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200" yWindow="0" windowWidth="19320" windowHeight="19240" tabRatio="801" firstSheet="59" activeTab="66"/>
  </bookViews>
  <sheets>
    <sheet name="accident" sheetId="1" r:id="rId1"/>
    <sheet name="ammonium" sheetId="114" r:id="rId2"/>
    <sheet name="animalsleep" sheetId="2" r:id="rId3"/>
    <sheet name="anscomb" sheetId="3" r:id="rId4"/>
    <sheet name="anova-example" sheetId="4" r:id="rId5"/>
    <sheet name="ants" sheetId="111" r:id="rId6"/>
    <sheet name="BACI-Chironomid" sheetId="93" r:id="rId7"/>
    <sheet name="BACI-crabs" sheetId="94" r:id="rId8"/>
    <sheet name="BACI-crabs-mod" sheetId="96" r:id="rId9"/>
    <sheet name="BACI-fish" sheetId="97" r:id="rId10"/>
    <sheet name="BACI-fry" sheetId="98" r:id="rId11"/>
    <sheet name="BACI-power-prep" sheetId="95" r:id="rId12"/>
    <sheet name="barleyyields" sheetId="5" r:id="rId13"/>
    <sheet name="battery" sheetId="6" r:id="rId14"/>
    <sheet name="bee.learn" sheetId="7" r:id="rId15"/>
    <sheet name="beeovary" sheetId="8" r:id="rId16"/>
    <sheet name="bloodpress" sheetId="9" r:id="rId17"/>
    <sheet name="bodyfatper" sheetId="10" r:id="rId18"/>
    <sheet name="bodyfat" sheetId="11" r:id="rId19"/>
    <sheet name="breath" sheetId="104" r:id="rId20"/>
    <sheet name="candybars" sheetId="12" r:id="rId21"/>
    <sheet name="caribou" sheetId="13" r:id="rId22"/>
    <sheet name="car poll" sheetId="14" r:id="rId23"/>
    <sheet name="cereal" sheetId="15" r:id="rId24"/>
    <sheet name="crab-satellites" sheetId="16" r:id="rId25"/>
    <sheet name="credit-check" sheetId="17" r:id="rId26"/>
    <sheet name="creel" sheetId="18" r:id="rId27"/>
    <sheet name="cuckoo" sheetId="19" r:id="rId28"/>
    <sheet name="cucumber" sheetId="20" r:id="rId29"/>
    <sheet name="dioxinTEQ" sheetId="21" r:id="rId30"/>
    <sheet name="dioxin2" sheetId="22" r:id="rId31"/>
    <sheet name="eggsfledged" sheetId="23" r:id="rId32"/>
    <sheet name="elkhabitat" sheetId="24" r:id="rId33"/>
    <sheet name="epocfish" sheetId="25" r:id="rId34"/>
    <sheet name="fat" sheetId="26" r:id="rId35"/>
    <sheet name="fattumor" sheetId="27" r:id="rId36"/>
    <sheet name="fertilizer" sheetId="28" r:id="rId37"/>
    <sheet name="fishalive" sheetId="29" r:id="rId38"/>
    <sheet name="flagella1" sheetId="106" r:id="rId39"/>
    <sheet name="flagella2" sheetId="105" r:id="rId40"/>
    <sheet name="fishgas" sheetId="30" r:id="rId41"/>
    <sheet name="flocks" sheetId="31" r:id="rId42"/>
    <sheet name="flow" sheetId="32" r:id="rId43"/>
    <sheet name="forest" sheetId="33" r:id="rId44"/>
    <sheet name="fruitfly" sheetId="34" r:id="rId45"/>
    <sheet name="fry" sheetId="35" r:id="rId46"/>
    <sheet name="fungus" sheetId="36" r:id="rId47"/>
    <sheet name="grass" sheetId="37" r:id="rId48"/>
    <sheet name="grouse" sheetId="38" r:id="rId49"/>
    <sheet name="gsi" sheetId="39" r:id="rId50"/>
    <sheet name="guadeloupe" sheetId="40" r:id="rId51"/>
    <sheet name="herbicide" sheetId="41" r:id="rId52"/>
    <sheet name="homerange" sheetId="42" r:id="rId53"/>
    <sheet name="homicideseason" sheetId="43" r:id="rId54"/>
    <sheet name="hormone" sheetId="44" r:id="rId55"/>
    <sheet name="htwt12" sheetId="45" r:id="rId56"/>
    <sheet name="Insect-counts" sheetId="46" r:id="rId57"/>
    <sheet name="invert-before-after" sheetId="110" r:id="rId58"/>
    <sheet name="invertebrates" sheetId="99" r:id="rId59"/>
    <sheet name="klamath" sheetId="47" r:id="rId60"/>
    <sheet name="lichen" sheetId="48" r:id="rId61"/>
    <sheet name="marijuana" sheetId="49" r:id="rId62"/>
    <sheet name="mercury" sheetId="50" r:id="rId63"/>
    <sheet name="mink" sheetId="51" r:id="rId64"/>
    <sheet name="moosehabitat" sheetId="52" r:id="rId65"/>
    <sheet name="mosquito" sheetId="53" r:id="rId66"/>
    <sheet name="mosquito-choice" sheetId="118" r:id="rId67"/>
    <sheet name="mouse" sheetId="54" r:id="rId68"/>
    <sheet name="nenana" sheetId="102" r:id="rId69"/>
    <sheet name="nitrate-adams" sheetId="115" r:id="rId70"/>
    <sheet name="oyster-lease" sheetId="55" r:id="rId71"/>
    <sheet name="paired-barley" sheetId="56" r:id="rId72"/>
    <sheet name="paired-labs" sheetId="57" r:id="rId73"/>
    <sheet name="paired-stream" sheetId="58" r:id="rId74"/>
    <sheet name="paired-virus" sheetId="59" r:id="rId75"/>
    <sheet name="paper" sheetId="60" r:id="rId76"/>
    <sheet name="pcb" sheetId="61" r:id="rId77"/>
    <sheet name="phosphor" sheetId="62" r:id="rId78"/>
    <sheet name="pm10" sheetId="63" r:id="rId79"/>
    <sheet name="post-stratify" sheetId="64" r:id="rId80"/>
    <sheet name="potato" sheetId="65" r:id="rId81"/>
    <sheet name="Quolls" sheetId="109" r:id="rId82"/>
    <sheet name="rainbow-condition" sheetId="66" r:id="rId83"/>
    <sheet name="rancidfat" sheetId="67" r:id="rId84"/>
    <sheet name="residence" sheetId="68" r:id="rId85"/>
    <sheet name="residualcheck" sheetId="69" r:id="rId86"/>
    <sheet name="salamander-burn" sheetId="70" r:id="rId87"/>
    <sheet name="salt" sheetId="71" r:id="rId88"/>
    <sheet name="SampleSize" sheetId="72" r:id="rId89"/>
    <sheet name="scent" sheetId="73" r:id="rId90"/>
    <sheet name="Se-lake" sheetId="100" r:id="rId91"/>
    <sheet name="selenium-tadpoles" sheetId="74" r:id="rId92"/>
    <sheet name="skincancer" sheetId="75" r:id="rId93"/>
    <sheet name="sockeye" sheetId="76" r:id="rId94"/>
    <sheet name="spaceshuttleoring" sheetId="77" r:id="rId95"/>
    <sheet name="stream-biomass" sheetId="101" r:id="rId96"/>
    <sheet name="SystolicBloodPressurePresyncope" sheetId="108" r:id="rId97"/>
    <sheet name="swimfish" sheetId="78" r:id="rId98"/>
    <sheet name="tenderness" sheetId="79" r:id="rId99"/>
    <sheet name="TEOM" sheetId="80" r:id="rId100"/>
    <sheet name="Time to Presyncope" sheetId="107" r:id="rId101"/>
    <sheet name="titanicpassengers" sheetId="81" r:id="rId102"/>
    <sheet name="tomatoresponsesurface" sheetId="82" r:id="rId103"/>
    <sheet name="tomatowater" sheetId="83" r:id="rId104"/>
    <sheet name="tss-cuyahoga" sheetId="116" r:id="rId105"/>
    <sheet name="tss-cuyahoga-seasonal" sheetId="117" r:id="rId106"/>
    <sheet name="tundra" sheetId="84" r:id="rId107"/>
    <sheet name="turbidity-compare" sheetId="112" r:id="rId108"/>
    <sheet name="tuscaloosa" sheetId="85" r:id="rId109"/>
    <sheet name="UDI" sheetId="103" r:id="rId110"/>
    <sheet name="urchin" sheetId="86" r:id="rId111"/>
    <sheet name="uvexp" sheetId="87" r:id="rId112"/>
    <sheet name="water-quality" sheetId="88" r:id="rId113"/>
    <sheet name="wildoyster" sheetId="89" r:id="rId114"/>
    <sheet name="wolf" sheetId="90" r:id="rId115"/>
    <sheet name="wolverine" sheetId="91" r:id="rId116"/>
    <sheet name="wtlen" sheetId="92" r:id="rId117"/>
    <sheet name="yukon-river" sheetId="113" r:id="rId118"/>
  </sheets>
  <calcPr calcId="140001" concurrentCalc="0"/>
  <pivotCaches>
    <pivotCache cacheId="2" r:id="rId119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2" i="95" l="1"/>
  <c r="C61" i="13"/>
  <c r="F61" i="13"/>
  <c r="I61" i="13"/>
  <c r="C62" i="13"/>
  <c r="F62" i="13"/>
  <c r="I62" i="13"/>
  <c r="C63" i="13"/>
  <c r="F63" i="13"/>
  <c r="I63" i="13"/>
  <c r="C64" i="13"/>
  <c r="F64" i="13"/>
  <c r="I64" i="13"/>
  <c r="C65" i="13"/>
  <c r="F65" i="13"/>
  <c r="I65" i="13"/>
  <c r="C66" i="13"/>
  <c r="F66" i="13"/>
  <c r="I66" i="13"/>
  <c r="I67" i="13"/>
  <c r="C83" i="13"/>
  <c r="F83" i="13"/>
  <c r="I83" i="13"/>
  <c r="C84" i="13"/>
  <c r="F84" i="13"/>
  <c r="I84" i="13"/>
  <c r="C85" i="13"/>
  <c r="F85" i="13"/>
  <c r="I85" i="13"/>
  <c r="C86" i="13"/>
  <c r="F86" i="13"/>
  <c r="I86" i="13"/>
  <c r="C87" i="13"/>
  <c r="F87" i="13"/>
  <c r="I87" i="13"/>
  <c r="C88" i="13"/>
  <c r="F88" i="13"/>
  <c r="I88" i="13"/>
  <c r="I89" i="13"/>
  <c r="D110" i="13"/>
  <c r="C104" i="13"/>
  <c r="F104" i="13"/>
  <c r="I104" i="13"/>
  <c r="C105" i="13"/>
  <c r="F105" i="13"/>
  <c r="I105" i="13"/>
  <c r="C106" i="13"/>
  <c r="F106" i="13"/>
  <c r="I106" i="13"/>
  <c r="C107" i="13"/>
  <c r="F107" i="13"/>
  <c r="I107" i="13"/>
  <c r="C108" i="13"/>
  <c r="F108" i="13"/>
  <c r="I108" i="13"/>
  <c r="C109" i="13"/>
  <c r="F109" i="13"/>
  <c r="I109" i="13"/>
  <c r="I110" i="13"/>
  <c r="K125" i="13"/>
  <c r="K126" i="13"/>
  <c r="K127" i="13"/>
  <c r="K128" i="13"/>
  <c r="K129" i="13"/>
  <c r="K130" i="13"/>
  <c r="K131" i="13"/>
  <c r="C125" i="13"/>
  <c r="F125" i="13"/>
  <c r="I125" i="13"/>
  <c r="C126" i="13"/>
  <c r="F126" i="13"/>
  <c r="I126" i="13"/>
  <c r="C127" i="13"/>
  <c r="F127" i="13"/>
  <c r="I127" i="13"/>
  <c r="C128" i="13"/>
  <c r="F128" i="13"/>
  <c r="I128" i="13"/>
  <c r="C129" i="13"/>
  <c r="F129" i="13"/>
  <c r="I129" i="13"/>
  <c r="C130" i="13"/>
  <c r="F130" i="13"/>
  <c r="I130" i="13"/>
  <c r="I131" i="13"/>
  <c r="L146" i="13"/>
  <c r="L147" i="13"/>
  <c r="L148" i="13"/>
  <c r="L149" i="13"/>
  <c r="L150" i="13"/>
  <c r="L151" i="13"/>
  <c r="L152" i="13"/>
  <c r="C146" i="13"/>
  <c r="F146" i="13"/>
  <c r="I146" i="13"/>
  <c r="C147" i="13"/>
  <c r="F147" i="13"/>
  <c r="I147" i="13"/>
  <c r="C148" i="13"/>
  <c r="F148" i="13"/>
  <c r="I148" i="13"/>
  <c r="C149" i="13"/>
  <c r="F149" i="13"/>
  <c r="I149" i="13"/>
  <c r="C150" i="13"/>
  <c r="F150" i="13"/>
  <c r="I150" i="13"/>
  <c r="C151" i="13"/>
  <c r="F151" i="13"/>
  <c r="I151" i="13"/>
  <c r="I152" i="13"/>
  <c r="C154" i="13"/>
  <c r="C157" i="13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B52" i="18"/>
  <c r="C52" i="18"/>
  <c r="E52" i="18"/>
  <c r="B53" i="18"/>
  <c r="C53" i="18"/>
  <c r="E53" i="18"/>
  <c r="B54" i="18"/>
  <c r="C54" i="18"/>
  <c r="E54" i="18"/>
  <c r="B56" i="18"/>
  <c r="C56" i="18"/>
  <c r="E56" i="18"/>
  <c r="B57" i="18"/>
  <c r="C57" i="18"/>
  <c r="E57" i="18"/>
  <c r="B59" i="18"/>
  <c r="C59" i="18"/>
  <c r="B60" i="18"/>
  <c r="C60" i="18"/>
  <c r="C121" i="20"/>
  <c r="B121" i="20"/>
  <c r="B128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G118" i="20"/>
  <c r="D119" i="20"/>
  <c r="D120" i="20"/>
  <c r="B122" i="20"/>
  <c r="G121" i="20"/>
  <c r="C122" i="20"/>
  <c r="D122" i="20"/>
  <c r="G122" i="20"/>
  <c r="G123" i="20"/>
  <c r="G128" i="20"/>
  <c r="B129" i="20"/>
  <c r="G129" i="20"/>
  <c r="B130" i="20"/>
  <c r="G130" i="20"/>
  <c r="B134" i="20"/>
  <c r="G134" i="20"/>
  <c r="B135" i="20"/>
  <c r="G135" i="20"/>
  <c r="B137" i="20"/>
  <c r="G137" i="20"/>
  <c r="B140" i="20"/>
  <c r="G140" i="20"/>
  <c r="B141" i="20"/>
  <c r="G141" i="20"/>
  <c r="C186" i="20"/>
  <c r="B186" i="20"/>
  <c r="B191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G181" i="20"/>
  <c r="D182" i="20"/>
  <c r="D183" i="20"/>
  <c r="D184" i="20"/>
  <c r="B187" i="20"/>
  <c r="G184" i="20"/>
  <c r="D185" i="20"/>
  <c r="C187" i="20"/>
  <c r="G185" i="20"/>
  <c r="G186" i="20"/>
  <c r="D187" i="20"/>
  <c r="G191" i="20"/>
  <c r="B192" i="20"/>
  <c r="G192" i="20"/>
  <c r="B193" i="20"/>
  <c r="G193" i="20"/>
  <c r="B197" i="20"/>
  <c r="G197" i="20"/>
  <c r="B198" i="20"/>
  <c r="G198" i="20"/>
  <c r="B200" i="20"/>
  <c r="G200" i="20"/>
  <c r="B203" i="20"/>
  <c r="G203" i="20"/>
  <c r="B204" i="20"/>
  <c r="G204" i="20"/>
  <c r="D10" i="21"/>
  <c r="D11" i="21"/>
  <c r="D12" i="21"/>
  <c r="D13" i="21"/>
  <c r="D14" i="21"/>
  <c r="D15" i="21"/>
  <c r="D16" i="21"/>
  <c r="D17" i="21"/>
  <c r="D18" i="21"/>
  <c r="D19" i="21"/>
  <c r="D20" i="21"/>
  <c r="D21" i="21"/>
  <c r="D22" i="21"/>
  <c r="D23" i="21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52" i="38"/>
  <c r="C52" i="38"/>
  <c r="D57" i="38"/>
  <c r="F36" i="38"/>
  <c r="F37" i="38"/>
  <c r="F38" i="38"/>
  <c r="F39" i="38"/>
  <c r="F40" i="38"/>
  <c r="F41" i="38"/>
  <c r="F42" i="38"/>
  <c r="F43" i="38"/>
  <c r="F44" i="38"/>
  <c r="F45" i="38"/>
  <c r="F46" i="38"/>
  <c r="F47" i="38"/>
  <c r="C50" i="38"/>
  <c r="D50" i="38"/>
  <c r="F50" i="38"/>
  <c r="C51" i="38"/>
  <c r="D51" i="38"/>
  <c r="C53" i="38"/>
  <c r="D53" i="38"/>
  <c r="F53" i="38"/>
  <c r="D58" i="38"/>
  <c r="D61" i="38"/>
  <c r="D62" i="38"/>
  <c r="D63" i="38"/>
  <c r="D68" i="38"/>
  <c r="D69" i="38"/>
  <c r="D70" i="38"/>
  <c r="B28" i="47"/>
  <c r="C28" i="47"/>
  <c r="D28" i="47"/>
  <c r="E28" i="47"/>
  <c r="F28" i="47"/>
  <c r="G28" i="47"/>
  <c r="H28" i="47"/>
  <c r="I28" i="47"/>
  <c r="J28" i="47"/>
  <c r="B29" i="47"/>
  <c r="C29" i="47"/>
  <c r="D29" i="47"/>
  <c r="E29" i="47"/>
  <c r="F29" i="47"/>
  <c r="G29" i="47"/>
  <c r="H29" i="47"/>
  <c r="I29" i="47"/>
  <c r="J29" i="47"/>
  <c r="B30" i="47"/>
  <c r="C30" i="47"/>
  <c r="D30" i="47"/>
  <c r="E30" i="47"/>
  <c r="F30" i="47"/>
  <c r="G30" i="47"/>
  <c r="H30" i="47"/>
  <c r="I30" i="47"/>
  <c r="J30" i="47"/>
  <c r="B31" i="47"/>
  <c r="C31" i="47"/>
  <c r="D31" i="47"/>
  <c r="E31" i="47"/>
  <c r="F31" i="47"/>
  <c r="G31" i="47"/>
  <c r="H31" i="47"/>
  <c r="I31" i="47"/>
  <c r="J31" i="47"/>
  <c r="B32" i="47"/>
  <c r="C32" i="47"/>
  <c r="D32" i="47"/>
  <c r="E32" i="47"/>
  <c r="F32" i="47"/>
  <c r="G32" i="47"/>
  <c r="H32" i="47"/>
  <c r="I32" i="47"/>
  <c r="J32" i="47"/>
  <c r="B33" i="47"/>
  <c r="C33" i="47"/>
  <c r="D33" i="47"/>
  <c r="E33" i="47"/>
  <c r="F33" i="47"/>
  <c r="G33" i="47"/>
  <c r="H33" i="47"/>
  <c r="I33" i="47"/>
  <c r="J33" i="47"/>
  <c r="B34" i="47"/>
  <c r="C34" i="47"/>
  <c r="D34" i="47"/>
  <c r="E34" i="47"/>
  <c r="F34" i="47"/>
  <c r="G34" i="47"/>
  <c r="H34" i="47"/>
  <c r="I34" i="47"/>
  <c r="J34" i="47"/>
  <c r="B35" i="47"/>
  <c r="C35" i="47"/>
  <c r="D35" i="47"/>
  <c r="E35" i="47"/>
  <c r="F35" i="47"/>
  <c r="G35" i="47"/>
  <c r="H35" i="47"/>
  <c r="I35" i="47"/>
  <c r="J35" i="47"/>
  <c r="B36" i="47"/>
  <c r="C36" i="47"/>
  <c r="D36" i="47"/>
  <c r="E36" i="47"/>
  <c r="F36" i="47"/>
  <c r="G36" i="47"/>
  <c r="H36" i="47"/>
  <c r="I36" i="47"/>
  <c r="J36" i="47"/>
  <c r="B37" i="47"/>
  <c r="C37" i="47"/>
  <c r="D37" i="47"/>
  <c r="E37" i="47"/>
  <c r="F37" i="47"/>
  <c r="G37" i="47"/>
  <c r="H37" i="47"/>
  <c r="I37" i="47"/>
  <c r="J37" i="47"/>
  <c r="B38" i="47"/>
  <c r="C38" i="47"/>
  <c r="D38" i="47"/>
  <c r="E38" i="47"/>
  <c r="F38" i="47"/>
  <c r="G38" i="47"/>
  <c r="H38" i="47"/>
  <c r="I38" i="47"/>
  <c r="J38" i="47"/>
  <c r="B39" i="47"/>
  <c r="C39" i="47"/>
  <c r="D39" i="47"/>
  <c r="E39" i="47"/>
  <c r="F39" i="47"/>
  <c r="G39" i="47"/>
  <c r="H39" i="47"/>
  <c r="I39" i="47"/>
  <c r="J39" i="47"/>
  <c r="B43" i="47"/>
  <c r="C43" i="47"/>
  <c r="D43" i="47"/>
  <c r="E43" i="47"/>
  <c r="F43" i="47"/>
  <c r="G43" i="47"/>
  <c r="H43" i="47"/>
  <c r="I43" i="47"/>
  <c r="B44" i="47"/>
  <c r="C44" i="47"/>
  <c r="D44" i="47"/>
  <c r="E44" i="47"/>
  <c r="F44" i="47"/>
  <c r="G44" i="47"/>
  <c r="H44" i="47"/>
  <c r="I44" i="47"/>
  <c r="B45" i="47"/>
  <c r="C45" i="47"/>
  <c r="D45" i="47"/>
  <c r="E45" i="47"/>
  <c r="F45" i="47"/>
  <c r="G45" i="47"/>
  <c r="H45" i="47"/>
  <c r="I45" i="47"/>
  <c r="B46" i="47"/>
  <c r="C46" i="47"/>
  <c r="D46" i="47"/>
  <c r="E46" i="47"/>
  <c r="F46" i="47"/>
  <c r="G46" i="47"/>
  <c r="H46" i="47"/>
  <c r="I46" i="47"/>
  <c r="B47" i="47"/>
  <c r="C47" i="47"/>
  <c r="D47" i="47"/>
  <c r="E47" i="47"/>
  <c r="F47" i="47"/>
  <c r="G47" i="47"/>
  <c r="H47" i="47"/>
  <c r="I47" i="47"/>
  <c r="B48" i="47"/>
  <c r="C48" i="47"/>
  <c r="D48" i="47"/>
  <c r="E48" i="47"/>
  <c r="F48" i="47"/>
  <c r="G48" i="47"/>
  <c r="H48" i="47"/>
  <c r="I48" i="47"/>
  <c r="B49" i="47"/>
  <c r="C49" i="47"/>
  <c r="D49" i="47"/>
  <c r="E49" i="47"/>
  <c r="F49" i="47"/>
  <c r="G49" i="47"/>
  <c r="H49" i="47"/>
  <c r="I49" i="47"/>
  <c r="B50" i="47"/>
  <c r="C50" i="47"/>
  <c r="D50" i="47"/>
  <c r="E50" i="47"/>
  <c r="F50" i="47"/>
  <c r="G50" i="47"/>
  <c r="H50" i="47"/>
  <c r="I50" i="47"/>
  <c r="B51" i="47"/>
  <c r="C51" i="47"/>
  <c r="D51" i="47"/>
  <c r="E51" i="47"/>
  <c r="F51" i="47"/>
  <c r="G51" i="47"/>
  <c r="H51" i="47"/>
  <c r="I51" i="47"/>
  <c r="B52" i="47"/>
  <c r="C52" i="47"/>
  <c r="D52" i="47"/>
  <c r="E52" i="47"/>
  <c r="F52" i="47"/>
  <c r="G52" i="47"/>
  <c r="H52" i="47"/>
  <c r="I52" i="47"/>
  <c r="B53" i="47"/>
  <c r="C53" i="47"/>
  <c r="D53" i="47"/>
  <c r="E53" i="47"/>
  <c r="F53" i="47"/>
  <c r="G53" i="47"/>
  <c r="H53" i="47"/>
  <c r="I53" i="47"/>
  <c r="B54" i="47"/>
  <c r="C54" i="47"/>
  <c r="D54" i="47"/>
  <c r="E54" i="47"/>
  <c r="F54" i="47"/>
  <c r="G54" i="47"/>
  <c r="H54" i="47"/>
  <c r="I54" i="47"/>
  <c r="B55" i="47"/>
  <c r="C55" i="47"/>
  <c r="D55" i="47"/>
  <c r="E55" i="47"/>
  <c r="F55" i="47"/>
  <c r="G55" i="47"/>
  <c r="H55" i="47"/>
  <c r="I55" i="47"/>
  <c r="C53" i="72"/>
  <c r="D53" i="72"/>
  <c r="C54" i="72"/>
  <c r="D54" i="72"/>
  <c r="C56" i="72"/>
  <c r="D56" i="72"/>
  <c r="C57" i="72"/>
  <c r="D57" i="72"/>
  <c r="D12" i="76"/>
  <c r="E12" i="76"/>
  <c r="F12" i="76"/>
  <c r="G12" i="76"/>
  <c r="H12" i="76"/>
  <c r="J12" i="76"/>
  <c r="K12" i="76"/>
  <c r="D13" i="76"/>
  <c r="E13" i="76"/>
  <c r="F13" i="76"/>
  <c r="G13" i="76"/>
  <c r="H13" i="76"/>
  <c r="J13" i="76"/>
  <c r="K13" i="76"/>
  <c r="J15" i="76"/>
  <c r="K15" i="76"/>
  <c r="D27" i="76"/>
  <c r="E27" i="76"/>
  <c r="F27" i="76"/>
  <c r="G27" i="76"/>
  <c r="H27" i="76"/>
  <c r="J27" i="76"/>
  <c r="K27" i="76"/>
  <c r="D28" i="76"/>
  <c r="E28" i="76"/>
  <c r="F28" i="76"/>
  <c r="G28" i="76"/>
  <c r="H28" i="76"/>
  <c r="J28" i="76"/>
  <c r="K28" i="76"/>
  <c r="J30" i="76"/>
  <c r="K30" i="76"/>
  <c r="K32" i="76"/>
  <c r="O32" i="86"/>
  <c r="O33" i="86"/>
  <c r="O34" i="86"/>
  <c r="O35" i="86"/>
  <c r="O36" i="86"/>
  <c r="O37" i="86"/>
  <c r="O38" i="86"/>
  <c r="O39" i="86"/>
  <c r="O40" i="86"/>
  <c r="O41" i="86"/>
  <c r="O42" i="86"/>
  <c r="O43" i="86"/>
  <c r="O44" i="86"/>
  <c r="O45" i="86"/>
  <c r="O46" i="86"/>
  <c r="O47" i="86"/>
  <c r="O48" i="86"/>
  <c r="O49" i="86"/>
  <c r="O50" i="86"/>
  <c r="O51" i="86"/>
  <c r="O52" i="86"/>
  <c r="O53" i="86"/>
  <c r="O54" i="86"/>
  <c r="O55" i="86"/>
  <c r="O56" i="86"/>
  <c r="O57" i="86"/>
  <c r="O58" i="86"/>
  <c r="O59" i="86"/>
  <c r="L61" i="86"/>
  <c r="M61" i="86"/>
  <c r="O61" i="86"/>
  <c r="O62" i="86"/>
  <c r="M64" i="86"/>
  <c r="M65" i="86"/>
  <c r="B53" i="90"/>
  <c r="C53" i="90"/>
  <c r="B58" i="90"/>
  <c r="E38" i="90"/>
  <c r="E39" i="90"/>
  <c r="E40" i="90"/>
  <c r="E41" i="90"/>
  <c r="E42" i="90"/>
  <c r="E43" i="90"/>
  <c r="E44" i="90"/>
  <c r="E45" i="90"/>
  <c r="E46" i="90"/>
  <c r="E47" i="90"/>
  <c r="E48" i="90"/>
  <c r="B51" i="90"/>
  <c r="C51" i="90"/>
  <c r="E51" i="90"/>
  <c r="B52" i="90"/>
  <c r="C52" i="90"/>
  <c r="B54" i="90"/>
  <c r="C54" i="90"/>
  <c r="E54" i="90"/>
  <c r="C58" i="90"/>
  <c r="D80" i="90"/>
  <c r="D81" i="90"/>
  <c r="D82" i="90"/>
  <c r="D84" i="90"/>
  <c r="B90" i="90"/>
  <c r="C90" i="90"/>
  <c r="D110" i="90"/>
  <c r="D111" i="90"/>
  <c r="D112" i="90"/>
  <c r="D114" i="90"/>
  <c r="D115" i="90"/>
  <c r="D116" i="90"/>
  <c r="B121" i="90"/>
  <c r="C121" i="90"/>
  <c r="C19" i="92"/>
  <c r="D19" i="92"/>
  <c r="C20" i="92"/>
  <c r="D20" i="92"/>
  <c r="C21" i="92"/>
  <c r="D21" i="92"/>
  <c r="C22" i="92"/>
  <c r="D22" i="92"/>
  <c r="C23" i="92"/>
  <c r="D23" i="92"/>
  <c r="C24" i="92"/>
  <c r="D24" i="92"/>
  <c r="C25" i="92"/>
  <c r="D25" i="92"/>
  <c r="C26" i="92"/>
  <c r="D26" i="92"/>
  <c r="C27" i="92"/>
  <c r="D27" i="92"/>
  <c r="C28" i="92"/>
  <c r="D28" i="92"/>
  <c r="C29" i="92"/>
  <c r="D29" i="92"/>
  <c r="C30" i="92"/>
  <c r="D30" i="92"/>
  <c r="C31" i="92"/>
  <c r="D31" i="92"/>
  <c r="C32" i="92"/>
  <c r="D32" i="92"/>
  <c r="C33" i="92"/>
  <c r="D33" i="92"/>
  <c r="C34" i="92"/>
  <c r="D34" i="92"/>
  <c r="C35" i="92"/>
  <c r="D35" i="92"/>
  <c r="C36" i="92"/>
  <c r="D36" i="92"/>
  <c r="C37" i="92"/>
  <c r="D37" i="92"/>
  <c r="C38" i="92"/>
  <c r="D38" i="92"/>
  <c r="C39" i="92"/>
  <c r="D39" i="92"/>
  <c r="C40" i="92"/>
  <c r="D40" i="92"/>
  <c r="C41" i="92"/>
  <c r="D41" i="92"/>
  <c r="C42" i="92"/>
  <c r="D42" i="92"/>
  <c r="C43" i="92"/>
  <c r="D43" i="92"/>
  <c r="C44" i="92"/>
  <c r="D44" i="92"/>
  <c r="C45" i="92"/>
  <c r="D45" i="92"/>
  <c r="C46" i="92"/>
  <c r="D46" i="92"/>
  <c r="C47" i="92"/>
  <c r="D47" i="92"/>
  <c r="C48" i="92"/>
  <c r="D48" i="92"/>
  <c r="C49" i="92"/>
  <c r="D49" i="92"/>
  <c r="C50" i="92"/>
  <c r="D50" i="92"/>
  <c r="C51" i="92"/>
  <c r="D51" i="92"/>
  <c r="C52" i="92"/>
  <c r="D52" i="92"/>
  <c r="C53" i="92"/>
  <c r="D53" i="92"/>
  <c r="C54" i="92"/>
  <c r="D54" i="92"/>
  <c r="C55" i="92"/>
  <c r="D55" i="92"/>
</calcChain>
</file>

<file path=xl/comments1.xml><?xml version="1.0" encoding="utf-8"?>
<comments xmlns="http://schemas.openxmlformats.org/spreadsheetml/2006/main">
  <authors>
    <author>Carl James Schwarz</author>
    <author>Carl Schwarz</author>
  </authors>
  <commentList>
    <comment ref="E21" authorId="0">
      <text>
        <r>
          <rPr>
            <b/>
            <sz val="9"/>
            <color indexed="81"/>
            <rFont val="Geneva"/>
          </rPr>
          <t>=IF(D19="yes",1,0)
This function will code the yes/no responses as 0 or 1. 
Then the proportion can be estimated using the same formula as the mean.</t>
        </r>
        <r>
          <rPr>
            <sz val="9"/>
            <color indexed="81"/>
            <rFont val="Geneva"/>
          </rPr>
          <t xml:space="preserve">
</t>
        </r>
      </text>
    </comment>
    <comment ref="B53" authorId="1">
      <text>
        <r>
          <rPr>
            <b/>
            <sz val="9"/>
            <color indexed="8"/>
            <rFont val="Geneva"/>
          </rPr>
          <t>=AVERAGE(B19:B48)</t>
        </r>
        <r>
          <rPr>
            <sz val="9"/>
            <color indexed="8"/>
            <rFont val="Geneva"/>
          </rPr>
          <t xml:space="preserve">
This computes the average number of anglers per boat trip</t>
        </r>
      </text>
    </comment>
    <comment ref="B54" authorId="1">
      <text>
        <r>
          <rPr>
            <b/>
            <sz val="9"/>
            <color indexed="8"/>
            <rFont val="Geneva"/>
          </rPr>
          <t xml:space="preserve">=STDEV(B19:B48)
</t>
        </r>
        <r>
          <rPr>
            <sz val="9"/>
            <color indexed="8"/>
            <rFont val="Geneva"/>
          </rPr>
          <t xml:space="preserve">This computes the standard deviation of the number of anglers per boat trip
</t>
        </r>
      </text>
    </comment>
    <comment ref="B57" authorId="1">
      <text>
        <r>
          <rPr>
            <b/>
            <sz val="9"/>
            <color indexed="8"/>
            <rFont val="Geneva"/>
          </rPr>
          <t xml:space="preserve">=SQRT(B52^2/B50*(1-B50/$B$14))
</t>
        </r>
        <r>
          <rPr>
            <sz val="9"/>
            <color indexed="8"/>
            <rFont val="Geneva"/>
          </rPr>
          <t xml:space="preserve">This computes the estimated SE of the mean
</t>
        </r>
      </text>
    </comment>
    <comment ref="B59" authorId="1">
      <text>
        <r>
          <rPr>
            <b/>
            <sz val="9"/>
            <color indexed="8"/>
            <rFont val="Geneva"/>
          </rPr>
          <t xml:space="preserve">=B54*$B$14
</t>
        </r>
        <r>
          <rPr>
            <sz val="9"/>
            <color indexed="8"/>
            <rFont val="Geneva"/>
          </rPr>
          <t>The estimated total is found as the estimated mean anglers/boat x number of boats IN THE POPULATION</t>
        </r>
      </text>
    </comment>
    <comment ref="B60" authorId="1">
      <text>
        <r>
          <rPr>
            <b/>
            <sz val="9"/>
            <color indexed="8"/>
            <rFont val="Geneva"/>
          </rPr>
          <t xml:space="preserve">=B55*$B$14
</t>
        </r>
        <r>
          <rPr>
            <sz val="9"/>
            <color indexed="8"/>
            <rFont val="Geneva"/>
          </rPr>
          <t xml:space="preserve">The estimated SE(TOTAL) is found by multiplying se(mean) x number of boats IN THE POPULATION.
</t>
        </r>
      </text>
    </comment>
  </commentList>
</comments>
</file>

<file path=xl/comments2.xml><?xml version="1.0" encoding="utf-8"?>
<comments xmlns="http://schemas.openxmlformats.org/spreadsheetml/2006/main">
  <authors>
    <author>Carl Schwarz</author>
  </authors>
  <commentList>
    <comment ref="A38" authorId="0">
      <text>
        <r>
          <rPr>
            <b/>
            <sz val="9"/>
            <color indexed="81"/>
            <rFont val="Geneva"/>
          </rPr>
          <t>The population total of X must be known to use a ratio estimator of total</t>
        </r>
      </text>
    </comment>
    <comment ref="F44" authorId="0">
      <text>
        <r>
          <rPr>
            <b/>
            <sz val="9"/>
            <color indexed="81"/>
            <rFont val="Geneva"/>
          </rPr>
          <t>Step 3: Compute the difference for each observation</t>
        </r>
      </text>
    </comment>
    <comment ref="A49" authorId="0">
      <text>
        <r>
          <rPr>
            <b/>
            <sz val="9"/>
            <color indexed="81"/>
            <rFont val="Geneva"/>
          </rPr>
          <t>Step1: Compute summary statistics of Y and X variables</t>
        </r>
        <r>
          <rPr>
            <sz val="9"/>
            <color indexed="81"/>
            <rFont val="Geneva"/>
          </rPr>
          <t xml:space="preserve">
</t>
        </r>
      </text>
    </comment>
    <comment ref="F53" authorId="0">
      <text>
        <r>
          <rPr>
            <b/>
            <sz val="9"/>
            <color indexed="81"/>
            <rFont val="Geneva"/>
          </rPr>
          <t>Step 4: Compute standard deviation for the difference variable.</t>
        </r>
      </text>
    </comment>
    <comment ref="D57" authorId="0">
      <text>
        <r>
          <rPr>
            <b/>
            <sz val="9"/>
            <color indexed="81"/>
            <rFont val="Geneva"/>
          </rPr>
          <t>Step 2: Compute the ratio estimator</t>
        </r>
      </text>
    </comment>
    <comment ref="D58" authorId="0">
      <text>
        <r>
          <rPr>
            <b/>
            <sz val="9"/>
            <color indexed="81"/>
            <rFont val="Geneva"/>
          </rPr>
          <t>Step 5: Compute the se for the ratio</t>
        </r>
      </text>
    </comment>
    <comment ref="D61" authorId="0">
      <text>
        <r>
          <rPr>
            <b/>
            <sz val="9"/>
            <color indexed="81"/>
            <rFont val="Geneva"/>
          </rPr>
          <t>Step 6: Multiply ratio and se(ratio) by total of X to get estimate of populatio total and its se.</t>
        </r>
      </text>
    </comment>
    <comment ref="D68" authorId="0">
      <text>
        <r>
          <rPr>
            <b/>
            <sz val="9"/>
            <color indexed="81"/>
            <rFont val="Geneva"/>
          </rPr>
          <t>For comparison, note that he simple inflation estimator ignoring the AREA of the pockets had much worse precision.</t>
        </r>
      </text>
    </comment>
  </commentList>
</comments>
</file>

<file path=xl/comments3.xml><?xml version="1.0" encoding="utf-8"?>
<comments xmlns="http://schemas.openxmlformats.org/spreadsheetml/2006/main">
  <authors>
    <author>Carl Schwarz</author>
  </authors>
  <commentList>
    <comment ref="J12" authorId="0">
      <text>
        <r>
          <rPr>
            <b/>
            <sz val="9"/>
            <color indexed="81"/>
            <rFont val="Geneva"/>
          </rPr>
          <t>The estimated total is computed for EACH stratum using the usual SRS formula.</t>
        </r>
        <r>
          <rPr>
            <sz val="9"/>
            <color indexed="81"/>
            <rFont val="Geneva"/>
          </rPr>
          <t xml:space="preserve">
</t>
        </r>
      </text>
    </comment>
    <comment ref="K12" authorId="0">
      <text>
        <r>
          <rPr>
            <b/>
            <sz val="9"/>
            <color indexed="81"/>
            <rFont val="Geneva"/>
          </rPr>
          <t>The estimated se is computed for EACH stratum using the usual SRS formula.</t>
        </r>
      </text>
    </comment>
    <comment ref="K15" authorId="0">
      <text>
        <r>
          <rPr>
            <b/>
            <sz val="9"/>
            <color indexed="81"/>
            <rFont val="Geneva"/>
          </rPr>
          <t>The se of the grand total is found as
=sqrt(se1**2 + se2**2)</t>
        </r>
      </text>
    </comment>
    <comment ref="E24" authorId="0">
      <text>
        <r>
          <rPr>
            <b/>
            <sz val="9"/>
            <color indexed="81"/>
            <rFont val="Geneva"/>
          </rPr>
          <t>Vary this entry to see the effects of different sample sizes</t>
        </r>
      </text>
    </comment>
    <comment ref="E27" authorId="0">
      <text>
        <r>
          <rPr>
            <b/>
            <sz val="9"/>
            <color indexed="81"/>
            <rFont val="Geneva"/>
          </rPr>
          <t>The total sample size is split equally among the two strata</t>
        </r>
      </text>
    </comment>
    <comment ref="K32" authorId="0">
      <text>
        <r>
          <rPr>
            <b/>
            <sz val="9"/>
            <color indexed="81"/>
            <rFont val="Geneva"/>
          </rPr>
          <t>Relative se = se/estimate</t>
        </r>
      </text>
    </comment>
  </commentList>
</comments>
</file>

<file path=xl/comments4.xml><?xml version="1.0" encoding="utf-8"?>
<comments xmlns="http://schemas.openxmlformats.org/spreadsheetml/2006/main">
  <authors>
    <author>Carl Schwarz</author>
    <author>Carl James Schwarz</author>
  </authors>
  <commentList>
    <comment ref="X26" authorId="0">
      <text>
        <r>
          <rPr>
            <b/>
            <sz val="9"/>
            <color indexed="81"/>
            <rFont val="Geneva"/>
          </rPr>
          <t>Step1. Use a pivot table to compute the cluster totals and cluster sizes from the raw data on another sheet</t>
        </r>
      </text>
    </comment>
    <comment ref="M30" authorId="0">
      <text>
        <r>
          <rPr>
            <b/>
            <sz val="9"/>
            <color indexed="81"/>
            <rFont val="Geneva"/>
          </rPr>
          <t>Step2: Transpose the data (optional)</t>
        </r>
      </text>
    </comment>
    <comment ref="O30" authorId="1">
      <text>
        <r>
          <rPr>
            <b/>
            <sz val="9"/>
            <color indexed="81"/>
            <rFont val="Geneva"/>
          </rPr>
          <t>Step 5: Compute the difference between the actual legals and projected legals using the density value.</t>
        </r>
      </text>
    </comment>
    <comment ref="J59" authorId="0">
      <text>
        <r>
          <rPr>
            <b/>
            <sz val="9"/>
            <color indexed="81"/>
            <rFont val="Geneva"/>
          </rPr>
          <t>Check this column against the max quad number to see if any missing values</t>
        </r>
      </text>
    </comment>
    <comment ref="M61" authorId="0">
      <text>
        <r>
          <rPr>
            <b/>
            <sz val="9"/>
            <color indexed="81"/>
            <rFont val="Geneva"/>
          </rPr>
          <t xml:space="preserve">Step 3: Compute summary statistics on cluster totals
</t>
        </r>
      </text>
    </comment>
    <comment ref="O62" authorId="0">
      <text>
        <r>
          <rPr>
            <b/>
            <sz val="9"/>
            <color indexed="81"/>
            <rFont val="Geneva"/>
          </rPr>
          <t>Step 6: Compute the standard deviation of differences.</t>
        </r>
      </text>
    </comment>
    <comment ref="M64" authorId="0">
      <text>
        <r>
          <rPr>
            <b/>
            <sz val="9"/>
            <color indexed="81"/>
            <rFont val="Geneva"/>
          </rPr>
          <t>Step 4: Compute the ratio estimate for urchins/quadrat</t>
        </r>
      </text>
    </comment>
    <comment ref="M65" authorId="1">
      <text>
        <r>
          <rPr>
            <b/>
            <sz val="9"/>
            <color indexed="81"/>
            <rFont val="Geneva"/>
          </rPr>
          <t>Step 7: Compute the standard error using formula from notes. No finite population correction as the number of possible transects is very large compared to those sampled</t>
        </r>
      </text>
    </comment>
  </commentList>
</comments>
</file>

<file path=xl/comments5.xml><?xml version="1.0" encoding="utf-8"?>
<comments xmlns="http://schemas.openxmlformats.org/spreadsheetml/2006/main">
  <authors>
    <author>Carl Schwarz</author>
  </authors>
  <commentList>
    <comment ref="E46" authorId="0">
      <text>
        <r>
          <rPr>
            <b/>
            <sz val="9"/>
            <color indexed="81"/>
            <rFont val="Geneva"/>
          </rPr>
          <t>Step 3: Compute the difference between the observed Y and the predicted Y=X*r</t>
        </r>
      </text>
    </comment>
    <comment ref="A50" authorId="0">
      <text>
        <r>
          <rPr>
            <b/>
            <sz val="9"/>
            <color indexed="81"/>
            <rFont val="Geneva"/>
          </rPr>
          <t>Step 1: Compute the sample size, the sample total, the sample mean, and the sample standard deviation for both the Y and X variable.</t>
        </r>
      </text>
    </comment>
    <comment ref="E54" authorId="0">
      <text>
        <r>
          <rPr>
            <b/>
            <sz val="9"/>
            <color indexed="81"/>
            <rFont val="Geneva"/>
          </rPr>
          <t xml:space="preserve">Step 4: Estimate the standard deviation of the DIFFERENCE column
</t>
        </r>
      </text>
    </comment>
    <comment ref="B58" authorId="0">
      <text>
        <r>
          <rPr>
            <b/>
            <sz val="9"/>
            <color indexed="81"/>
            <rFont val="Geneva"/>
          </rPr>
          <t>Step 2: Estimate the ratio</t>
        </r>
      </text>
    </comment>
    <comment ref="C58" authorId="0">
      <text>
        <r>
          <rPr>
            <b/>
            <sz val="9"/>
            <color indexed="81"/>
            <rFont val="Geneva"/>
          </rPr>
          <t>Step 5: Estimate the standard error of the ratio using the difference column's standard deviation in the formula in the notes</t>
        </r>
      </text>
    </comment>
  </commentList>
</comments>
</file>

<file path=xl/sharedStrings.xml><?xml version="1.0" encoding="utf-8"?>
<sst xmlns="http://schemas.openxmlformats.org/spreadsheetml/2006/main" count="18921" uniqueCount="4200">
  <si>
    <t>[This could be done directly in the analysis by using the soak-time as a covariate, but the soak-time data</t>
  </si>
  <si>
    <t>was not available.]</t>
  </si>
  <si>
    <t>An initial pre-project monitoring study was run in 2000 to 2002. The project became operational in late 2002, and</t>
  </si>
  <si>
    <t>post-project monitoring continued in 2003 and 2004.</t>
  </si>
  <si>
    <t>This spreadsheet can be used to help in a power analysis and sample size</t>
  </si>
  <si>
    <t>Please refer to my BACI notes for more details.</t>
  </si>
  <si>
    <t>1. BACI effect size</t>
  </si>
  <si>
    <t>The BACI effect size is the estimated difference in the difference</t>
  </si>
  <si>
    <t>between the before/after responses across the control/impacted sites.</t>
  </si>
  <si>
    <t>shows an effect that is biologically important. [THIS IS HARD TO DETERMINE</t>
  </si>
  <si>
    <t>and requires a good biological understanding of the system.]</t>
  </si>
  <si>
    <t>BACI effect size</t>
  </si>
  <si>
    <t>Change the yellow values in the table above until the chart at the</t>
  </si>
  <si>
    <t xml:space="preserve">A BACI design was used to assess the impact of cooling water discharge on the density of </t>
  </si>
  <si>
    <t xml:space="preserve">before and after the plant started operation, as were two control beaches on the other side of the </t>
  </si>
  <si>
    <t>This differs from the baci-crabs worksheet in that two sites are monitored.</t>
  </si>
  <si>
    <t>BACI-crabs-mod</t>
  </si>
  <si>
    <t>BACI-fish</t>
  </si>
  <si>
    <t>Sampling Time</t>
  </si>
  <si>
    <t>var1</t>
  </si>
  <si>
    <t>var2</t>
  </si>
  <si>
    <t>var3</t>
  </si>
  <si>
    <t>An experiment was performed to assess the yield of seedlings when planted with four different</t>
  </si>
  <si>
    <t>associated with a doubling of width or thickness. The pattern of association of</t>
  </si>
  <si>
    <t>weight with length may reveal information on how fish grow.</t>
  </si>
  <si>
    <t>weight of a fish should be proportional to the length**3 (why?). However, fish</t>
  </si>
  <si>
    <t>to increase the precision of between-group contrasts.  When students</t>
  </si>
  <si>
    <t>first check and find that the distributions of thorax length, and in</t>
  </si>
  <si>
    <t>How fast does dioxin degrade over time? In each year, samples of crabs</t>
  </si>
  <si>
    <t>and various species of dioxins were measured. These were translated into</t>
  </si>
  <si>
    <t xml:space="preserve">above and below a pulp mill outflow pipe for 3 years before plant operation </t>
  </si>
  <si>
    <t>adversely affect the abundance and composition of</t>
  </si>
  <si>
    <t>fish below the plant. [It wasn't clear from Smith (2002) what the</t>
  </si>
  <si>
    <t>response measure is, so I'll arbitrarily assume that it is counts.]</t>
  </si>
  <si>
    <t>BACI-fry</t>
  </si>
  <si>
    <t>Fry</t>
  </si>
  <si>
    <t>log(fry)</t>
  </si>
  <si>
    <t>Downstream</t>
  </si>
  <si>
    <t>Upstream</t>
  </si>
  <si>
    <t>shore crabs. The beach near the outlet of the cooling water was sampled using several quadrats</t>
  </si>
  <si>
    <t xml:space="preserve">before and after the plant started operation, as was a control beach on the other side of the </t>
  </si>
  <si>
    <t>body of water.</t>
  </si>
  <si>
    <t>access a source of nectar away from the colony was measured on each of 30 periods. The average time</t>
  </si>
  <si>
    <t>This example is based (loosely) on a consulting project from an Independent Power Producer who</t>
  </si>
  <si>
    <t>was interested in monitoring the effects of an in-stream hydroelectric project. The response</t>
  </si>
  <si>
    <t>variable for the project was the minnow density at different locations in the stream.</t>
  </si>
  <si>
    <t>The  monitoring design has the river divided into six segments of which three are upstream of the diversion</t>
  </si>
  <si>
    <t xml:space="preserve">and three are downstream of the diversion. In each reach, several sites have been located where minnow fry </t>
  </si>
  <si>
    <t>Department of Epidemiology and Biostatistics</t>
  </si>
  <si>
    <t>McGill University</t>
  </si>
  <si>
    <t>1020 Pine Avenue West</t>
  </si>
  <si>
    <t>Montreal, Quebec, H3A 1A2</t>
  </si>
  <si>
    <t>Canada</t>
  </si>
  <si>
    <t xml:space="preserve">     +1 (514) 398-6272 (SS)</t>
  </si>
  <si>
    <t>fax: +1 (514) 398-4503</t>
  </si>
  <si>
    <t>2005.04.07</t>
  </si>
  <si>
    <t>2005.04.16</t>
  </si>
  <si>
    <t>2005.04.19</t>
  </si>
  <si>
    <t>2005.04.22</t>
  </si>
  <si>
    <t>2005.04.25</t>
  </si>
  <si>
    <t>2005.04.28</t>
  </si>
  <si>
    <t>2005.05.01</t>
  </si>
  <si>
    <t>2005.05.04</t>
  </si>
  <si>
    <t>2003.07.08</t>
  </si>
  <si>
    <t>The Tundra Swan {Cygnus columbianus}, formerly known as the</t>
  </si>
  <si>
    <t xml:space="preserve">feet, and beak. Additional information about the tundra  </t>
  </si>
  <si>
    <t xml:space="preserve">swan is available at http://www.hww.ca/hww2.asp?id=78&amp;cid=7. </t>
  </si>
  <si>
    <t xml:space="preserve">congregate. In each of the sites, minnow traps are set for various lengths of time. </t>
  </si>
  <si>
    <t>At the end of the soaking period, the traps are removed and the number of minnows are counted and classified by species.</t>
  </si>
  <si>
    <t xml:space="preserve">being a quarter section. These survey units have been divided into </t>
  </si>
  <si>
    <t>The counts are standardized to a common period of time to adjust for the different soak-times.</t>
  </si>
  <si>
    <t>This can be elicidated, by changing the means in the table below until the graph</t>
  </si>
  <si>
    <t>BACI power analysis - estimating the BACI contrast</t>
  </si>
  <si>
    <t xml:space="preserve">determination for a BACI design.  </t>
  </si>
  <si>
    <t>Use this to determine the size of the BACI contrast that is biologically important.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</si>
  <si>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</si>
  <si>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</si>
  <si>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</si>
  <si>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</si>
  <si>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</si>
  <si>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</si>
  <si>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</si>
  <si>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</si>
  <si>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</si>
  <si>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</si>
  <si>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</si>
  <si>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Salmon fry densities were monitored at 4 different rivers. Up to three sites were</t>
  </si>
  <si>
    <t>selected from each river. Fry densities were measured in a number of years.</t>
  </si>
  <si>
    <t>measured in 4 seasons.</t>
  </si>
  <si>
    <t>Is there a different ih mean home range sizes between sexes and seasons?</t>
  </si>
  <si>
    <t xml:space="preserve">This is the example that appears in Smith (2002, Table 6). </t>
  </si>
  <si>
    <t>Samples of fish were taken for a period</t>
  </si>
  <si>
    <t>of 12 months before and 13 months after a nuclear</t>
  </si>
  <si>
    <t>power plant began operations. The power</t>
  </si>
  <si>
    <t>plant is cooled by water that is drawn from a river.</t>
  </si>
  <si>
    <t>This is expected to a non-linear relationship because as fish get longer, they</t>
  </si>
  <si>
    <t>do not grow equally in all directions, i.e. a doubling of length is not necessarily</t>
  </si>
  <si>
    <t>regression.  Because the variable THORAX is so strong (it explains</t>
  </si>
  <si>
    <t>terminology) that THORAX is not a confounding variable, and that it can</t>
  </si>
  <si>
    <t>INJH@musicb.mcgill.ca, StanS@epid.lan.mcgill.ca</t>
  </si>
  <si>
    <t>not usually remate for at least two days, and thus served as a control</t>
  </si>
  <si>
    <t>Constructing the Seasonally Adjusted values.</t>
  </si>
  <si>
    <t>(a) Find the median of each row:</t>
  </si>
  <si>
    <t>Median</t>
  </si>
  <si>
    <t>M</t>
  </si>
  <si>
    <t>N</t>
  </si>
  <si>
    <t>pos</t>
  </si>
  <si>
    <t>F</t>
  </si>
  <si>
    <t>Y</t>
  </si>
  <si>
    <t>neg</t>
  </si>
  <si>
    <t>indiff</t>
  </si>
  <si>
    <t>id</t>
  </si>
  <si>
    <t>phosphor</t>
  </si>
  <si>
    <t>f-sp3</t>
  </si>
  <si>
    <t>pcb</t>
  </si>
  <si>
    <t>sex</t>
  </si>
  <si>
    <t>treatment</t>
  </si>
  <si>
    <t>Sample</t>
  </si>
  <si>
    <t>lab1</t>
  </si>
  <si>
    <t>/* Taken from</t>
  </si>
  <si>
    <t>smoker</t>
  </si>
  <si>
    <t>opinion</t>
  </si>
  <si>
    <t>age</t>
  </si>
  <si>
    <t>u1</t>
  </si>
  <si>
    <t>u2</t>
  </si>
  <si>
    <t>particular, the mean thorax length, are very similar in the different</t>
  </si>
  <si>
    <t>Taken from Krebs, Ecological Methodology, 2nd Edition. Box 10.3.</t>
  </si>
  <si>
    <t xml:space="preserve">Estimates of chironomid abundance in sediments were taken at one station </t>
  </si>
  <si>
    <t>Wolverine response to exploration camp.</t>
  </si>
  <si>
    <t>2003.06.20</t>
  </si>
  <si>
    <t>2003.06.23</t>
  </si>
  <si>
    <t>When the water exits the plant, its temperature is</t>
  </si>
  <si>
    <t>elevated. The concern is that the warmed water will</t>
  </si>
  <si>
    <t>Control Site</t>
  </si>
  <si>
    <t>Treatment Site</t>
  </si>
  <si>
    <t>Period</t>
  </si>
  <si>
    <t>After</t>
  </si>
  <si>
    <t>BACI-Chironomid</t>
  </si>
  <si>
    <t>Treatment</t>
  </si>
  <si>
    <t>Quadrat</t>
  </si>
  <si>
    <t>Impact</t>
  </si>
  <si>
    <t>I1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</si>
  <si>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</si>
  <si>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</si>
  <si>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</si>
  <si>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</si>
  <si>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</si>
  <si>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</si>
  <si>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</si>
  <si>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</si>
  <si>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</si>
  <si>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</si>
  <si>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</si>
  <si>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</si>
  <si>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</si>
  <si>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</si>
  <si>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</si>
  <si>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</si>
  <si>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</si>
  <si>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</si>
  <si>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</si>
  <si>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BACI-crabs</t>
  </si>
  <si>
    <t xml:space="preserve">A simple BACI design was used to assess the impact of cooling water discharge on the density of </t>
  </si>
  <si>
    <t xml:space="preserve">Up to 6 bees were selected from each colony, marked with individual marking, and then the time needed to </t>
  </si>
  <si>
    <t>Cuckoo birds lay their eggs in nests of other species. Do they "specialize"?</t>
  </si>
  <si>
    <t>O-ring Outcome</t>
  </si>
  <si>
    <t>ok</t>
  </si>
  <si>
    <t>Space Shuttle O-ring</t>
  </si>
  <si>
    <t xml:space="preserve">needed to access the source in the first 10 periods was compared to the mean time in the last 10 periods. </t>
  </si>
  <si>
    <t>also get wider and thicker. If a fish grew equally in all directions, then the</t>
  </si>
  <si>
    <t>Height</t>
  </si>
  <si>
    <t>Clutch Size</t>
  </si>
  <si>
    <t>When I was living in Manitoba, I used to grow tomato plants. One day</t>
  </si>
  <si>
    <t>my daghter saw me planting and asked why I was putting fertilizer with the plants</t>
  </si>
  <si>
    <t>light, and destroy the ship.10</t>
  </si>
  <si>
    <t>SUBMITTED BY:</t>
  </si>
  <si>
    <t>James A. Hanley and Stanley H. Shapiro</t>
  </si>
  <si>
    <t>individual males, but the authors say that "There were no significant</t>
  </si>
  <si>
    <t>2004.04.18</t>
  </si>
  <si>
    <t>2004.04.21</t>
  </si>
  <si>
    <t>2004.04.24</t>
  </si>
  <si>
    <t>2004.04.27</t>
  </si>
  <si>
    <t>virgin female per day.  These `compliance' data were not supplied for</t>
  </si>
  <si>
    <t>2004.02.27</t>
  </si>
  <si>
    <t>and most anglers use boats in the fishery. An observer was stationed at the landing site, but because of time constraints, could only interview a portion of</t>
  </si>
  <si>
    <t>tree</t>
  </si>
  <si>
    <t>hedge</t>
  </si>
  <si>
    <t>robin</t>
  </si>
  <si>
    <t>wagtail</t>
  </si>
  <si>
    <t>Winter</t>
  </si>
  <si>
    <t>Spring</t>
  </si>
  <si>
    <t>Summer</t>
  </si>
  <si>
    <t>Control with chasing</t>
  </si>
  <si>
    <t xml:space="preserve">areas. This example is based on one such survey conducted by Doster, J. </t>
  </si>
  <si>
    <t xml:space="preserve">(2002, Tundra Swan Population Survey in Bristol Bay, Northern Alaska </t>
  </si>
  <si>
    <t>Peninsula, June 2002.)</t>
  </si>
  <si>
    <t>PM2.5 are carried into Ontario from the U.S. During periods of widespread elevated levels of fine particulate matter, it is</t>
  </si>
  <si>
    <t>survey units) so allocations based on</t>
  </si>
  <si>
    <t>right displays an effect size that is biologically important.</t>
  </si>
  <si>
    <t>2005.07.06</t>
  </si>
  <si>
    <t>2005.07.09</t>
  </si>
  <si>
    <t>2005.07.12</t>
  </si>
  <si>
    <t>The hourly TEOM readings were accumated to a daily value and compared to those obtained</t>
  </si>
  <si>
    <t>2003.10.06</t>
  </si>
  <si>
    <t>2003.10.09</t>
  </si>
  <si>
    <t>2005.06.06</t>
  </si>
  <si>
    <t>2005.06.09</t>
  </si>
  <si>
    <t>2005.06.12</t>
  </si>
  <si>
    <t>2005.06.15</t>
  </si>
  <si>
    <t>2005.06.18</t>
  </si>
  <si>
    <t>Y (km)</t>
  </si>
  <si>
    <t>Ln(Zoo 190-600)</t>
  </si>
  <si>
    <t>Ln (Zoo&gt;600)</t>
  </si>
  <si>
    <t>Diss_Oxygen</t>
  </si>
  <si>
    <t>Salinity</t>
  </si>
  <si>
    <t>Home range of foxes.</t>
  </si>
  <si>
    <t>Several foxes of each species were radio-tagged and the home range (ha) was</t>
  </si>
  <si>
    <t>Cattle were randomly assigned to receive either injections of growth hormone or of placebo. The final weight of the cattle was recorded.</t>
  </si>
  <si>
    <t>Do growth hormones affect the final weight of cattle?</t>
  </si>
  <si>
    <t>Not all sites were monitored in all years.</t>
  </si>
  <si>
    <t>Forestry yield with different sprays.</t>
  </si>
  <si>
    <t>measured at the end of the experiment.</t>
  </si>
  <si>
    <t>Married</t>
  </si>
  <si>
    <t>American</t>
  </si>
  <si>
    <t>Large</t>
  </si>
  <si>
    <t>Family</t>
  </si>
  <si>
    <t>Single</t>
  </si>
  <si>
    <t>Japanese</t>
  </si>
  <si>
    <t>Small</t>
  </si>
  <si>
    <t>Sporty</t>
  </si>
  <si>
    <t>Medium</t>
  </si>
  <si>
    <t>Ministry of Water, Land, and Air Protection.</t>
  </si>
  <si>
    <t>animals and plants, but becomes a toxicant at elevated concentrations. The</t>
  </si>
  <si>
    <t>marital status</t>
  </si>
  <si>
    <t>country</t>
  </si>
  <si>
    <t>size</t>
  </si>
  <si>
    <t>Male</t>
  </si>
  <si>
    <t>second control was a set of individual males kept with no females.</t>
  </si>
  <si>
    <t>There were 25 males in each of the five groups, which were treated</t>
  </si>
  <si>
    <t>Figure 2 in the article "Sexual Activity and the Lifespan of Male</t>
  </si>
  <si>
    <t>Site_44</t>
  </si>
  <si>
    <t>Site_45</t>
  </si>
  <si>
    <t>Site_46</t>
  </si>
  <si>
    <t>groups, many of them are willing to say (in epidemiological</t>
  </si>
  <si>
    <t>Site_43</t>
  </si>
  <si>
    <t>flowrate. Additional analysis can also be performed on the filter to determine the chemical composition of the sample.</t>
  </si>
  <si>
    <t>in a region containing isolated areas (called pockets) of</t>
  </si>
  <si>
    <t>count</t>
  </si>
  <si>
    <t>intake</t>
  </si>
  <si>
    <t>Site</t>
  </si>
  <si>
    <t xml:space="preserve">particulate matter is then determined from the corresponding change in frequency. </t>
  </si>
  <si>
    <t>Refer to my case studies notes for more details on the analysis of this study.</t>
  </si>
  <si>
    <t>Fry Density</t>
  </si>
  <si>
    <t>blood</t>
  </si>
  <si>
    <t>instrument widely adopted for this use is the Tapered Element Oscillating Microbalance (TEOM). The TEOM operates under the</t>
  </si>
  <si>
    <t>2003.06.26</t>
  </si>
  <si>
    <t>Rotenone</t>
  </si>
  <si>
    <t>tank</t>
  </si>
  <si>
    <t>exposure</t>
  </si>
  <si>
    <t>2003.07.02</t>
  </si>
  <si>
    <t>2005.03.17</t>
  </si>
  <si>
    <t>2005.04.04</t>
  </si>
  <si>
    <t>and for 6 years after plant operation.</t>
  </si>
  <si>
    <t>gathers on the filter cartridge, the natural frequency of oscillation of the tube decreases. The mass accumulation of</t>
  </si>
  <si>
    <t>2003.06.29</t>
  </si>
  <si>
    <t>data has been modified to preserve confidentiality.</t>
  </si>
  <si>
    <t xml:space="preserve">                       0: newly pregnant female</t>
  </si>
  <si>
    <t>and three sites identified as low, medium, and high concentrations of selenium</t>
  </si>
  <si>
    <t>the slope of the stream bed and the areal fish density (per sq meter) were measured.</t>
  </si>
  <si>
    <t>Two different preparations of tobacco mosaic virus</t>
  </si>
  <si>
    <t xml:space="preserve">Paper strengh was measured in an experiment where different batches of pulp </t>
  </si>
  <si>
    <t>In January 1986, the space shuttle Challenger was destroyed on launch. Subsequent</t>
  </si>
  <si>
    <t>Y4</t>
  </si>
  <si>
    <t>Fertilizer and growth of tomato plants</t>
  </si>
  <si>
    <t>were captured at a site. The crab livers were excised, composited together,</t>
  </si>
  <si>
    <t>group."</t>
  </si>
  <si>
    <t>STORY BEHIND THE DATA:</t>
  </si>
  <si>
    <t>Total Tadpoles</t>
  </si>
  <si>
    <t>Status</t>
  </si>
  <si>
    <t>Deformed</t>
  </si>
  <si>
    <t>of Statistics Education_, Volume 2, Number 1.</t>
  </si>
  <si>
    <t>2004.03.13</t>
  </si>
  <si>
    <t>2004.03.16</t>
  </si>
  <si>
    <t>segments of the booster rocket, failed, allowing highly flammable fuel to leak,</t>
  </si>
  <si>
    <t>James Hanley found this dataset in _Nature_ and was attracted by the</t>
  </si>
  <si>
    <t>way the raw data were presented in classical analysis of covariance</t>
  </si>
  <si>
    <t>2004.03.31</t>
  </si>
  <si>
    <t>2004.04.03</t>
  </si>
  <si>
    <t>2004.04.09</t>
  </si>
  <si>
    <t>2004.04.12</t>
  </si>
  <si>
    <t>2004.04.15</t>
  </si>
  <si>
    <t>explanatory variables (THORAX, plus PARTNERS and TYPE to describe the</t>
  </si>
  <si>
    <t>(meters/second), the temperature difference between $25$ and $2$ meters above ground (degree C),</t>
  </si>
  <si>
    <t xml:space="preserve">tel: +1 (514) 398-6270 (JH) </t>
  </si>
  <si>
    <t>2004.02.09</t>
  </si>
  <si>
    <t>2004.02.12</t>
  </si>
  <si>
    <t>[A human hair is approximately 30 times larger than these particles!</t>
  </si>
  <si>
    <t>The Grass is Greener (and grows longer)</t>
  </si>
  <si>
    <t>Pelts</t>
  </si>
  <si>
    <t>2004.03.28</t>
  </si>
  <si>
    <t>power generation, industrial facilities residential fire places, wood stoves and agricultural burning). Significant amounts of</t>
  </si>
  <si>
    <t>WHO TEQ</t>
  </si>
  <si>
    <t>log(TEQ)</t>
  </si>
  <si>
    <t>Control, no chasing</t>
  </si>
  <si>
    <t>2004.02.24</t>
  </si>
  <si>
    <t>TEQ</t>
  </si>
  <si>
    <t>wtQ+B</t>
  </si>
  <si>
    <t>wtl</t>
  </si>
  <si>
    <t>wth</t>
  </si>
  <si>
    <t>wtc</t>
  </si>
  <si>
    <t>wt5</t>
  </si>
  <si>
    <t>wtb</t>
  </si>
  <si>
    <t>wta</t>
  </si>
  <si>
    <t>an5</t>
  </si>
  <si>
    <t>pheromone</t>
  </si>
  <si>
    <t>type</t>
  </si>
  <si>
    <t>estimated that more than 50 per cent of Ontario's PM2.5 comes from the U.S.</t>
  </si>
  <si>
    <t>2004.09.15</t>
  </si>
  <si>
    <t>2005.06.30</t>
  </si>
  <si>
    <t>2005.07.03</t>
  </si>
  <si>
    <t>2004.05.06</t>
  </si>
  <si>
    <t>2004.05.09</t>
  </si>
  <si>
    <t>2004.07.02</t>
  </si>
  <si>
    <t>wind direction (degrees between 0 and 360), hour of day and day number from October 1. 2001.</t>
  </si>
  <si>
    <t>2004.09.21</t>
  </si>
  <si>
    <t>2005.06.21</t>
  </si>
  <si>
    <t>2005.06.24</t>
  </si>
  <si>
    <t>2005.06.27</t>
  </si>
  <si>
    <t>to different treatments by different fungi. The solvent concentration was measured for several weeks.</t>
  </si>
  <si>
    <t>Do herbicides improve yield?</t>
  </si>
  <si>
    <t>The experiment was done in four blocks (fields) and the yield was measured at</t>
  </si>
  <si>
    <t>the end of the experiment.</t>
  </si>
  <si>
    <t>A sample of people were measured on the time to complete a maze while wearing a mask impregated with a scent.</t>
  </si>
  <si>
    <t>Height of children.</t>
  </si>
  <si>
    <t>This is the dataset in the example of Poisson regression in SAS.</t>
  </si>
  <si>
    <t>Car Poll</t>
  </si>
  <si>
    <t>treatments (sprays to keep weeds in check). There are several varieties of seedlings. These</t>
  </si>
  <si>
    <t xml:space="preserve">were planted in test plots arranged on several different cut blocks. The treatment was </t>
  </si>
  <si>
    <t>randomly assigned to the test plots in each cut block. The final biomass of each seedling was</t>
  </si>
  <si>
    <t>variable.  Some students formally test the mean level of SLEEP across</t>
  </si>
  <si>
    <t>Female</t>
  </si>
  <si>
    <t>European</t>
  </si>
  <si>
    <t>Selenium (Se) is an essential element required for the health of humans,</t>
  </si>
  <si>
    <t>identically in number of anaesthetizations (using CO2) and provision of</t>
  </si>
  <si>
    <t>fresh food medium.</t>
  </si>
  <si>
    <t>SOURCE:</t>
  </si>
  <si>
    <t>concentrations among organisms higher in the food web.</t>
  </si>
  <si>
    <t>students muse about how it was measured.</t>
  </si>
  <si>
    <t>Columns  Variable    Description</t>
  </si>
  <si>
    <t>-------  --------    -----------</t>
  </si>
  <si>
    <t>be omitted from the analysis.</t>
  </si>
  <si>
    <t>The first control consisted of two sets of individual males kept with</t>
  </si>
  <si>
    <t>one or eight newly inseminated females.  Newly inseminated females will</t>
  </si>
  <si>
    <t>Location</t>
  </si>
  <si>
    <t>D</t>
  </si>
  <si>
    <t>E</t>
  </si>
  <si>
    <t>Habitat</t>
  </si>
  <si>
    <t>RealProp</t>
  </si>
  <si>
    <t>MooseLocations</t>
  </si>
  <si>
    <t>In burn, interior</t>
  </si>
  <si>
    <t>In burn, edge</t>
  </si>
  <si>
    <t>Out of burn, edge</t>
  </si>
  <si>
    <t>Out of burn, further</t>
  </si>
  <si>
    <t>In recent years, a program of continuous sampling using automatic samplers has been introduced. An</t>
  </si>
  <si>
    <t>parental</t>
  </si>
  <si>
    <t>student</t>
  </si>
  <si>
    <t>of a hollow, tapered tube. The tube is clamped at one end and oscillates freely like a tuning fork. As particulate matter</t>
  </si>
  <si>
    <t>From the GIS, the distance of each sighting to the base camp was computed.</t>
  </si>
  <si>
    <t>Heath.Boulder</t>
  </si>
  <si>
    <t>april</t>
  </si>
  <si>
    <t>Super-saturation upon the survival and behavior of fish.</t>
  </si>
  <si>
    <t>Sedge.Wetland</t>
  </si>
  <si>
    <t>This study was based on one performed by Christine Godwin-Sheppard a</t>
  </si>
  <si>
    <t>Senior Wildlife Biologist with AMEC Earth \&amp; Environmental Consulting. The</t>
  </si>
  <si>
    <t>The score (total bites in one minute on their forearm) was recorded.</t>
  </si>
  <si>
    <t>Hibernation energetics.</t>
  </si>
  <si>
    <t>different amount of food were recorded.</t>
  </si>
  <si>
    <t>Fish density and stream slope.</t>
  </si>
  <si>
    <t>A series of streams were randomly selected. Two sites in each stream were selected and</t>
  </si>
  <si>
    <t>and various species of dioxings were measured. These were translated into</t>
  </si>
  <si>
    <t>temperature at which the shuttle was launched was presented:</t>
  </si>
  <si>
    <t>Selenium Level</t>
  </si>
  <si>
    <t>if adding more fertilizer made the plants grow better.</t>
  </si>
  <si>
    <t>Cockoo eggs from various species nests were measured (length in mm).</t>
  </si>
  <si>
    <t>Does the mean egg size differ among the different host species?</t>
  </si>
  <si>
    <t>Degradation of dioxin in crabs.</t>
  </si>
  <si>
    <t>How fast does diogin degrade over time? In each year, samples of crabs</t>
  </si>
  <si>
    <t>As part of the investigation, the following chart of previous launches and the</t>
  </si>
  <si>
    <t>differences between the individual males within each experimental</t>
  </si>
  <si>
    <t>2004.03.01</t>
  </si>
  <si>
    <t>2004.03.07</t>
  </si>
  <si>
    <t>2004.03.10</t>
  </si>
  <si>
    <t>Rats were randomly assigned to a low fat or a high fat diet and at the</t>
  </si>
  <si>
    <t>most sensitive species to selenium toxicity are oviparous (egg-laying) animals.</t>
  </si>
  <si>
    <t>five groups), it would not be challenging enough as a data-analysis</t>
  </si>
  <si>
    <t>A transect line was run across a reef at Guadeloupe and zooplanton biomass, environmental and habitat variables were measured.</t>
  </si>
  <si>
    <t>2004.02.15</t>
  </si>
  <si>
    <t>2004.02.18</t>
  </si>
  <si>
    <t>2004.02.21</t>
  </si>
  <si>
    <t>Raw data available from http://www.esapubs.org/archive/ecol/E085/050/suppl-1.htm#anchorFilelist</t>
  </si>
  <si>
    <t xml:space="preserve">PM2.5 material is primarily formed from chemical reactions in the atmosphere and through fuel combustion (e.g., motor vehicles, </t>
  </si>
  <si>
    <t>cage</t>
  </si>
  <si>
    <t>colony</t>
  </si>
  <si>
    <t>trt</t>
  </si>
  <si>
    <t>.</t>
  </si>
  <si>
    <t>meadow</t>
  </si>
  <si>
    <t>2004.03.19</t>
  </si>
  <si>
    <t>2004.03.22</t>
  </si>
  <si>
    <t>2004.03.25</t>
  </si>
  <si>
    <t>2004.05.03</t>
  </si>
  <si>
    <t>2004.08.04</t>
  </si>
  <si>
    <t>2004.08.07</t>
  </si>
  <si>
    <t>2004.08.10</t>
  </si>
  <si>
    <t>2004.08.19</t>
  </si>
  <si>
    <t>2004.08.25</t>
  </si>
  <si>
    <t>2004.08.28</t>
  </si>
  <si>
    <t>2004.08.31</t>
  </si>
  <si>
    <t>2004.09.03</t>
  </si>
  <si>
    <t>2005.05.07</t>
  </si>
  <si>
    <t>2005.05.28</t>
  </si>
  <si>
    <t>2005.05.31</t>
  </si>
  <si>
    <t>2005.06.03</t>
  </si>
  <si>
    <t>plot, numerous tree were located. Each tree was measured for the basal area (?)</t>
  </si>
  <si>
    <t>Three samples of flesh were taken from each fish, and the fat content was determined.</t>
  </si>
  <si>
    <t>00 - 4.9999</t>
  </si>
  <si>
    <t>Three herbicides (and an control) were tested on their effect on the yield of a crop.</t>
  </si>
  <si>
    <t>An experiment was conducted where different amounts of salt (ppm) were added to plots and the resulting biomass of grass</t>
  </si>
  <si>
    <t>was measured. The experiment was replicated in four blocks.</t>
  </si>
  <si>
    <t>Effect of different scents on time to complete a maze</t>
  </si>
  <si>
    <t>Random samples of trees from three different varieties were selected within an orchard.</t>
  </si>
  <si>
    <t>Does temperature affect the probability of failure of the o-rings on the space shuttle?</t>
  </si>
  <si>
    <t>Phosphorus levels on Klamath River.</t>
  </si>
  <si>
    <t>This is the Car Poll.jmp data file that ships with JMP.</t>
  </si>
  <si>
    <t>A sample of people were interviewed about their preferences for car.</t>
  </si>
  <si>
    <t>students to understand and verbalize what we mean by the term</t>
  </si>
  <si>
    <t>There is usually lively discussion about the primary contrast.  The</t>
  </si>
  <si>
    <t>Sexual activity and the lifespan of male fruitflies</t>
  </si>
  <si>
    <t>five groups and their special structure allow opportunities for</t>
  </si>
  <si>
    <t>There is also much debate as to whether one should take the SLEEP</t>
  </si>
  <si>
    <t>variable into account.  Some students say that it is an `intermediate'</t>
  </si>
  <si>
    <t>for any effect of competition with the male for food or space.  The</t>
  </si>
  <si>
    <t>following principles. Ambient air is drawn in through a heated inlet. It is then drawn through a filtered cartridge on the end</t>
  </si>
  <si>
    <t>Fruitflies" by Linda Partridge and Marion Farquhar.  _Nature_, 294,</t>
  </si>
  <si>
    <t>580-581, 1981.</t>
  </si>
  <si>
    <t>outcome since fruitflies who die young may not be fully grown, i.e., it</t>
  </si>
  <si>
    <t>is also an intermediate variable.  One Ph.D. student who had studied</t>
  </si>
  <si>
    <t xml:space="preserve">    Sparks, T.H., Croxton, J.P.J., Collinson, N., and Grisenthwaite, D.A. (2005)</t>
  </si>
  <si>
    <t>VARIABLE DESCRIPTIONS:</t>
  </si>
  <si>
    <t>An experiment was conducted to see if bees can learn and the effect of different miticides upon this behaviour.</t>
  </si>
  <si>
    <t>In each week, twenty fish were randomly placed into each control and each</t>
  </si>
  <si>
    <t>treatment tank. The fish were randomly selected and allocated to the tanks,</t>
  </si>
  <si>
    <t>gas super-saturation (125% TGP) and the control fish to normal, air equilibrated</t>
  </si>
  <si>
    <t>using groups of 10 fish each.</t>
  </si>
  <si>
    <t>This provided a total of 120 fish (60 Treated Fish - 20 per each of 3 replicates;</t>
  </si>
  <si>
    <t>and 60 Control fish - also 20 per each of 3 replicates).</t>
  </si>
  <si>
    <t>At the end of the exposure, each fish was subjected to a swim test. The fish</t>
  </si>
  <si>
    <t>were compared by painting it on two leaves of each plant and counting the number</t>
  </si>
  <si>
    <t>of subsequent virus spots on each leaf.</t>
  </si>
  <si>
    <t>Paper strength.</t>
  </si>
  <si>
    <t>after exposure to different combinations of UV A and B radiation. Each tank had 5 fish. Groups of tanks were blocked together in flumes</t>
  </si>
  <si>
    <t>set of data likely has very poor power to detect anything but very large differences</t>
  </si>
  <si>
    <t>were tested one at a time (alternating between treatment and control fish) in</t>
  </si>
  <si>
    <t>Not Deformed</t>
  </si>
  <si>
    <t>medium</t>
  </si>
  <si>
    <t>Control</t>
  </si>
  <si>
    <t>a trough, and the time taken to escape (swim) to "cover" was measured. The</t>
  </si>
  <si>
    <t>investigations showed that an O-ring, a piece of rubber used to seal two</t>
  </si>
  <si>
    <t>Does Selenium levels affect tadpole deformity rates?</t>
  </si>
  <si>
    <t>style in Figure 2.  He read the data points from the graphs and brought</t>
  </si>
  <si>
    <t>them to the attention of a colleague with whom he was teaching the</t>
  </si>
  <si>
    <t>applied statistics course.  Dr. Liddell thought that with only three</t>
  </si>
  <si>
    <t>2004.07.08</t>
  </si>
  <si>
    <t>2004.07.11</t>
  </si>
  <si>
    <t>2004.07.14</t>
  </si>
  <si>
    <t>2004.07.17</t>
  </si>
  <si>
    <t>2004.07.20</t>
  </si>
  <si>
    <t>2004.07.23</t>
  </si>
  <si>
    <t>2004.07.26</t>
  </si>
  <si>
    <t>2004.08.01</t>
  </si>
  <si>
    <t>FlyId</t>
  </si>
  <si>
    <t>Partners</t>
  </si>
  <si>
    <t>Type</t>
  </si>
  <si>
    <t>Longevity</t>
  </si>
  <si>
    <t>Thorax</t>
  </si>
  <si>
    <t>Sleep</t>
  </si>
  <si>
    <t>Ten different locations on a former gas station were selected. These were randomly assigned</t>
  </si>
  <si>
    <t>Different samples of food were irradiated to kill bacteria using different machines.</t>
  </si>
  <si>
    <t>• UC - Uncut</t>
  </si>
  <si>
    <t>Within each section, numerous study plots were located. On each study</t>
  </si>
  <si>
    <t>2004.04.30</t>
  </si>
  <si>
    <t>The stream residence of time was measured for individually tagged fish in a number of years.</t>
  </si>
  <si>
    <t>Effect of salt on biomass</t>
  </si>
  <si>
    <t>Post-stratification example</t>
  </si>
  <si>
    <t>A survey of 20 x 1 m2 plots was taken from a study area of 100 m2. In each quadrat</t>
  </si>
  <si>
    <t>the number of grubs was measured. At the same time, a post-stratification into</t>
  </si>
  <si>
    <t>high and low quality habitats was done. It was subsequently determined that there are</t>
  </si>
  <si>
    <t xml:space="preserve">The persons sex smoking status, opinion if the scent was pleasant or not, age and the time needed to comolete </t>
  </si>
  <si>
    <t>mazes in three trials without and with the scent were recorded.</t>
  </si>
  <si>
    <t>Two cows were struck by lightening and died.</t>
  </si>
  <si>
    <t>storm 4</t>
  </si>
  <si>
    <t>Finally the strength of the paper was measured.</t>
  </si>
  <si>
    <t>PCB levels</t>
  </si>
  <si>
    <t>From each tree, leaves were selected, composited and a reading of the phorphorus level for each tree was found.</t>
  </si>
  <si>
    <t>This is a sample dataset from:</t>
  </si>
  <si>
    <t>Residual Sur(Realism)</t>
  </si>
  <si>
    <t>American Statistician, 61, 163-177.</t>
  </si>
  <si>
    <t>water (102% TGP), for a given duration of time (36 hours).</t>
  </si>
  <si>
    <t>statistical interaction.</t>
  </si>
  <si>
    <t>Work</t>
  </si>
  <si>
    <t>as described in the article:</t>
  </si>
  <si>
    <t>http://www4.stat.ncsu.edu/~stefanski/index_alt.html</t>
  </si>
  <si>
    <t>Lichen growth</t>
  </si>
  <si>
    <t>30 m2 of high quality and 70 m2 of low quality habitat in the study area.</t>
  </si>
  <si>
    <t>Grubs</t>
  </si>
  <si>
    <t>Post-strata</t>
  </si>
  <si>
    <t>Swimming speed after exposure to rotenone.</t>
  </si>
  <si>
    <t>groups, find one pair where there is a statistically significant</t>
  </si>
  <si>
    <t>difference, and want to treat it as a confounding variable.  A few</t>
  </si>
  <si>
    <t xml:space="preserve"> 1- 2    ID          Serial No. (1-25) within each group of 25</t>
  </si>
  <si>
    <t xml:space="preserve"> 4       PARTNERS    Number of companions (0, 1 or 8)</t>
  </si>
  <si>
    <t xml:space="preserve"> 6       TYPE        Type of companion</t>
  </si>
  <si>
    <t>People were randomly assigned to different products in different locations.</t>
  </si>
  <si>
    <t>assigned to the elevated dissolved gas treatment; the other tank remained</t>
  </si>
  <si>
    <t>The energy consumption of mice (?)  at different temperatures of hibernation and</t>
  </si>
  <si>
    <t>Yields of barley</t>
  </si>
  <si>
    <t>The yields of two varieties of barley were compared in a paired experimental design.</t>
  </si>
  <si>
    <t>Can bees learn?</t>
  </si>
  <si>
    <t>A study was performed to measure the efficacy of different mosquito repellants.</t>
  </si>
  <si>
    <t>Water quality monitoring studies often take the form of incomplete block designs.</t>
  </si>
  <si>
    <t>For example, the following data represents TSS in water samples taken</t>
  </si>
  <si>
    <t>upstream of a development (the {\it reference} sample), at the development (the</t>
  </si>
  <si>
    <t>{\it mid-stream} sample), or downstream of the development (the {\it ds} sample).</t>
  </si>
  <si>
    <t>Samples are taken during storm events when water quality may be</t>
  </si>
  <si>
    <t>compromised by the development. Here is a small set of data\footnote{Such a small</t>
  </si>
  <si>
    <t>An experiment was conducted to measure the weight gain of salmon fry</t>
  </si>
  <si>
    <t>The ratio estimator will work well when the correlation between the two variables is</t>
  </si>
  <si>
    <t>• total biomass further broken into the biomass of two species Bryoria and</t>
  </si>
  <si>
    <t>Alectoria.</t>
  </si>
  <si>
    <t>Here is where we find the sample statistics and do the computations</t>
  </si>
  <si>
    <t>se</t>
  </si>
  <si>
    <t>Stratum</t>
  </si>
  <si>
    <t>std dev</t>
  </si>
  <si>
    <t>vessels</t>
  </si>
  <si>
    <t>Grand Total</t>
  </si>
  <si>
    <t>after these two transects were removed and the same problems occurred.</t>
  </si>
  <si>
    <t>Here is where we can try various allocation schemes and sample sizes to get a specified precision.</t>
  </si>
  <si>
    <t>Note that one cell has the total sample size, and then the 'n'column uses a formula to split</t>
  </si>
  <si>
    <t>were selected and randomly assigned to 3 different methods of pulping. Each batch was then split into parts and each part was cooked at different temperatures.</t>
  </si>
  <si>
    <t>project.  He suggested adding another variable.  James Hanley added</t>
  </si>
  <si>
    <t>The data were extracted from \url{http://lib.stat.cmu.edu/datasets/}</t>
  </si>
  <si>
    <t>2004.07.05</t>
  </si>
  <si>
    <t>SLEEP, a variable not mentioned in the published article.  Teachers can</t>
  </si>
  <si>
    <t>sequestering of selenium in eggs. In aquatic environments, inorganic selenium,</t>
  </si>
  <si>
    <t>found in water or in sediments is converted to organic selenium at the base of</t>
  </si>
  <si>
    <t>the food chain (e.g., bacteria and algae) and then transferred through dietary</t>
  </si>
  <si>
    <t>condition factor was calculated from length and weight measurements.</t>
  </si>
  <si>
    <t>Stream residence time of salmon</t>
  </si>
  <si>
    <t>The palitability was measured by how much food was consumed by rats in a set period of time.</t>
  </si>
  <si>
    <t>Afgter gasoline stations are decomissioned, there is often residual contamination by organic solvents.</t>
  </si>
  <si>
    <t>• ST - Single tree selection</t>
  </si>
  <si>
    <t>length and weight of each fish was measured after it finished the swim test. The</t>
  </si>
  <si>
    <t>sections of forest were located in cut blocks were located that were harvested</t>
  </si>
  <si>
    <t>with 3 different types of harvesting methods:</t>
  </si>
  <si>
    <t>• IU - Intermediate Utilization</t>
  </si>
  <si>
    <t>doi: 10.1198/000313007X190079</t>
  </si>
  <si>
    <t>scores were then aggregated up to the plot level giving the following variables:</t>
  </si>
  <si>
    <t>• basal area</t>
  </si>
  <si>
    <t>Phosphor levels in varieties of fruit trees.</t>
  </si>
  <si>
    <t>mid</t>
  </si>
  <si>
    <t>ref</t>
  </si>
  <si>
    <t>storm 2</t>
  </si>
  <si>
    <t>storm 3</t>
  </si>
  <si>
    <t>Event</t>
  </si>
  <si>
    <t>TSS</t>
  </si>
  <si>
    <t>ds</t>
  </si>
  <si>
    <t>storm 1</t>
  </si>
  <si>
    <t>An inter-lab comparison was made where different samples were split</t>
  </si>
  <si>
    <t>into two. These were randomly sent to one of two participating labs.</t>
  </si>
  <si>
    <t>The experiment consisted of exposing the treatment fish to elevated dissolved</t>
  </si>
  <si>
    <t>This allocation looks at both size and variability to allocate the sample and does very well</t>
  </si>
  <si>
    <t>Relative</t>
  </si>
  <si>
    <t>Cost</t>
  </si>
  <si>
    <t>Even after deleting the outliers, there is virtually no relationship between</t>
  </si>
  <si>
    <t>transect length and number of cucumbers except that the longest transects</t>
  </si>
  <si>
    <t>seem to have fewest cucumbers! Is there a substrate difference that might</t>
  </si>
  <si>
    <t>explain this finding?</t>
  </si>
  <si>
    <t>Rel se</t>
  </si>
  <si>
    <t>Target Rel se</t>
  </si>
  <si>
    <t>Estimated Rel se</t>
  </si>
  <si>
    <t>pathways to other aquatic organisms (invertebrates, fish). Selenium also tends</t>
  </si>
  <si>
    <t>There is heteroscedasticity in the LONGEVITY variable.</t>
  </si>
  <si>
    <t xml:space="preserve">                     (the order in which data points were abstracted)</t>
  </si>
  <si>
    <t>with common water flow.</t>
  </si>
  <si>
    <t>One very observant student (now a professor) argued that THORAX cannot</t>
  </si>
  <si>
    <t>be used as a predictor or explanatory variable for the LONGEVITY</t>
  </si>
  <si>
    <t>Selenium often occurs naturally in ores and can leach from mine tailings.</t>
  </si>
  <si>
    <t>This leached selenium can make its way to waterways and potentially contaminate</t>
  </si>
  <si>
    <t>As a preliminary survey, samples of tadpoles were selected from a control site</t>
  </si>
  <si>
    <t>over the next few weeks and recorded the time (hours) of the lifetime of each set.</t>
  </si>
  <si>
    <t>Mosquito Repellant study</t>
  </si>
  <si>
    <t>x1</t>
  </si>
  <si>
    <t>x2</t>
  </si>
  <si>
    <t>x3</t>
  </si>
  <si>
    <t>x4</t>
  </si>
  <si>
    <t>x5</t>
  </si>
  <si>
    <t>x6</t>
  </si>
  <si>
    <t>Residual Checking.</t>
  </si>
  <si>
    <t>as the control; In week 2, the roles of the tanks were reversed; in week 3, the</t>
  </si>
  <si>
    <t>roles of the tank reverted back those in week 1.</t>
  </si>
  <si>
    <t>This data set emphasises the importance of checking residuals after fitting a model.</t>
  </si>
  <si>
    <t>Regress Y vs X1… X6 and plot the residuals.</t>
  </si>
  <si>
    <t xml:space="preserve">exposure periods. </t>
  </si>
  <si>
    <t>Separate fish were used for each trial.</t>
  </si>
  <si>
    <t>Impact of development on water quality</t>
  </si>
  <si>
    <t>Can blood mercury be predicted from food intake diets?</t>
  </si>
  <si>
    <t>Weight gain of fry after UV exposure.</t>
  </si>
  <si>
    <t>in a large forest. The location of quadrats were chosen to represent a range of</t>
  </si>
  <si>
    <t>years since a forest fire burned the understory.</t>
  </si>
  <si>
    <t>This is data on the number of salamanders in a fixed size quadrat at various locations</t>
  </si>
  <si>
    <t>greater than 1/2 the ratio of the individual c.v.'s. Here the correlation is only .041</t>
  </si>
  <si>
    <t>while 1/2 the ratio of the cvs is .732</t>
  </si>
  <si>
    <t>You can see the effect of different sample sizes by changing the total sample size</t>
  </si>
  <si>
    <t>box highlited in green in the subsequent allocations.</t>
  </si>
  <si>
    <t>These spreadsheet show, in general, how to set up a planning document for stratified</t>
  </si>
  <si>
    <t>samples where an SRS is done in each stratum. Note that the average and the std dev</t>
  </si>
  <si>
    <t>A learning opportunity presented itself.</t>
  </si>
  <si>
    <t>We randomly appiied different amounts of fertilizer to different plots.</t>
  </si>
  <si>
    <t>Ecological impacts in aquatic systems are usually associated with teratogenic</t>
  </si>
  <si>
    <t>the amount of tomatoes produced.</t>
  </si>
  <si>
    <t>effects (deformities) in early life stages of oviparous biota as a result of maternal</t>
  </si>
  <si>
    <t>end of the experiment, the weight of tumors was recorded.</t>
  </si>
  <si>
    <t>Fat contents among four species of fish.</t>
  </si>
  <si>
    <t>Do different species of fish have different fat contents?</t>
  </si>
  <si>
    <t xml:space="preserve">A number of fish from four different species of fish were captured using gill nets. </t>
  </si>
  <si>
    <t>rotenone were added to the water. The flight response of individual fish was measured.</t>
  </si>
  <si>
    <t>Bioremidation of old gasoline stations.</t>
  </si>
  <si>
    <t>Three different species of fish (both sexes) are to be compared for their PCB levels.</t>
  </si>
  <si>
    <t>Notice that something strange is going on with the shore length. The total</t>
  </si>
  <si>
    <t>Can natural fungi be used to reduce the contaminant load?</t>
  </si>
  <si>
    <t>Palitability of food after irradiation?</t>
  </si>
  <si>
    <t>the World Health Organization (WHO) standardized total equivalent dose.</t>
  </si>
  <si>
    <t>Degradation of dioxin in crabs - II.</t>
  </si>
  <si>
    <t>This was done for two different sites.</t>
  </si>
  <si>
    <t>Does rotenose affect flight response of fish?</t>
  </si>
  <si>
    <t>in water quality among  the three locations. Before conducting such a study,</t>
  </si>
  <si>
    <t>please perform a power analysis to ensure that sufficient samples are taken.}:</t>
  </si>
  <si>
    <t>This allocation does NOT work well because too many units are put larger strata (#1)</t>
  </si>
  <si>
    <t>where there are few caribou and the density is relatively consistent (low std dev).</t>
  </si>
  <si>
    <t>This allocation is more sensible because you put lots of effort into strata where the caribou are (#3, #4, #5), but the very small sample</t>
  </si>
  <si>
    <t>Only the relative costs are needed.</t>
  </si>
  <si>
    <t>Some strata may be more costs to survey per unit</t>
  </si>
  <si>
    <t xml:space="preserve">because the higher density means you need to </t>
  </si>
  <si>
    <t>spend more time in the aircraft to properly</t>
  </si>
  <si>
    <t>count the caribou.</t>
  </si>
  <si>
    <t>NhSh/sqrt(Ch)</t>
  </si>
  <si>
    <t>Total Cost of sampling</t>
  </si>
  <si>
    <t>under this final allocation</t>
  </si>
  <si>
    <t>Total cost of sampling</t>
  </si>
  <si>
    <t>under Neyman allocation above</t>
  </si>
  <si>
    <t>c/m shore</t>
  </si>
  <si>
    <t>Two tanks are available for the experiment. In week 1, one tank was randomly</t>
  </si>
  <si>
    <t>to biomagnify up the food chain, meaning that it accumulates to higher tissue</t>
  </si>
  <si>
    <t xml:space="preserve">The swimming speed of fish at various exposures to rotenone </t>
  </si>
  <si>
    <t>were recorded (body lengths per second).</t>
  </si>
  <si>
    <t>cutting duration (days)</t>
  </si>
  <si>
    <t>In Christmas 1995, we bought our son a radio-controlled car. On the way to buy some batteries,</t>
  </si>
  <si>
    <t>my son asked if it made a difference which brand we purchased. A learning moment presented itself!</t>
  </si>
  <si>
    <t>organisms.</t>
  </si>
  <si>
    <t>We purchased multiple sets of various brands of batteries. We randomly tested these batteries</t>
  </si>
  <si>
    <t>of people. Based on estimates of mercury in the food, the mercury in the diet was estimated.</t>
  </si>
  <si>
    <t xml:space="preserve">A blood sample was also taken from these people and the blood mercury level was also </t>
  </si>
  <si>
    <t>measured.</t>
  </si>
  <si>
    <t>Mink pelts in Saskatchewan</t>
  </si>
  <si>
    <t xml:space="preserve">Food intake diets (e.g. number of fish, species of fish, etc) were recorded for a sample </t>
  </si>
  <si>
    <t>Doing the computations in Excel (not recommended!)</t>
  </si>
  <si>
    <t>rse</t>
  </si>
  <si>
    <t>Method 1 - Ratio Estimator</t>
  </si>
  <si>
    <t>Method 2 - Inflation Estimator</t>
  </si>
  <si>
    <t>Est. Density</t>
  </si>
  <si>
    <t>c/m^2</t>
  </si>
  <si>
    <t>Est. Count</t>
  </si>
  <si>
    <t>cucumber/transect</t>
  </si>
  <si>
    <t>Total Animals</t>
  </si>
  <si>
    <t>cucumbers</t>
  </si>
  <si>
    <t>Relative se</t>
  </si>
  <si>
    <t>Target rel se</t>
  </si>
  <si>
    <t>Proposed n</t>
  </si>
  <si>
    <t>Target n</t>
  </si>
  <si>
    <t>Estimated rel se</t>
  </si>
  <si>
    <t>The reason for the poor performance of the ratio estimator is that there is</t>
  </si>
  <si>
    <t>a poor relationship between number of sea cucumbers and transect length.</t>
  </si>
  <si>
    <t xml:space="preserve"> &lt;= obtained from the std dev of the DIFFERENCES (y-rx)</t>
  </si>
  <si>
    <t xml:space="preserve">Approximate number of samping </t>
  </si>
  <si>
    <t>units in the population</t>
  </si>
  <si>
    <t xml:space="preserve"> &lt;= specify a large number if fpc is to be ignored</t>
  </si>
  <si>
    <t>Approximate mean value of X</t>
  </si>
  <si>
    <t>This is obtained from a past study, or a reasonable guess.</t>
  </si>
  <si>
    <t>Part of the problem may be two unusually long transects. I repeated the analysis on</t>
  </si>
  <si>
    <t xml:space="preserve">You will then see that for the same $, you can take more samples under the cost allocation model and </t>
  </si>
  <si>
    <t>In order to make a fair comparison between the Neyman and Cost allocation schemes, the two sample sizes need to adjusted to give the same total cost.</t>
  </si>
  <si>
    <t>DO NOT CHANGE as sample size varies (why?), but the se(mean) will change with</t>
  </si>
  <si>
    <t>Over the summer, we carefully watered all plots equally and weighed</t>
  </si>
  <si>
    <t>For example, a Neyman allocation with total sample size of 200 or 201 has the same total cost as a Cost Allocation with total sample of 211.</t>
  </si>
  <si>
    <t>then get a (modest) reduction in the total standard error compared to Neyman Allocation.</t>
  </si>
  <si>
    <t>Does the amount of fat in a diet influence the weight of tumors?</t>
  </si>
  <si>
    <t>and scored for the amount of various types of lichen on a coarse scale. These</t>
  </si>
  <si>
    <t>The flight response of fish were measured before and after low (sublethal) amounts of</t>
  </si>
  <si>
    <t>this total sample size according to the allocation desired.</t>
  </si>
  <si>
    <t>Try varying the total sample size below until the precision is less than 5% of the total (look at the relative standard error cell).</t>
  </si>
  <si>
    <t>Total n</t>
  </si>
  <si>
    <t>rel s.e.</t>
  </si>
  <si>
    <t>When I responded that it helped the plants grow better, she asked me</t>
  </si>
  <si>
    <t>area is about 3.2 sq km with a shore length of 42 km. If the bed were rectangular</t>
  </si>
  <si>
    <t>then the average transect length should be about 3.2/42=.076 km in length.</t>
  </si>
  <si>
    <t>The actual transects averaged to .031 (=.124/4) km in length?</t>
  </si>
  <si>
    <t>The ratio estimator does marginally better than the inflation estimator (small cv)</t>
  </si>
  <si>
    <t>but the relationship is still not very tight between transect length and number of</t>
  </si>
  <si>
    <t>Griffith Passage - 1994 - two outliers deleted?</t>
  </si>
  <si>
    <t>In wrong direction!</t>
  </si>
  <si>
    <t>PerFat_borzek</t>
  </si>
  <si>
    <t>Wt/serving</t>
  </si>
  <si>
    <t>cups/serv</t>
  </si>
  <si>
    <t>Calories fr Fat</t>
  </si>
  <si>
    <t>Potassium</t>
  </si>
  <si>
    <t>Enriched</t>
  </si>
  <si>
    <t>Brown, Mrs James Joseph (Margaret Molly"" Tobin)""</t>
  </si>
  <si>
    <t>Brown, Mrs John Murray (Caroline Lane Lamson)</t>
  </si>
  <si>
    <t>Tree shrew</t>
  </si>
  <si>
    <t>Vervet</t>
  </si>
  <si>
    <t>Water opossum</t>
  </si>
  <si>
    <t>PEELERS</t>
  </si>
  <si>
    <t>KNIFERS</t>
  </si>
  <si>
    <t>ODDBALLS</t>
  </si>
  <si>
    <t>Yellow-bellied marmot</t>
  </si>
  <si>
    <t>size in the first stratum which is very large, contributes a great deal to the overall uncertainty.</t>
  </si>
  <si>
    <t>in reducing the se for the same total sample size.</t>
  </si>
  <si>
    <t>This column is the combination</t>
  </si>
  <si>
    <t>of stratum size and variability</t>
  </si>
  <si>
    <t>Allocation taking into account costs (i.e. proportional to size and variance and 1/sqrt(cost))</t>
  </si>
  <si>
    <t>This allocation looks at stratum size, variability, and the (relative) cost of sampling to allocate the sample and does very well</t>
  </si>
  <si>
    <t>There are several items that must be determined.</t>
  </si>
  <si>
    <t>relative standard error (rse). See the earlier sample size spreadheet for an SRS</t>
  </si>
  <si>
    <t xml:space="preserve">(b) What is the approximate value of the ratio. </t>
  </si>
  <si>
    <t>This is needed in the evaluation of the rse</t>
  </si>
  <si>
    <t>(between the Y and predicted Y (estimated by rX)</t>
  </si>
  <si>
    <t>A two factor experiment was conducted to investigate the effect of water termperature</t>
  </si>
  <si>
    <t>to the different treatment combinations. A single measurement of all fish within the tank was</t>
  </si>
  <si>
    <t>obtained.</t>
  </si>
  <si>
    <t>Intuitive explanation of ANOVA</t>
  </si>
  <si>
    <t>This data are used to show the intuitive idea behind ANOVA in testing for the equality of means.</t>
  </si>
  <si>
    <t>Diff (from ratio estimator)</t>
  </si>
  <si>
    <t>Summary Statistics</t>
  </si>
  <si>
    <t>Ratio estimator</t>
  </si>
  <si>
    <t>Using the ratio estimator to estimate total grouse</t>
  </si>
  <si>
    <t>Total-hat</t>
  </si>
  <si>
    <t>se(total-hat)</t>
  </si>
  <si>
    <t>&lt;= a substantial improvement over the inflation estimator!</t>
  </si>
  <si>
    <t>Simple Inflation Estimator</t>
  </si>
  <si>
    <t>A simple inflation estimator is found using only the number of grouse in each plot.</t>
  </si>
  <si>
    <t>Estimate</t>
  </si>
  <si>
    <t>Years since burn</t>
  </si>
  <si>
    <t>Salamanders</t>
  </si>
  <si>
    <t>Density of Salamanders after fires</t>
  </si>
  <si>
    <t xml:space="preserve"> &lt;= obtained from past data or a reasonable guess</t>
  </si>
  <si>
    <t>Approximate value of s_diff</t>
  </si>
  <si>
    <t>technique.  Fitting body fat to the other measurements using multiple</t>
  </si>
  <si>
    <t>overall danger index (1-5)</t>
  </si>
  <si>
    <t xml:space="preserve">                (based on the above two indices and other information)</t>
  </si>
  <si>
    <t>Goat</t>
  </si>
  <si>
    <t>Golden hamster</t>
  </si>
  <si>
    <t>Gorilla</t>
  </si>
  <si>
    <t>Gray seal</t>
  </si>
  <si>
    <t>Gray wolf</t>
  </si>
  <si>
    <t>Ground squirrel</t>
  </si>
  <si>
    <t>Guinea pig</t>
  </si>
  <si>
    <t>Horse</t>
  </si>
  <si>
    <t>Jaguar</t>
  </si>
  <si>
    <t>Kangaroo</t>
  </si>
  <si>
    <t>Lesser short-tailed shrew</t>
  </si>
  <si>
    <t>(c) What is the approximate MEAN value of the X (covariate) [YES, it is the mean of X and not the mean of Y]</t>
  </si>
  <si>
    <t>(d) What is the approximate value of the std deviation of the DIFFERENCES</t>
  </si>
  <si>
    <t>(e) What is the number of sampling units in the population?</t>
  </si>
  <si>
    <t>Approximate value of Ratio</t>
  </si>
  <si>
    <t xml:space="preserve"> &lt;= vary the sample size (green) until the rse(yellow) meets your criteria</t>
  </si>
  <si>
    <t>If the raw data is not available, then you cannot get a value of s_diff. However, published papers</t>
  </si>
  <si>
    <t>This is the NEW information that is needed if the raw data are not available.</t>
  </si>
  <si>
    <t>Approxmate value of mean of X</t>
  </si>
  <si>
    <t>Approximate number of sampling</t>
  </si>
  <si>
    <t xml:space="preserve"> &lt;= only required if you need to adjust for fpc</t>
  </si>
  <si>
    <t>Approximate value of V(Y)</t>
  </si>
  <si>
    <t>Approximate value of V(X)</t>
  </si>
  <si>
    <t>Approximate value of correlation</t>
  </si>
  <si>
    <t>In general, unless differences in the cost of sampling among strata are huge, there is often only a slight improvement in going to a cost allocation model.</t>
  </si>
  <si>
    <t>happened completely at random (MCAR) - estimates remail unbiased but precision in each stratum is reduced.</t>
  </si>
  <si>
    <t>It is important to understand how missing values arrived and their impact on the analysis before starting any analysis.</t>
  </si>
  <si>
    <t>sample size which then propogates to the se(total) for each stratum and the se(grand total).</t>
  </si>
  <si>
    <t>Note that if you make the sample size</t>
  </si>
  <si>
    <t xml:space="preserve">too large, you may exceed the total </t>
  </si>
  <si>
    <t>units available for sampling in a stratum.</t>
  </si>
  <si>
    <t>and you may not get the total sample size required.</t>
  </si>
  <si>
    <t>This looks at the time to peel potatoes using a peeler, a knife, or a peeler with the opposite hand.</t>
  </si>
  <si>
    <t>Potato Peeling Times</t>
  </si>
  <si>
    <t>Case</t>
  </si>
  <si>
    <t>Nestle</t>
  </si>
  <si>
    <t>Crunch</t>
  </si>
  <si>
    <t>Slow loris</t>
  </si>
  <si>
    <t>Star nosed mole</t>
  </si>
  <si>
    <t>Tenrec</t>
  </si>
  <si>
    <t>Tree hyrax</t>
  </si>
  <si>
    <t>Water</t>
  </si>
  <si>
    <t>Lowland</t>
  </si>
  <si>
    <t>Twix Caramel</t>
  </si>
  <si>
    <t>Milky Way Lite</t>
  </si>
  <si>
    <t>Mars</t>
  </si>
  <si>
    <t>Pearson</t>
  </si>
  <si>
    <t xml:space="preserve">Data from which conclusions  were  drawn  in  the  article  "Sleep  in </t>
  </si>
  <si>
    <t>Brown &amp; Haley</t>
  </si>
  <si>
    <t>Almond Roca</t>
  </si>
  <si>
    <t>Leaf</t>
  </si>
  <si>
    <t>Payday</t>
  </si>
  <si>
    <t>Just Born</t>
  </si>
  <si>
    <t>Super Hot Tamales</t>
  </si>
  <si>
    <t>Rolo</t>
  </si>
  <si>
    <t>Predation</t>
  </si>
  <si>
    <t>Species</t>
  </si>
  <si>
    <t>Body Weight</t>
  </si>
  <si>
    <t>Brain weight</t>
  </si>
  <si>
    <t>SlowWaveSleep</t>
  </si>
  <si>
    <t>Paradoxical Sleep</t>
  </si>
  <si>
    <t>LifeSpan</t>
  </si>
  <si>
    <t>Gestation</t>
  </si>
  <si>
    <t>PerFat_Siri</t>
  </si>
  <si>
    <t>Density</t>
  </si>
  <si>
    <t>Fiber Gr</t>
  </si>
  <si>
    <t>100% Bran</t>
  </si>
  <si>
    <t>High</t>
  </si>
  <si>
    <t>Body fat percentages and body measurements</t>
  </si>
  <si>
    <t>Variables below (from left to right) for Mammals Data Set:</t>
  </si>
  <si>
    <t>species of animal</t>
  </si>
  <si>
    <t>body weight in kg</t>
  </si>
  <si>
    <t>the time flocks of sandpipers spent feeding.</t>
  </si>
  <si>
    <t xml:space="preserve">(a) What level of precision is needed. This is often expressed in terms of the </t>
  </si>
  <si>
    <t>Honey Frosted Wheaties</t>
  </si>
  <si>
    <t>Honey Graham Ohs</t>
  </si>
  <si>
    <t>Honey Nut Cheerios</t>
  </si>
  <si>
    <t>Honey-comb</t>
  </si>
  <si>
    <t>Just Right Fruit &amp; Nut</t>
  </si>
  <si>
    <t xml:space="preserve">    kept a note of cutting grass in his Kirkcaldy garden since 1984.</t>
  </si>
  <si>
    <t xml:space="preserve">    The grandfather's data was so valuable it was used by the Royal Meteorological Society</t>
  </si>
  <si>
    <t>Different concentrations of rotenone were used for diferent</t>
  </si>
  <si>
    <t>tissue, the estimate will be too low. However, this method gives highly reproducible results for individual persons (+/- 1\%),</t>
  </si>
  <si>
    <t>Lifetime of various battery brands</t>
  </si>
  <si>
    <t>Inter-lab comparison</t>
  </si>
  <si>
    <t>one of two formulas:</t>
  </si>
  <si>
    <t>$$Brozek~formula:~ BF = (4.57/p - 4.142) * 100$$</t>
  </si>
  <si>
    <t>One cube and one slice from each roast was served to 6 panelists and they were rated for</t>
  </si>
  <si>
    <t>initial tenderness (IT).</t>
  </si>
  <si>
    <t>The same six judges ranked all the roast types and serving method.</t>
  </si>
  <si>
    <t>(only needed if you are worried about the finite population correction).</t>
  </si>
  <si>
    <t>Refer to http://www.amstat.org/publications/jse/v4n1/datasets.johnson.html for details</t>
  </si>
  <si>
    <t>In these formulas, p is the body density in kg/L obtained by weighing the person out of water and then dividing by the volume</t>
  </si>
  <si>
    <t>obtained by dunking the person underwater.</t>
  </si>
  <si>
    <t>Milky Way Dark</t>
  </si>
  <si>
    <t>M&amp;Ms Almond</t>
  </si>
  <si>
    <t>Percentage of body fat, age, weight, height, and ten body circumference</t>
  </si>
  <si>
    <t xml:space="preserve">Allison, Truett and Cicchetti, Domenic V. (1976), "Sleep  in  Mammals: </t>
  </si>
  <si>
    <t xml:space="preserve">                5 = most danger (from other animals)</t>
  </si>
  <si>
    <t>using only a scale and a measuring tape.</t>
  </si>
  <si>
    <t>et al. (1985).</t>
  </si>
  <si>
    <t>measure of health, is estimated through an underwater weighing</t>
  </si>
  <si>
    <t>Performance Research Center, Brigham Young University, Provo, Utah</t>
  </si>
  <si>
    <t>does it have deleterious effects on lakes, but also on agricultural</t>
  </si>
  <si>
    <t>Big Hunk</t>
  </si>
  <si>
    <t>often provide additional information as outlined below.</t>
  </si>
  <si>
    <t>(d) What is the variance of Y, the variance of X, and the CORRELATION between Y and X.</t>
  </si>
  <si>
    <t>What factors are important in keeping pet fish alive.</t>
  </si>
  <si>
    <t>low_1</t>
  </si>
  <si>
    <t>to budget considerations, the number of plots measured varied in the</t>
  </si>
  <si>
    <t>three years. A different set of plots was measured each year.</t>
  </si>
  <si>
    <t>What do the dots mean?</t>
  </si>
  <si>
    <t>OBS</t>
  </si>
  <si>
    <t xml:space="preserve"> </t>
  </si>
  <si>
    <t>Barley Yields after increase in Acid Rain</t>
  </si>
  <si>
    <t>time-block</t>
  </si>
  <si>
    <t xml:space="preserve"> &lt;= this essentiall determines the gain in using a ratio estimator</t>
  </si>
  <si>
    <t>variety</t>
  </si>
  <si>
    <t>High Fat</t>
  </si>
  <si>
    <t>Low Fat</t>
  </si>
  <si>
    <t>Diet</t>
  </si>
  <si>
    <t>Rotenone level</t>
  </si>
  <si>
    <t>Before</t>
  </si>
  <si>
    <t>after</t>
  </si>
  <si>
    <t>measure of health than body mass index (BMI) since it directly measures body composition and there are separate body fat</t>
  </si>
  <si>
    <t>Almond Joy</t>
  </si>
  <si>
    <t>placebo</t>
  </si>
  <si>
    <t>f</t>
  </si>
  <si>
    <t>m</t>
  </si>
  <si>
    <t>One roast was a quick roast (longer in length and shorter in width)</t>
  </si>
  <si>
    <t>and one roast was a square roast (same width and length).</t>
  </si>
  <si>
    <t>Both roasts were cooked to the same temperature on the same day in ovens that are same make and model.</t>
  </si>
  <si>
    <t>Krackel</t>
  </si>
  <si>
    <t>M&amp;Ms Peanut</t>
  </si>
  <si>
    <t>Bit-O-Honey</t>
  </si>
  <si>
    <t>100 Grand</t>
  </si>
  <si>
    <t>Skor</t>
  </si>
  <si>
    <t>Toblerone</t>
  </si>
  <si>
    <t>Adams &amp; Brooks</t>
  </si>
  <si>
    <t>Cup O Gold</t>
  </si>
  <si>
    <t>Butterfinger</t>
  </si>
  <si>
    <t>Myerson</t>
  </si>
  <si>
    <t>Danger</t>
  </si>
  <si>
    <t>Weight(lbs)</t>
  </si>
  <si>
    <t>Height(in)</t>
  </si>
  <si>
    <t>AdiposityIndex</t>
  </si>
  <si>
    <t>FatFreeWeight(lbs)</t>
  </si>
  <si>
    <t>NeckCirc(cm)</t>
  </si>
  <si>
    <t>ChestCirc(cm)</t>
  </si>
  <si>
    <t>AbdomenCirc(cm)</t>
  </si>
  <si>
    <t>HipCirc(cm)</t>
  </si>
  <si>
    <t>ThighCirc(cm)</t>
  </si>
  <si>
    <t>Apple Cinnamon Cheerios</t>
  </si>
  <si>
    <t xml:space="preserve">Includes brain and body  weight,  life  span,  gestation  time,  time </t>
  </si>
  <si>
    <t>SleepExposure</t>
  </si>
  <si>
    <t>100% Nat. Bran Oats &amp; Honey</t>
  </si>
  <si>
    <t>Quaker Oats</t>
  </si>
  <si>
    <t>Q</t>
  </si>
  <si>
    <t xml:space="preserve"> Medium</t>
  </si>
  <si>
    <t>General Mills</t>
  </si>
  <si>
    <t>G</t>
  </si>
  <si>
    <t xml:space="preserve"> Low</t>
  </si>
  <si>
    <t>Apple Jacks</t>
  </si>
  <si>
    <t xml:space="preserve">Cicchetti, D. (1976), _Science_, November 12, vol. 194,  pp.  732-734. </t>
  </si>
  <si>
    <t>KneeCirc(cm)</t>
  </si>
  <si>
    <t>AnkleCirc(cm)</t>
  </si>
  <si>
    <t>U-No (Blue)</t>
  </si>
  <si>
    <t>brain weight in g</t>
  </si>
  <si>
    <t>slow wave ("nondreaming") sleep (hrs/day)</t>
  </si>
  <si>
    <t>If the time was more than 10 minutes, this flock was abandoned and the</t>
  </si>
  <si>
    <t>time censored at 600 seconds.</t>
  </si>
  <si>
    <t>Golden Grahams</t>
  </si>
  <si>
    <t>Grape Nuts Flakes</t>
  </si>
  <si>
    <t>Grape-Nuts</t>
  </si>
  <si>
    <t xml:space="preserve">                5 = maximum (most likely to be preyed upon)</t>
  </si>
  <si>
    <t>sleep exposure index (1-5)</t>
  </si>
  <si>
    <t xml:space="preserve">                1 = least exposed (e.g. animal sleeps in a </t>
  </si>
  <si>
    <t xml:space="preserve">                    well-protected den)</t>
  </si>
  <si>
    <t>American Home</t>
  </si>
  <si>
    <t>along the line in increments of 1 m. At each randomly chosen location,</t>
  </si>
  <si>
    <t xml:space="preserve">    The retired paper-maker, who moved to Scotland from Cockermouth</t>
  </si>
  <si>
    <t>the width of the bed was measured and about 3 random location along</t>
  </si>
  <si>
    <t xml:space="preserve">Particulate matter is characterized according to size - mainly because of </t>
  </si>
  <si>
    <t>The composition of particulate matter varies with place, season and weather conditions.</t>
  </si>
  <si>
    <t>the different health effects associated with particles of different diameters.</t>
  </si>
  <si>
    <t>Blood</t>
  </si>
  <si>
    <t>European hedgehog</t>
  </si>
  <si>
    <t>Galago</t>
  </si>
  <si>
    <t>Genet</t>
  </si>
  <si>
    <t>Payment%Income</t>
  </si>
  <si>
    <t>Sex+Mariage</t>
  </si>
  <si>
    <t>TimeCurrentAddress</t>
  </si>
  <si>
    <t>OtherAsset</t>
  </si>
  <si>
    <t>OtherCreditCards</t>
  </si>
  <si>
    <t>TypeOfApt</t>
  </si>
  <si>
    <t>#PrevCredit</t>
  </si>
  <si>
    <t>Occupation</t>
  </si>
  <si>
    <t>Dependents</t>
  </si>
  <si>
    <t>Telephone</t>
  </si>
  <si>
    <t>Giraffe</t>
  </si>
  <si>
    <t>To investigate the relationship of blood pressure to these variables, a</t>
  </si>
  <si>
    <t>Milk Chocolate</t>
  </si>
  <si>
    <t>Milky Way</t>
  </si>
  <si>
    <t>Look!</t>
  </si>
  <si>
    <t>M&amp;Ms Plain</t>
  </si>
  <si>
    <t>Cadbury Fruit &amp; Nut</t>
  </si>
  <si>
    <t>Abba-Zabba</t>
  </si>
  <si>
    <t>Kisses</t>
  </si>
  <si>
    <t>Whatchamacallit</t>
  </si>
  <si>
    <t>Nabisco</t>
  </si>
  <si>
    <t>Planters Original Peanut Bar</t>
  </si>
  <si>
    <t>Snickers Munch</t>
  </si>
  <si>
    <t>Little brown bat</t>
  </si>
  <si>
    <t>Man</t>
  </si>
  <si>
    <t>Mole rat</t>
  </si>
  <si>
    <t>Note: Missing values denoted by -999.0</t>
  </si>
  <si>
    <t>For more details, see</t>
  </si>
  <si>
    <t>stratum; and the remainder (3 units) in the low density stratum.</t>
  </si>
  <si>
    <t xml:space="preserve">Density </t>
  </si>
  <si>
    <t xml:space="preserve"> Total        </t>
  </si>
  <si>
    <t xml:space="preserve">  Past   </t>
  </si>
  <si>
    <t xml:space="preserve"> Past    </t>
  </si>
  <si>
    <t xml:space="preserve">Stratum </t>
  </si>
  <si>
    <t>The data were generously supplied by Dr. A. Garth Fisher, Human</t>
  </si>
  <si>
    <t>Special Dark</t>
  </si>
  <si>
    <t>M&amp;Ms Peanut Butter</t>
  </si>
  <si>
    <t>Acid Rain is a serious problem in some areas of the country. Not only</t>
  </si>
  <si>
    <t xml:space="preserve"> Survey Units </t>
  </si>
  <si>
    <t xml:space="preserve"> Density </t>
  </si>
  <si>
    <t>Calories in candy bars</t>
  </si>
  <si>
    <t>Popular candy bars in the United States were examined for consitutents.</t>
  </si>
  <si>
    <t>operation in 1982. The years were chosen to be as similar as possible</t>
  </si>
  <si>
    <t>with respect to precipitation and other environmental variables. Due</t>
  </si>
  <si>
    <t>total swans</t>
  </si>
  <si>
    <t xml:space="preserve">The USFWS is responsible for conserving and protecting tundra swans </t>
  </si>
  <si>
    <t xml:space="preserve">and Wildlife Conservation Act of 1980. As part of these </t>
  </si>
  <si>
    <t>Triceps</t>
  </si>
  <si>
    <t>Thigh</t>
  </si>
  <si>
    <t>Midarm</t>
  </si>
  <si>
    <t xml:space="preserve">Percent </t>
  </si>
  <si>
    <t>Body Fat</t>
  </si>
  <si>
    <t>GSI</t>
  </si>
  <si>
    <t>Field 1</t>
  </si>
  <si>
    <t>Field 2</t>
  </si>
  <si>
    <t>si</t>
  </si>
  <si>
    <t>time</t>
  </si>
  <si>
    <t>Field 4</t>
  </si>
  <si>
    <t>2-4D TCA</t>
  </si>
  <si>
    <t>Photo</t>
  </si>
  <si>
    <t>Field3</t>
  </si>
  <si>
    <t>27C-14h</t>
  </si>
  <si>
    <t>victoria1</t>
  </si>
  <si>
    <t>check</t>
  </si>
  <si>
    <t>victoria2</t>
  </si>
  <si>
    <t>clinton</t>
  </si>
  <si>
    <t>branch</t>
  </si>
  <si>
    <t>ceresan</t>
  </si>
  <si>
    <t>panogen</t>
  </si>
  <si>
    <t>agrox</t>
  </si>
  <si>
    <t>height</t>
  </si>
  <si>
    <t>stratton</t>
  </si>
  <si>
    <t>ST</t>
  </si>
  <si>
    <t>UC</t>
  </si>
  <si>
    <t>IU</t>
  </si>
  <si>
    <t>Avola</t>
  </si>
  <si>
    <t>Berry</t>
  </si>
  <si>
    <t>Raft-Berry</t>
  </si>
  <si>
    <t>Paturages</t>
  </si>
  <si>
    <t>section</t>
  </si>
  <si>
    <t>plot</t>
  </si>
  <si>
    <t>gender</t>
  </si>
  <si>
    <t>block</t>
  </si>
  <si>
    <t>condFactor</t>
  </si>
  <si>
    <t>weight</t>
  </si>
  <si>
    <t>length</t>
  </si>
  <si>
    <t>dazed</t>
  </si>
  <si>
    <t>trt-block</t>
  </si>
  <si>
    <t>bb</t>
  </si>
  <si>
    <t>10+</t>
  </si>
  <si>
    <t>05-9.9999</t>
  </si>
  <si>
    <t>Hot/Cold</t>
  </si>
  <si>
    <t>Protein</t>
  </si>
  <si>
    <t>Fat</t>
  </si>
  <si>
    <t>Sodium</t>
  </si>
  <si>
    <t>Fiber</t>
  </si>
  <si>
    <t>Complex Carbos</t>
  </si>
  <si>
    <t>Tot Carbo</t>
  </si>
  <si>
    <t>Sugars</t>
  </si>
  <si>
    <t>guidelines for men and women. However, its popularity is less than BMI because most of the techniques used to measure body fat</t>
  </si>
  <si>
    <t>Sherwood</t>
  </si>
  <si>
    <t>Elana Mint</t>
  </si>
  <si>
    <t>The most accurate method has been to weigh a person underwater in order to obtain the average density (mass per unit volume).</t>
  </si>
  <si>
    <t>Reese's Peanut Butter Cup Crunchy</t>
  </si>
  <si>
    <t>Mr. Goodbar</t>
  </si>
  <si>
    <t>Golden Collection</t>
  </si>
  <si>
    <t>Annabelle</t>
  </si>
  <si>
    <t>U-No (Green)</t>
  </si>
  <si>
    <t>Reese's Peanut Butter Cup</t>
  </si>
  <si>
    <t>Skittles</t>
  </si>
  <si>
    <t>the number of red sea urchins in 1 m**2 quadrats.</t>
  </si>
  <si>
    <t>Note, additional data is present below that was not used in the above article.</t>
  </si>
  <si>
    <t xml:space="preserve">Mammals: Ecological and Constitutional Correlates" by Allison, T.  and </t>
  </si>
  <si>
    <t xml:space="preserve">would place about 1/3 of the effort into the low density strata which </t>
  </si>
  <si>
    <t>Estimating numbers of grouse using a survey</t>
  </si>
  <si>
    <t>sleeping, and predation and danger indices for 62 mammals.</t>
  </si>
  <si>
    <t>Baby Ruth</t>
  </si>
  <si>
    <t>Weider</t>
  </si>
  <si>
    <t>Tiger Milk</t>
  </si>
  <si>
    <t>Dove</t>
  </si>
  <si>
    <t>York Peppermint Patty</t>
  </si>
  <si>
    <t>3 Musketeers</t>
  </si>
  <si>
    <t>Tootsie</t>
  </si>
  <si>
    <t>Jr Mints</t>
  </si>
  <si>
    <t>Symphony (Blue)</t>
  </si>
  <si>
    <t>KitKat</t>
  </si>
  <si>
    <t>Whoppers</t>
  </si>
  <si>
    <t>5th Avenue</t>
  </si>
  <si>
    <t>Charleston Chew</t>
  </si>
  <si>
    <t>Kisses Almond</t>
  </si>
  <si>
    <t>Mound</t>
  </si>
  <si>
    <t>Tiger Sport</t>
  </si>
  <si>
    <t>paradoxical ("dreaming") sleep (hrs/day)</t>
  </si>
  <si>
    <t>total sleep (hrs/day)  (sum of slow wave and paradoxical sleep)</t>
  </si>
  <si>
    <t>gestation time (days)</t>
  </si>
  <si>
    <t>predation index (1-5)</t>
  </si>
  <si>
    <t>Golden Crisp</t>
  </si>
  <si>
    <t>following information about the strata:</t>
  </si>
  <si>
    <t xml:space="preserve">Based on past years' results and budget considerations, approximately </t>
  </si>
  <si>
    <t>30 survey units can be sampled.</t>
  </si>
  <si>
    <t>difference</t>
  </si>
  <si>
    <t>Q+B</t>
  </si>
  <si>
    <t>an</t>
  </si>
  <si>
    <t>Y2</t>
  </si>
  <si>
    <t>X3</t>
  </si>
  <si>
    <t>miticide</t>
  </si>
  <si>
    <t>bee no</t>
  </si>
  <si>
    <t>mean access(1-10)</t>
  </si>
  <si>
    <t>Ths is the HTWT12 datafile in the JMP sample data library.</t>
  </si>
  <si>
    <t>X1</t>
  </si>
  <si>
    <t>Y1</t>
  </si>
  <si>
    <t>X2</t>
  </si>
  <si>
    <t>2003.10.03</t>
  </si>
  <si>
    <t xml:space="preserve">The three strata are all approximately the same total area (number of </t>
  </si>
  <si>
    <t>Y3</t>
  </si>
  <si>
    <t>X4</t>
  </si>
  <si>
    <t>2003.11.02</t>
  </si>
  <si>
    <t>The air that we breath often has many contaminants. One contaminant of interest</t>
  </si>
  <si>
    <t>is {\bf Particulate Matter (PM)}.</t>
  </si>
  <si>
    <t xml:space="preserve">    in a paper on global warming.</t>
  </si>
  <si>
    <t>If a quadrat is not present in this listing, then the count was 0</t>
  </si>
  <si>
    <t>Echidna</t>
  </si>
  <si>
    <t xml:space="preserve">                5 = most exposed</t>
  </si>
  <si>
    <t>2003.12.05</t>
  </si>
  <si>
    <t>2003.12.08</t>
  </si>
  <si>
    <t>2003.12.11</t>
  </si>
  <si>
    <t>Pressure</t>
  </si>
  <si>
    <t>Stress</t>
  </si>
  <si>
    <t>Index</t>
  </si>
  <si>
    <t>Weight</t>
  </si>
  <si>
    <t>the perpindicular transect at that point were taken. A 1 m^2 quadrat</t>
  </si>
  <si>
    <t>Giant armadillo</t>
  </si>
  <si>
    <t>2003.10.15</t>
  </si>
  <si>
    <t>Can body fat be predicted then by simple measurements of the body, rather than this complicated procedure?</t>
  </si>
  <si>
    <t>Mountain beaver</t>
  </si>
  <si>
    <t>were added to tomato plots. The yield at the end of the field</t>
  </si>
  <si>
    <t>season was measured.</t>
  </si>
  <si>
    <t>2003.12.14</t>
  </si>
  <si>
    <t>2003.12.17</t>
  </si>
  <si>
    <t>2004.01.13</t>
  </si>
  <si>
    <t>be estimated each year.</t>
  </si>
  <si>
    <t>Reese's Pieces</t>
  </si>
  <si>
    <t>Chunky</t>
  </si>
  <si>
    <t>Cadbury Caramello</t>
  </si>
  <si>
    <t>Milk Chocolate Almond</t>
  </si>
  <si>
    <t>Symphony (Red)</t>
  </si>
  <si>
    <t xml:space="preserve">allocation based on stratum density was used. This allocation would </t>
  </si>
  <si>
    <t>Estimating the catch of sockeye in a stratified design.</t>
  </si>
  <si>
    <t>Estimating density of urchins using a transect survey.</t>
  </si>
  <si>
    <t xml:space="preserve"> Std Dev </t>
  </si>
  <si>
    <t xml:space="preserve">High    </t>
  </si>
  <si>
    <t xml:space="preserve">Medium  </t>
  </si>
  <si>
    <t xml:space="preserve">Low     </t>
  </si>
  <si>
    <t xml:space="preserve">Total   </t>
  </si>
  <si>
    <t xml:space="preserve">stratum; about 30 x 10/32 = 9 units </t>
  </si>
  <si>
    <t xml:space="preserve">place about 30 x 20/32 = 18 units in the high density </t>
  </si>
  <si>
    <t>adilai_2</t>
  </si>
  <si>
    <t>This is the CandyBars.jmp dataset available in the JMP sample program library.</t>
  </si>
  <si>
    <t>I think the original source of the data is a Consumer Reports(?) article many years ago.</t>
  </si>
  <si>
    <t>dugad56/4</t>
  </si>
  <si>
    <t>guad4_3</t>
  </si>
  <si>
    <t>ugad4_2</t>
  </si>
  <si>
    <t>nakc4_2</t>
  </si>
  <si>
    <t>nakc4_4</t>
  </si>
  <si>
    <t>nakd3_3</t>
  </si>
  <si>
    <t>low_3</t>
  </si>
  <si>
    <t>Unit</t>
  </si>
  <si>
    <t>stratum</t>
  </si>
  <si>
    <t>swans in flocks</t>
  </si>
  <si>
    <t>swans alone</t>
  </si>
  <si>
    <t>pairs of swans</t>
  </si>
  <si>
    <t>The total bed area and the length of the shore are:</t>
  </si>
  <si>
    <t>Bed Area</t>
  </si>
  <si>
    <t>m^2</t>
  </si>
  <si>
    <t>Field 3</t>
  </si>
  <si>
    <t>C3</t>
  </si>
  <si>
    <t>Field1</t>
  </si>
  <si>
    <t>Field2</t>
  </si>
  <si>
    <t>To do this, the managers lay out a number of transects</t>
  </si>
  <si>
    <t>across the cucumber harvest area.</t>
  </si>
  <si>
    <t>27C</t>
  </si>
  <si>
    <t>09h</t>
  </si>
  <si>
    <t>27C-09h</t>
  </si>
  <si>
    <t>16C</t>
  </si>
  <si>
    <t>16C-09h</t>
  </si>
  <si>
    <t>Farm</t>
  </si>
  <si>
    <t>V1</t>
  </si>
  <si>
    <t>V2</t>
  </si>
  <si>
    <t>Plant</t>
  </si>
  <si>
    <t>Prep1</t>
  </si>
  <si>
    <t>Prep2</t>
  </si>
  <si>
    <t>2004.11.14</t>
  </si>
  <si>
    <t>2004.11.17</t>
  </si>
  <si>
    <t>16C-14h</t>
  </si>
  <si>
    <t>Temp</t>
  </si>
  <si>
    <t>Divers then swim along the transect, and while carrying a 4 m wide</t>
  </si>
  <si>
    <t>sample</t>
  </si>
  <si>
    <t>Site_03</t>
  </si>
  <si>
    <t>fat</t>
  </si>
  <si>
    <t>Wildlife ecologists interested in measuring the impact of wolf</t>
  </si>
  <si>
    <t>14h</t>
  </si>
  <si>
    <t>diff (B-A)</t>
  </si>
  <si>
    <t>fish</t>
  </si>
  <si>
    <t>species</t>
  </si>
  <si>
    <t>spray</t>
  </si>
  <si>
    <t>200 subarea in the game management zone.</t>
  </si>
  <si>
    <t>Tobler</t>
  </si>
  <si>
    <t>Twizzler</t>
  </si>
  <si>
    <t>Manufacturer</t>
  </si>
  <si>
    <t>Mfr</t>
  </si>
  <si>
    <t>is a filter based method whereby one 24 hour sample is collected every third day.</t>
  </si>
  <si>
    <t>Field4</t>
  </si>
  <si>
    <t>Deep.Water</t>
  </si>
  <si>
    <t>Peat.Bog</t>
  </si>
  <si>
    <t>Birch.Seep</t>
  </si>
  <si>
    <t>Tall.Shrub</t>
  </si>
  <si>
    <t>Bedrock.Association</t>
  </si>
  <si>
    <t>Heath.Bedrock</t>
  </si>
  <si>
    <t>Spruce.Forest</t>
  </si>
  <si>
    <t>Reduced Habitat</t>
  </si>
  <si>
    <t>Cluster</t>
  </si>
  <si>
    <t>Other</t>
  </si>
  <si>
    <t>Rock</t>
  </si>
  <si>
    <t>percentage require equipment and skills that are not readily available.</t>
  </si>
  <si>
    <t>In this example, the actual ratio of wolves to moose is of interest.</t>
  </si>
  <si>
    <t>Big Cherry</t>
  </si>
  <si>
    <t>Total areas in the population (this is the population size N)</t>
  </si>
  <si>
    <t>The variables are (from left to right):</t>
  </si>
  <si>
    <t xml:space="preserve">stratum area will be approximately equal across strata. However, that </t>
  </si>
  <si>
    <t xml:space="preserve">three strata based on density, and previous years' data provide the </t>
  </si>
  <si>
    <t xml:space="preserve">  Grouse</t>
  </si>
  <si>
    <t>Total bush area</t>
  </si>
  <si>
    <t xml:space="preserve">The Bristol Bay refuge has been divided into 186 survey units, each </t>
  </si>
  <si>
    <t>of transects conducted perpindicular to the shore.</t>
  </si>
  <si>
    <t xml:space="preserve">typically have fewer birds. It is felt that stratum density is a </t>
  </si>
  <si>
    <t xml:space="preserve">suitable measure of stratum importance (notice that close </t>
  </si>
  <si>
    <t>Standard</t>
  </si>
  <si>
    <t>Peanut Butter GooGoo</t>
  </si>
  <si>
    <t>Cadbury Roast Almond</t>
  </si>
  <si>
    <t>Georgia) wished to develop a wild oyster fishery. As first stage in</t>
  </si>
  <si>
    <t xml:space="preserve">                1 = minimum (least likely to be preyed upon)</t>
  </si>
  <si>
    <t>the development of the fishery, a survey was needed to establish</t>
  </si>
  <si>
    <t>the current stock in a number of oyster beds.</t>
  </si>
  <si>
    <t>The survey was conducted by running a line through the oyster bed --</t>
  </si>
  <si>
    <t>1.control</t>
  </si>
  <si>
    <t>2.low</t>
  </si>
  <si>
    <t>3.high</t>
  </si>
  <si>
    <t>week</t>
  </si>
  <si>
    <t>colony no</t>
  </si>
  <si>
    <t>C</t>
  </si>
  <si>
    <t>Experiment 2</t>
  </si>
  <si>
    <t>Experiment</t>
  </si>
  <si>
    <t>2003.07.05</t>
  </si>
  <si>
    <t>d</t>
  </si>
  <si>
    <t>method</t>
  </si>
  <si>
    <t>y</t>
  </si>
  <si>
    <t>TEOM vs. Reference meter for PM 2.5 measurements.</t>
  </si>
  <si>
    <t>2003.07.29</t>
  </si>
  <si>
    <t>2003.08.01</t>
  </si>
  <si>
    <t>2003.08.07</t>
  </si>
  <si>
    <t>2003.08.10</t>
  </si>
  <si>
    <t>2003.08.31</t>
  </si>
  <si>
    <t>2003.09.03</t>
  </si>
  <si>
    <t>2003.09.06</t>
  </si>
  <si>
    <t>2003.09.24</t>
  </si>
  <si>
    <t>2003.09.27</t>
  </si>
  <si>
    <t>2003.09.30</t>
  </si>
  <si>
    <t>2003.08.19</t>
  </si>
  <si>
    <t>2003.08.22</t>
  </si>
  <si>
    <t>2003.08.25</t>
  </si>
  <si>
    <t>2003.10.24</t>
  </si>
  <si>
    <t>2003.10.27</t>
  </si>
  <si>
    <t>2003.10.30</t>
  </si>
  <si>
    <t>2003.11.05</t>
  </si>
  <si>
    <t>2003.11.08</t>
  </si>
  <si>
    <t>for both variables. It does NOT indicate that the quadrat</t>
  </si>
  <si>
    <t>2003.08.13</t>
  </si>
  <si>
    <t>2003.08.16</t>
  </si>
  <si>
    <t>Age</t>
  </si>
  <si>
    <t>(years)</t>
  </si>
  <si>
    <t>(mm)</t>
  </si>
  <si>
    <t>$$Siri~ formula~:~ BF = (4.95/p - 4.50) *100$$</t>
  </si>
  <si>
    <t>Eastern American mole</t>
  </si>
  <si>
    <t>Particulate matter is the general term used for a mixture of solid particles and liquid droplets in the</t>
  </si>
  <si>
    <t xml:space="preserve">    David Grisenthwhaite, 77, and a self-confessed "creature of habit", has</t>
  </si>
  <si>
    <t xml:space="preserve">air. It includes aerosols, smoke, fumes, dust, ash and pollen. </t>
  </si>
  <si>
    <t>2003.10.12</t>
  </si>
  <si>
    <t>their age (years), body mass (kg), and a stress index (ranges from 0 to 100)</t>
  </si>
  <si>
    <t>was recorded along with their blood pressure.</t>
  </si>
  <si>
    <t>An experimet was conducted where different amounts of water</t>
  </si>
  <si>
    <t>Reese's Nutrageous</t>
  </si>
  <si>
    <t>Heath</t>
  </si>
  <si>
    <t>it is important that number of sea cucumbers in a certain harvest area</t>
  </si>
  <si>
    <t>of sockeye salmon caught in that day. On the second day, a new set of vessels was observed.</t>
  </si>
  <si>
    <t>Sockeye</t>
  </si>
  <si>
    <t>is of growing importance.</t>
  </si>
  <si>
    <t>when only the summary data is available</t>
  </si>
  <si>
    <t>Number of</t>
  </si>
  <si>
    <t>Party</t>
  </si>
  <si>
    <t>Sufficient</t>
  </si>
  <si>
    <t>Angler</t>
  </si>
  <si>
    <t>Catch</t>
  </si>
  <si>
    <t>Jackets?</t>
  </si>
  <si>
    <t>Estimating the number of tundra swans</t>
  </si>
  <si>
    <t>std Dev</t>
  </si>
  <si>
    <t>Estimating the number of sea cucumbers - example of cluster sampling</t>
  </si>
  <si>
    <t>The following is an example taken from Griffith Passage in  BC 1994.</t>
  </si>
  <si>
    <t>ugac3_4</t>
  </si>
  <si>
    <t>ugac4_4</t>
  </si>
  <si>
    <t>naka4_1</t>
  </si>
  <si>
    <t>naka4_3</t>
  </si>
  <si>
    <t>naka5_1</t>
  </si>
  <si>
    <t>nakb3_2</t>
  </si>
  <si>
    <t>nakb4_4</t>
  </si>
  <si>
    <t>subareas (all roughly equal size) selected as SRSWOR from a total of</t>
  </si>
  <si>
    <t xml:space="preserve">responsibilities, it conducts regular aerial surveys at one of their </t>
  </si>
  <si>
    <t xml:space="preserve">prime breeding areas in Bristol Bay, Alaska. And, the Bristol Bay </t>
  </si>
  <si>
    <t xml:space="preserve">population of tundra swans is of particular interest because suitable </t>
  </si>
  <si>
    <t>fertilizer</t>
  </si>
  <si>
    <t>yield</t>
  </si>
  <si>
    <t>C1</t>
  </si>
  <si>
    <t>T</t>
  </si>
  <si>
    <t>T1</t>
  </si>
  <si>
    <t>C2</t>
  </si>
  <si>
    <t>T2</t>
  </si>
  <si>
    <t>2005.02.03</t>
  </si>
  <si>
    <t>2005.02.06</t>
  </si>
  <si>
    <t>2005.02.09</t>
  </si>
  <si>
    <t>2005.02.12</t>
  </si>
  <si>
    <t>2005.02.15</t>
  </si>
  <si>
    <t>2005.02.18</t>
  </si>
  <si>
    <t>2005.02.21</t>
  </si>
  <si>
    <t>2005.02.24</t>
  </si>
  <si>
    <t>2005.02.26</t>
  </si>
  <si>
    <t>2005.02.27</t>
  </si>
  <si>
    <t>2005.03.02</t>
  </si>
  <si>
    <t>2005.03.05</t>
  </si>
  <si>
    <t>2005.03.08</t>
  </si>
  <si>
    <t>6 ug/L</t>
  </si>
  <si>
    <t>2005.03.11</t>
  </si>
  <si>
    <t>2005.03.14</t>
  </si>
  <si>
    <t>2004.11.08</t>
  </si>
  <si>
    <t>2004.11.11</t>
  </si>
  <si>
    <t>Outer slope of barrier reef</t>
  </si>
  <si>
    <t>Site_01</t>
  </si>
  <si>
    <t>Site_02</t>
  </si>
  <si>
    <t>Site_04</t>
  </si>
  <si>
    <t>Site_05</t>
  </si>
  <si>
    <t>Site_06</t>
  </si>
  <si>
    <t>Site_07</t>
  </si>
  <si>
    <t>Site_08</t>
  </si>
  <si>
    <t>The sampler draws air through a pre-weighed filter for a specified period (usually 24 hours) at a known flowrate. The</t>
  </si>
  <si>
    <t>basal area</t>
  </si>
  <si>
    <t>T3</t>
  </si>
  <si>
    <t>Time</t>
  </si>
  <si>
    <t>The data was extracted from the NASQAN database and modified to match Figure 1 of Hirsch et al.</t>
  </si>
  <si>
    <t>The PM2.5 concentrations in air can be measured in many ways. A well known method is a</t>
  </si>
  <si>
    <t>2004.11.20</t>
  </si>
  <si>
    <t>Track</t>
  </si>
  <si>
    <t>Easting</t>
  </si>
  <si>
    <t>Northing</t>
  </si>
  <si>
    <t>Distance (m)</t>
  </si>
  <si>
    <t>Month</t>
  </si>
  <si>
    <t>Survey</t>
  </si>
  <si>
    <t>filter is then removed and sent to a laboratory to determine the gain in filter mass due to particle collection. Ambient PM</t>
  </si>
  <si>
    <t>This is the data used by Hirsch et al. (1982)</t>
  </si>
  <si>
    <t>deet</t>
  </si>
  <si>
    <t>1-deet</t>
  </si>
  <si>
    <t>sss</t>
  </si>
  <si>
    <t>1-sss</t>
  </si>
  <si>
    <t>distorted by the fact that muscles and bones have different densities: for a person with a more-than-average amount of bone</t>
  </si>
  <si>
    <t>Raisinet</t>
  </si>
  <si>
    <t>Elana Mocca</t>
  </si>
  <si>
    <t>Bar None</t>
  </si>
  <si>
    <t>purpose of this question, that the counts were perfectly accurate.)</t>
  </si>
  <si>
    <t>The total number of</t>
  </si>
  <si>
    <t>pockets of bush in the region is 248, comprising a total area of 3015 hectares.</t>
  </si>
  <si>
    <t>control-1</t>
  </si>
  <si>
    <t>treated</t>
  </si>
  <si>
    <t>treated-1</t>
  </si>
  <si>
    <t>As divers swam along the transect, they counted</t>
  </si>
  <si>
    <t>group</t>
  </si>
  <si>
    <t xml:space="preserve">relationship between stratum density and stratum standard deviations </t>
  </si>
  <si>
    <t>This example looks at the estimate of oyster numbers at Lloyd Point</t>
  </si>
  <si>
    <t>from a survey conducted in 1994.</t>
  </si>
  <si>
    <t>There is no central reporting station, and surveys are often used to estimate the total catch.</t>
  </si>
  <si>
    <t>the total length was 105 m. Several random location were located</t>
  </si>
  <si>
    <t>mean access (21-30)</t>
  </si>
  <si>
    <t>was not measured - rather that no urchins were found.</t>
  </si>
  <si>
    <t>brand</t>
  </si>
  <si>
    <t>lifetime</t>
  </si>
  <si>
    <t xml:space="preserve"> Is it safe to say at age 12, the mean height for males will be greater than for females?</t>
  </si>
  <si>
    <t xml:space="preserve">    transect, quadrat, legal size, sublegal sized.</t>
  </si>
  <si>
    <t>Experiment 1</t>
  </si>
  <si>
    <t>A</t>
  </si>
  <si>
    <t>B</t>
  </si>
  <si>
    <t>http://pubs.usgs.gov/twri/twri4a3/</t>
  </si>
  <si>
    <t>a</t>
  </si>
  <si>
    <t>b</t>
  </si>
  <si>
    <t>c</t>
  </si>
  <si>
    <t>mineral exploration base camp was established.</t>
  </si>
  <si>
    <t>Brand1</t>
  </si>
  <si>
    <t>Brand2</t>
  </si>
  <si>
    <t>Brand3</t>
  </si>
  <si>
    <t>Brand4</t>
  </si>
  <si>
    <t>Response variable: log-transformed zooplankton biomasses of two size classes (original units: mg/m3 ash-free dry mass).</t>
  </si>
  <si>
    <t>2003.11.11</t>
  </si>
  <si>
    <t>2003.11.14</t>
  </si>
  <si>
    <t>2003.11.17</t>
  </si>
  <si>
    <t>2003.11.20</t>
  </si>
  <si>
    <t>2003.11.23</t>
  </si>
  <si>
    <t>2003.11.26</t>
  </si>
  <si>
    <t>2003.11.29</t>
  </si>
  <si>
    <t>2003.12.02</t>
  </si>
  <si>
    <t>Each of the 17 transects was 10 m wide,  13 km long, and spaced 1 km apart.</t>
  </si>
  <si>
    <t>In each survey, the location of</t>
  </si>
  <si>
    <t>wolverine sightings on the snowmobile transects were noted. After the completion of the</t>
  </si>
  <si>
    <t>2003.08.28</t>
  </si>
  <si>
    <t>sample of men in a large corporation was selected. For each subject,</t>
  </si>
  <si>
    <t>l</t>
  </si>
  <si>
    <t>an1</t>
  </si>
  <si>
    <t>anl</t>
  </si>
  <si>
    <t>h</t>
  </si>
  <si>
    <t>anh</t>
  </si>
  <si>
    <t>anc</t>
  </si>
  <si>
    <t>an2/3</t>
  </si>
  <si>
    <t>wt</t>
  </si>
  <si>
    <t>wt1</t>
  </si>
  <si>
    <t xml:space="preserve">    in West Cumbria in 1960, said he began making a note of the time and date</t>
  </si>
  <si>
    <t xml:space="preserve">    of every occasion he cut the grass simply "for the fun of it".</t>
  </si>
  <si>
    <t>In order to set harvest quotas and in order to monitor the stock,</t>
  </si>
  <si>
    <t>Blood pressure tends to increase with age, body mass, and potentially stress.</t>
  </si>
  <si>
    <t>Sea cucumbers are considered a delicacy among some, and the fishery</t>
  </si>
  <si>
    <t xml:space="preserve">of which 30 were sampled. The decision to sample an angler party was made using a random number table as the parties returned. </t>
  </si>
  <si>
    <t>yes</t>
  </si>
  <si>
    <t>no</t>
  </si>
  <si>
    <t>predation on moose populations in BC obtained estimates by aerial</t>
  </si>
  <si>
    <t>Transect</t>
  </si>
  <si>
    <t>ugad5/6_3</t>
  </si>
  <si>
    <t>Sea</t>
  </si>
  <si>
    <t>Area</t>
  </si>
  <si>
    <t>Cucumbers</t>
  </si>
  <si>
    <t>diff</t>
  </si>
  <si>
    <t>corr</t>
  </si>
  <si>
    <t>Very small !</t>
  </si>
  <si>
    <t>cv(area)</t>
  </si>
  <si>
    <t>cv(cuc)</t>
  </si>
  <si>
    <t>Mean</t>
  </si>
  <si>
    <t>.5*cv(a)/cv(c)</t>
  </si>
  <si>
    <t xml:space="preserve">as a migratory bird under the Migratory Bird Treaty Act and the Fish </t>
  </si>
  <si>
    <t>counting of the population size of wolves and moose on 11</t>
  </si>
  <si>
    <t>for finite population sampling can be ignored.</t>
  </si>
  <si>
    <t>Shore length</t>
  </si>
  <si>
    <t>Here is the raw data:</t>
  </si>
  <si>
    <t>Total</t>
  </si>
  <si>
    <t>tumor weight</t>
  </si>
  <si>
    <t>symptoms and disease, chronic bronchitis, and decreased lung function particularly for individuals with asthma.</t>
  </si>
  <si>
    <t>2004.12.26</t>
  </si>
  <si>
    <t>2004.12.29</t>
  </si>
  <si>
    <t>2005.01.01</t>
  </si>
  <si>
    <t>2005.01.04</t>
  </si>
  <si>
    <t>2005.01.22</t>
  </si>
  <si>
    <t>2005.01.25</t>
  </si>
  <si>
    <t>2005.01.28</t>
  </si>
  <si>
    <t>Swell height</t>
  </si>
  <si>
    <t>Bare mud (shallow bottom)</t>
  </si>
  <si>
    <t>Bare mud (deep bottom)</t>
  </si>
  <si>
    <t>NAME:  Sexual activity and the lifespan of male fruitflies</t>
  </si>
  <si>
    <t>Further information about fine particulates is available at many websites as</t>
  </si>
  <si>
    <t>fungus</t>
  </si>
  <si>
    <t>solvent</t>
  </si>
  <si>
    <t>Sea-grass beds on mud (76-100% coverage)</t>
  </si>
  <si>
    <t>Sea-grass beds on muddy sand (76-100% coverage)</t>
  </si>
  <si>
    <t>Site_09</t>
  </si>
  <si>
    <t>Site_10</t>
  </si>
  <si>
    <t>Site_11</t>
  </si>
  <si>
    <t>Site_12</t>
  </si>
  <si>
    <t>Site_13</t>
  </si>
  <si>
    <t>1 ug/L</t>
  </si>
  <si>
    <t>3 ug/L</t>
  </si>
  <si>
    <t>4 ug/L</t>
  </si>
  <si>
    <t>5 ug/L</t>
  </si>
  <si>
    <t>Sea-grass beds on sand (26-50% coverage)</t>
  </si>
  <si>
    <t>Site_14</t>
  </si>
  <si>
    <t>Site_15</t>
  </si>
  <si>
    <t>Site_16</t>
  </si>
  <si>
    <t>Site_17</t>
  </si>
  <si>
    <t>\url{http://www.epa.gov/pmdesignations/faq.htm}.</t>
  </si>
  <si>
    <t>Unclassified</t>
  </si>
  <si>
    <t>concentration is calculated on the basis of the gain in filter mass, divided by the product of sampling period and sampling</t>
  </si>
  <si>
    <t>score</t>
  </si>
  <si>
    <t>26-75%</t>
  </si>
  <si>
    <t>2-deet</t>
  </si>
  <si>
    <t>2-sss</t>
  </si>
  <si>
    <t>3-deet</t>
  </si>
  <si>
    <t>3-sss</t>
  </si>
  <si>
    <t>Both</t>
  </si>
  <si>
    <t>bryoria</t>
  </si>
  <si>
    <t>alectoria</t>
  </si>
  <si>
    <t>Neither</t>
  </si>
  <si>
    <t>Never</t>
  </si>
  <si>
    <t>Occasional</t>
  </si>
  <si>
    <t>Regular</t>
  </si>
  <si>
    <t>One</t>
  </si>
  <si>
    <t>Here are the raw data:</t>
  </si>
  <si>
    <t>Subregion</t>
  </si>
  <si>
    <t>Wolves</t>
  </si>
  <si>
    <t>Moose</t>
  </si>
  <si>
    <t>Since fat tissue has a lower density than muscles and bones, it is possible to estimate the fat content. This estimate is</t>
  </si>
  <si>
    <t>Peanut Nut Roll</t>
  </si>
  <si>
    <t>easy to monitor during aerial surveys.</t>
  </si>
  <si>
    <t>(One can assume that the grouse are almost all found in the bush, and for the</t>
  </si>
  <si>
    <t>This dataset consists of the results from a series</t>
  </si>
  <si>
    <t>Results are as follows:</t>
  </si>
  <si>
    <t xml:space="preserve">Area </t>
  </si>
  <si>
    <t xml:space="preserve">Number  </t>
  </si>
  <si>
    <t xml:space="preserve">(ha) </t>
  </si>
  <si>
    <t>control-2</t>
  </si>
  <si>
    <t>treated-2</t>
  </si>
  <si>
    <t>consume</t>
  </si>
  <si>
    <t>irradiation</t>
  </si>
  <si>
    <t>machine</t>
  </si>
  <si>
    <t xml:space="preserve">which is often found in biological surveys.) Consequently, an </t>
  </si>
  <si>
    <t>The Klahoose First Nations (situated near Desolation Sound in the Strait of</t>
  </si>
  <si>
    <t>Sheep Passage - 1994</t>
  </si>
  <si>
    <t>Diff</t>
  </si>
  <si>
    <t xml:space="preserve">    records of how often he cuts his grass has been included in a climate change study.</t>
  </si>
  <si>
    <t>For management purposes, it is important to estimate the total catch by recreational fishers.</t>
  </si>
  <si>
    <t>F.J. Anscombe (1973) American Statistician 27, 17-21.</t>
  </si>
  <si>
    <t>The Anscombe dataset.</t>
  </si>
  <si>
    <t>11-14    THORAX      Length of thorax, in mm (x.xx)</t>
  </si>
  <si>
    <t>16-17    SLEEP       Percentage of each day spent sleeping</t>
  </si>
  <si>
    <t>SPECIAL NOTES:</t>
  </si>
  <si>
    <t>Curiously, the dataset has seldom been analyzed using techniques from</t>
  </si>
  <si>
    <t>as follows:  On two days per week throughout the life of each</t>
  </si>
  <si>
    <t>other</t>
  </si>
  <si>
    <t>2003.07.23</t>
  </si>
  <si>
    <t>2003.07.26</t>
  </si>
  <si>
    <t>Each snowmobile survey consists of a series of transects of the study area.</t>
  </si>
  <si>
    <t>pollution at a road is related to traffic volume and meteorological variables, collected by the</t>
  </si>
  <si>
    <t>Norwegian Public Roads Administration.</t>
  </si>
  <si>
    <t>Spatial variable: coordinate (km) of the sampling site along the transect.</t>
  </si>
  <si>
    <t>Yield of tomatos as a function of water added.</t>
  </si>
  <si>
    <t>Fine particulate matter is particulate matter that is 2.5 microns in diameter and less.</t>
  </si>
  <si>
    <t>2003.10.18</t>
  </si>
  <si>
    <t>2003.10.21</t>
  </si>
  <si>
    <t>Total phosphorus (mg/L) from NASQAN site 115305.00 on Klamath River, near Klamath Ca.</t>
  </si>
  <si>
    <t>an2</t>
  </si>
  <si>
    <t>anQ+B</t>
  </si>
  <si>
    <t>It is also known</t>
  </si>
  <si>
    <t>was applied, and the number of oysters of various sizes was counted</t>
  </si>
  <si>
    <t>in the quadrat.</t>
  </si>
  <si>
    <t>Estimating numbers of wild oysters.</t>
  </si>
  <si>
    <t>(m)</t>
  </si>
  <si>
    <t>(kg)</t>
  </si>
  <si>
    <t>width</t>
  </si>
  <si>
    <t>seed</t>
  </si>
  <si>
    <t>xsmall</t>
  </si>
  <si>
    <t>Predicting body fat from skin measurements</t>
  </si>
  <si>
    <t>site</t>
  </si>
  <si>
    <t>year</t>
  </si>
  <si>
    <t>small</t>
  </si>
  <si>
    <t>med</t>
  </si>
  <si>
    <t>large</t>
  </si>
  <si>
    <t>total count</t>
  </si>
  <si>
    <t>Net weight</t>
  </si>
  <si>
    <t>Lloyd</t>
  </si>
  <si>
    <t>An access survey was conducted to estimate the total catch at a lake in British Columbia. Fortunately, access to the lake takes place at a single landing site</t>
  </si>
  <si>
    <t>the angling parties returning, but was able to get a total count of the number of fishing parties (boats) on that day. A total of 168 boats arrived at the landing during the day,</t>
  </si>
  <si>
    <t>Estimating the catch via a creel survey</t>
  </si>
  <si>
    <t>On each of two days, a sample of vessels were assigned observers who counted the number</t>
  </si>
  <si>
    <t xml:space="preserve">Whistling Swan, is a large bird with white plumage and black legs, </t>
  </si>
  <si>
    <t>pole, count the number of cucumbers within the width of the pole</t>
  </si>
  <si>
    <t>during the swim.</t>
  </si>
  <si>
    <t>The number of possible transects is so large that the correction</t>
  </si>
  <si>
    <t>Estimating a ratio using a simple random sample</t>
  </si>
  <si>
    <t>\url{http://www.airqualityontario.com/science/pollutants/particulates.cfm}, and</t>
  </si>
  <si>
    <t>A common technique in fisheries management is to investigate the relationship</t>
  </si>
  <si>
    <t>have used in an "applications of statistics" course, which we have</t>
  </si>
  <si>
    <t>taught for ten years.  The most common analysis techniques have been</t>
  </si>
  <si>
    <t>analysis of variance, classical analysis of covariance, and multiple</t>
  </si>
  <si>
    <t>TYPE:  Designed (almost factorial) experiment</t>
  </si>
  <si>
    <t>SIZE:  125 observations, 5 variables</t>
  </si>
  <si>
    <t>DESCRIPTIVE ABSTRACT:</t>
  </si>
  <si>
    <t>Sea-grass beds on muddy sand (0-25% coverage)</t>
  </si>
  <si>
    <t>Cay-Corals</t>
  </si>
  <si>
    <t>Cay-Sea grasses</t>
  </si>
  <si>
    <t>Sea-grass beds on sand (51-75% coverage)</t>
  </si>
  <si>
    <t>Site_26</t>
  </si>
  <si>
    <t>Site_33</t>
  </si>
  <si>
    <t>Site_34</t>
  </si>
  <si>
    <t>product</t>
  </si>
  <si>
    <t>location</t>
  </si>
  <si>
    <t>8C</t>
  </si>
  <si>
    <t>slope</t>
  </si>
  <si>
    <t>slope-class</t>
  </si>
  <si>
    <t>density</t>
  </si>
  <si>
    <t>Method</t>
  </si>
  <si>
    <t>Batch</t>
  </si>
  <si>
    <t>Strength</t>
  </si>
  <si>
    <t>sp1</t>
  </si>
  <si>
    <t>m-sp1</t>
  </si>
  <si>
    <t>sp2</t>
  </si>
  <si>
    <t>m-sp2</t>
  </si>
  <si>
    <t>sp3</t>
  </si>
  <si>
    <t>m-sp3</t>
  </si>
  <si>
    <t>01-25%</t>
  </si>
  <si>
    <t>Site_47</t>
  </si>
  <si>
    <t>Site_48</t>
  </si>
  <si>
    <t>Site_49</t>
  </si>
  <si>
    <t>Site_50</t>
  </si>
  <si>
    <t>Site_51</t>
  </si>
  <si>
    <t>76-100%</t>
  </si>
  <si>
    <t>CanopyClass</t>
  </si>
  <si>
    <t>RandomPoints</t>
  </si>
  <si>
    <t>ElkUsage</t>
  </si>
  <si>
    <t>0%</t>
  </si>
  <si>
    <t>f-sp1</t>
  </si>
  <si>
    <t>f-sp2</t>
  </si>
  <si>
    <t>A wildlife biologist has estimated the grouse population</t>
  </si>
  <si>
    <t>Site_37</t>
  </si>
  <si>
    <t>Site_38</t>
  </si>
  <si>
    <t>Site_39</t>
  </si>
  <si>
    <t>Site_40</t>
  </si>
  <si>
    <t>Site_41</t>
  </si>
  <si>
    <t>Site_42</t>
  </si>
  <si>
    <t>bush as follows: She selected 12 pockets of bush at random, and</t>
  </si>
  <si>
    <t>attempted to count the numbers of grouse in each of of these.</t>
  </si>
  <si>
    <t xml:space="preserve">Tundra swans are highly visible on their nesting grounds making them </t>
  </si>
  <si>
    <t>(b) Subtract the median from each value in each row:</t>
  </si>
  <si>
    <t xml:space="preserve">    The Grass is Greener (for longer).</t>
  </si>
  <si>
    <t>`   Weather 60,  121-123.</t>
  </si>
  <si>
    <t>u3</t>
  </si>
  <si>
    <t>s1</t>
  </si>
  <si>
    <t>s2</t>
  </si>
  <si>
    <t>s3</t>
  </si>
  <si>
    <t xml:space="preserve">    D.G. Grisenthwaite, a pensioner who has spent 20 years keeping detailed</t>
  </si>
  <si>
    <t>ResidenceTime</t>
  </si>
  <si>
    <t>Year</t>
  </si>
  <si>
    <t>salt</t>
  </si>
  <si>
    <t>Flow (cfs)</t>
  </si>
  <si>
    <t>Statistical Methods in Water Resources available at</t>
  </si>
  <si>
    <t>no death</t>
  </si>
  <si>
    <t>drinking</t>
  </si>
  <si>
    <t>reckless</t>
  </si>
  <si>
    <t>Annual peak discharges for the Saddle R. at Lodi, NJ from 1925 to 1967.</t>
  </si>
  <si>
    <t xml:space="preserve">A study of height and weight measurements from 63 children, all age 12. </t>
  </si>
  <si>
    <t>Data available as dataset C1 from Helsel and Hirsch (2002)</t>
  </si>
  <si>
    <t>from an air filter method. Here are the data:</t>
  </si>
  <si>
    <t>Date</t>
  </si>
  <si>
    <t>TEOM`</t>
  </si>
  <si>
    <t>Reference</t>
  </si>
  <si>
    <t>2003.06.05</t>
  </si>
  <si>
    <t>2003.06.08</t>
  </si>
  <si>
    <t>2003.06.11</t>
  </si>
  <si>
    <t>2003.06.14</t>
  </si>
  <si>
    <t>2003.06.17</t>
  </si>
  <si>
    <t>based on hydro-logic maps and expert opinion. These tadpoles were examined,</t>
  </si>
  <si>
    <t>and the number that had deformities were counted.</t>
  </si>
  <si>
    <t>survival analysis.  The fact that there are no censored observations is</t>
  </si>
  <si>
    <t>not really an excuse, and one could easily devise a way to introduce</t>
  </si>
  <si>
    <t>censoring of LONGEVITY.</t>
  </si>
  <si>
    <t>experimental male, the females that had been supplied as virgins to</t>
  </si>
  <si>
    <t>The response variable consist of hourly values</t>
  </si>
  <si>
    <t>surveys, the sightings were digitized and entered into a geographical information system (GIS).</t>
  </si>
  <si>
    <t>Yield</t>
  </si>
  <si>
    <t xml:space="preserve">    I have extracted the data on the cutting duration from the above paper. */</t>
  </si>
  <si>
    <t xml:space="preserve">    .</t>
  </si>
  <si>
    <t>month</t>
  </si>
  <si>
    <t>The smaller particles are so small that several thousand of them could fit on the period at the end of this sentence.</t>
  </si>
  <si>
    <t>2004.01.31</t>
  </si>
  <si>
    <t>2004.02.06</t>
  </si>
  <si>
    <t>as PM2.5 or respirable particles because it penetrates the respiratory system further than larger particles.</t>
  </si>
  <si>
    <t>Fall</t>
  </si>
  <si>
    <t>Season</t>
  </si>
  <si>
    <t>Homicides</t>
  </si>
  <si>
    <t>wren</t>
  </si>
  <si>
    <t>Hanley, J. A., and Shapiro, S. H. (1994), "Sexual Activity and the</t>
  </si>
  <si>
    <t>females per day, and from just under 1/day at age one week to</t>
  </si>
  <si>
    <t>approximately 0.6/day at age eight weeks in the males supplied with one</t>
  </si>
  <si>
    <t>There was no transect numbered 5, 12, 17, or 19.</t>
  </si>
  <si>
    <t>transect</t>
  </si>
  <si>
    <t>quadrat</t>
  </si>
  <si>
    <t>legal</t>
  </si>
  <si>
    <t>sublegal</t>
  </si>
  <si>
    <t>Adverse health effects from breathing air with a high PM 2.5 concentration include: premature death, increased respiratory</t>
  </si>
  <si>
    <t>2004.09.24</t>
  </si>
  <si>
    <t>2004.09.27</t>
  </si>
  <si>
    <t>2004.09.30</t>
  </si>
  <si>
    <t>2004.10.03</t>
  </si>
  <si>
    <t>2004.10.06</t>
  </si>
  <si>
    <t>L.B. Keith (1963) collected information on the number of mink-pelts from Saskatchewan, Canada</t>
  </si>
  <si>
    <t>over a 30 year period.</t>
  </si>
  <si>
    <t>This is data series 3707 in the</t>
  </si>
  <si>
    <t>2004.12.02</t>
  </si>
  <si>
    <t>2004.12.05</t>
  </si>
  <si>
    <t>NERC Centre for Population Biology, Imperial College (1999)</t>
  </si>
  <si>
    <t>The Global Population Dynamics Database available at</t>
  </si>
  <si>
    <t>biomass</t>
  </si>
  <si>
    <t>fungal1</t>
  </si>
  <si>
    <t>control</t>
  </si>
  <si>
    <t>fungal2</t>
  </si>
  <si>
    <t>fungal3</t>
  </si>
  <si>
    <t xml:space="preserve"> Angling parties (boats)</t>
  </si>
  <si>
    <t>\url{http://www.sw.ic.ac.uk/cpb/cpb/gpdd.html}.</t>
  </si>
  <si>
    <t>2004.12.14</t>
  </si>
  <si>
    <t>2004.12.17</t>
  </si>
  <si>
    <t>2004.12.20</t>
  </si>
  <si>
    <t>2004.12.23</t>
  </si>
  <si>
    <t>PEDAGOGICAL NOTES:</t>
  </si>
  <si>
    <t>divulge the details at the end of the data-analysis project.)</t>
  </si>
  <si>
    <t>Weight length relationship for fish.</t>
  </si>
  <si>
    <t>The time-block variable split the feeding time into 3 categories - &lt; 5 minutes, 5-10 minutes, and 10+ minutes.</t>
  </si>
  <si>
    <t>Monitoring fry density over time.</t>
  </si>
  <si>
    <t>between weight and lengths of fish.</t>
  </si>
  <si>
    <t>shown for female fruitflies, but not for males.  The flies used were an</t>
  </si>
  <si>
    <t>2005.01.31</t>
  </si>
  <si>
    <t>Site_18</t>
  </si>
  <si>
    <t>Site_19</t>
  </si>
  <si>
    <t>Site_20</t>
  </si>
  <si>
    <t>Site_21</t>
  </si>
  <si>
    <t>Site_22</t>
  </si>
  <si>
    <t>Site_23</t>
  </si>
  <si>
    <t>Heath.Tundra</t>
  </si>
  <si>
    <t>may</t>
  </si>
  <si>
    <t>Site_29</t>
  </si>
  <si>
    <t>Site_30</t>
  </si>
  <si>
    <t>Site_31</t>
  </si>
  <si>
    <t>Site_32</t>
  </si>
  <si>
    <t>Shallow.Water</t>
  </si>
  <si>
    <t>Site_25</t>
  </si>
  <si>
    <t>Site_28</t>
  </si>
  <si>
    <t>diet</t>
  </si>
  <si>
    <t>energy</t>
  </si>
  <si>
    <t>Site_24</t>
  </si>
  <si>
    <t>temp-difff</t>
  </si>
  <si>
    <t>wind direction</t>
  </si>
  <si>
    <t>hour</t>
  </si>
  <si>
    <t>non-corp</t>
  </si>
  <si>
    <t>unfavorable</t>
  </si>
  <si>
    <t>neutral</t>
  </si>
  <si>
    <t>favorable</t>
  </si>
  <si>
    <t>corp</t>
  </si>
  <si>
    <t>ownership</t>
  </si>
  <si>
    <t>outlook</t>
  </si>
  <si>
    <t>low</t>
  </si>
  <si>
    <t>high</t>
  </si>
  <si>
    <t>Stream</t>
  </si>
  <si>
    <t>temp</t>
  </si>
  <si>
    <t>males with one or eight receptive virgin females per day.  The</t>
  </si>
  <si>
    <t>longevity of these males was compared with that of two control types.</t>
  </si>
  <si>
    <t>Site_35</t>
  </si>
  <si>
    <t>Site_36</t>
  </si>
  <si>
    <t>but these could likely be determined by consulting the original source.</t>
  </si>
  <si>
    <t>Thomson, Mr Alexander</t>
  </si>
  <si>
    <t>Osen, Mr Olof Elon</t>
  </si>
  <si>
    <t>Osman, Miss Maria</t>
  </si>
  <si>
    <t>O'Sullivan, Miss Bridget</t>
  </si>
  <si>
    <t>Panula, Mr Ernesti Arvid</t>
  </si>
  <si>
    <t>Lahowd, Mr Sarkis</t>
  </si>
  <si>
    <t>Laitinen, Miss Kriti. Sofia</t>
  </si>
  <si>
    <t>Laleff, Mr Kristo</t>
  </si>
  <si>
    <t>Lam, Mr Ali</t>
  </si>
  <si>
    <t>Lam, Mr Len</t>
  </si>
  <si>
    <t>Landegren, Miss Aurora Adelia</t>
  </si>
  <si>
    <t>Lane, Mr Patrick</t>
  </si>
  <si>
    <t>Lang, Mr Fang</t>
  </si>
  <si>
    <t>Larsson, Mr August Viktor</t>
  </si>
  <si>
    <t>Larsson, Mr Bengt Edvin</t>
  </si>
  <si>
    <t>Larsson-Rondberg, Mr Edvard</t>
  </si>
  <si>
    <t>Leeni, Mr Fahim</t>
  </si>
  <si>
    <t>Lefebre, Mrs Frank</t>
  </si>
  <si>
    <t>lab2</t>
  </si>
  <si>
    <t xml:space="preserve"> RV </t>
  </si>
  <si>
    <t xml:space="preserve">  UVAB </t>
  </si>
  <si>
    <t xml:space="preserve"> RF </t>
  </si>
  <si>
    <t xml:space="preserve">  UVA </t>
  </si>
  <si>
    <t>Block</t>
  </si>
  <si>
    <t>flume</t>
  </si>
  <si>
    <t>WeightGain</t>
  </si>
  <si>
    <t>log(length)</t>
  </si>
  <si>
    <t>log(weight)</t>
  </si>
  <si>
    <t>Cause</t>
  </si>
  <si>
    <t>Outcome</t>
  </si>
  <si>
    <t>Count</t>
  </si>
  <si>
    <t>speeding</t>
  </si>
  <si>
    <t>death</t>
  </si>
  <si>
    <t>Because of the different ways in which these instruments work, a calibration experiment was performed</t>
  </si>
  <si>
    <t>The data are a subsample of 500 observations from a data set that originate in a study where air</t>
  </si>
  <si>
    <t xml:space="preserve"> 8- 9    LONGEVITY   Lifespan, in days</t>
  </si>
  <si>
    <t>entomology assured us that fruitflies do not grow longer after birth;</t>
  </si>
  <si>
    <t>therefore, the THORAX length is not time-dependent!</t>
  </si>
  <si>
    <t>Two snowmobile surveys were conducted in two separate years of the same area where a</t>
  </si>
  <si>
    <t>In each of three weeks. Three colonies of bees were randomly assigned to each of three types of miticides.</t>
  </si>
  <si>
    <t>A sample of fish was measured at a lake in British Columbia.</t>
  </si>
  <si>
    <t>that male were kept and examined for fertile eggs.  The insemination</t>
  </si>
  <si>
    <t>REFERENCES:</t>
  </si>
  <si>
    <t>`Compliance' of the males in the two experimental groups was documented</t>
  </si>
  <si>
    <t xml:space="preserve">Environmental variables: dissolved oxygen (mg/L), salinity (psu), wind speed (m/s), phytoplankton biomass (log-transformed, original units: µg/L), </t>
  </si>
  <si>
    <t>2004.01.22</t>
  </si>
  <si>
    <t>2004.01.25</t>
  </si>
  <si>
    <t>_Annual Review of Public Health_, 4, 155-180.</t>
  </si>
  <si>
    <t>of the number of cars per hour, temperature $2$ meters above ground (degree C), wind speed</t>
  </si>
  <si>
    <t>2004.01.28</t>
  </si>
  <si>
    <t>Hanley, J. A. (1983), "Appropriate Uses of Multivariate Analysis,"</t>
  </si>
  <si>
    <t>Lifespan of Male Fruitflies:  A Dataset That Gets Attention," _Journal</t>
  </si>
  <si>
    <t>Meo, Mr Alfonso</t>
  </si>
  <si>
    <t>Sage, Miss Constance</t>
  </si>
  <si>
    <t>Sage, Miss Dorothy</t>
  </si>
  <si>
    <t>Sage, Mr Douglas</t>
  </si>
  <si>
    <t>Sage, Mr Frederick</t>
  </si>
  <si>
    <t>Mihoff, Mr Stoytcho</t>
  </si>
  <si>
    <t>Miles, Mr Frank</t>
  </si>
  <si>
    <t>Mineff, Mr Ivan</t>
  </si>
  <si>
    <t>Minkoff, Mr Lazar</t>
  </si>
  <si>
    <t>Mirko, Mr Dika</t>
  </si>
  <si>
    <t>Mitkoff, Mr Mito</t>
  </si>
  <si>
    <t>Henery, Delia</t>
  </si>
  <si>
    <t>Henriksson, Jenny Lovisa</t>
  </si>
  <si>
    <t>Hirvonen, Mrs Alexander</t>
  </si>
  <si>
    <t>Hirvonen, Miss Hildur E</t>
  </si>
  <si>
    <t>Holm, Mr John Frederik Alexander</t>
  </si>
  <si>
    <t>Holthen, Mr Johan Martin</t>
  </si>
  <si>
    <t>Honkanen, Miss Elu.</t>
  </si>
  <si>
    <t>Horgan, Mr John</t>
  </si>
  <si>
    <t>Howard, Miss May</t>
  </si>
  <si>
    <t>Humblin, Mr Adolf Mathias Nicolai Olsen</t>
  </si>
  <si>
    <t>Hyman, Mr Abraham</t>
  </si>
  <si>
    <t>Ilieff, Mr Ylio</t>
  </si>
  <si>
    <t>2004.10.09</t>
  </si>
  <si>
    <t>The objectives are to estimate the total number of anglers and their catch and to estimate the proportion of boat trips that had sufficient life-jackets for the</t>
  </si>
  <si>
    <t>2004.12.08</t>
  </si>
  <si>
    <t>2004.12.11</t>
  </si>
  <si>
    <t>Wind speed</t>
  </si>
  <si>
    <t>Phytoplankton biomass</t>
  </si>
  <si>
    <t>Turbidity</t>
  </si>
  <si>
    <t>Further discussion of the background and pedagogical use of this</t>
  </si>
  <si>
    <t>dataset can be found in Hanley (1983) and in Hanley and Shapiro</t>
  </si>
  <si>
    <t xml:space="preserve">(1994).  </t>
  </si>
  <si>
    <t>2004.11.02</t>
  </si>
  <si>
    <t xml:space="preserve">\url{http://www.health.state.ny.us/nysdoh/indoor/pmq_a.htm} and </t>
  </si>
  <si>
    <t>2004.11.26</t>
  </si>
  <si>
    <t>contact us about the construction of this variable.  (We prefer to</t>
  </si>
  <si>
    <t>Jarvis, Mr John Denzil</t>
  </si>
  <si>
    <t>Jefferys, Mr Clifford</t>
  </si>
  <si>
    <t>Maloney, Ms</t>
  </si>
  <si>
    <t>Oliva, Mlle</t>
  </si>
  <si>
    <t>Pericault, Ms</t>
  </si>
  <si>
    <t>Ringhini, Mr Sante</t>
  </si>
  <si>
    <t>Robbins, Mr Victor</t>
  </si>
  <si>
    <t>Segesser, Mlle Emma</t>
  </si>
  <si>
    <t>Seredeca, Ms</t>
  </si>
  <si>
    <t>Ward, Ms An.</t>
  </si>
  <si>
    <t>Wilson, Ms Helen</t>
  </si>
  <si>
    <t>outbred stock.  Sexual activity was manipulated by supplying individual</t>
  </si>
  <si>
    <t>day</t>
  </si>
  <si>
    <t>This has been the most successful and the most memorable dataset we</t>
  </si>
  <si>
    <t>A cost of increased reproduction in terms of reduced longevity has been</t>
  </si>
  <si>
    <t>Reef front</t>
  </si>
  <si>
    <t>Cay-Mixed sea grasses and corals</t>
  </si>
  <si>
    <t>Bare sand</t>
  </si>
  <si>
    <t>Inner reef flat</t>
  </si>
  <si>
    <t>Site_27</t>
  </si>
  <si>
    <t>about 1/3 of the variance in LONGEVITY), it is important to consider it</t>
  </si>
  <si>
    <t>Small particulates are known to have adverse health effects.</t>
  </si>
  <si>
    <t>res</t>
  </si>
  <si>
    <t>18C</t>
  </si>
  <si>
    <t>ad</t>
  </si>
  <si>
    <t>The following example was provided by Randy Zemlak of the British Columbia</t>
  </si>
  <si>
    <t>Thomas, Master Assad Alexander</t>
  </si>
  <si>
    <t>Thomas, Mr Charles</t>
  </si>
  <si>
    <t>Thomas, Mr John, Jr</t>
  </si>
  <si>
    <t>Thomas, Mr John (? 1st/2nd class)</t>
  </si>
  <si>
    <t>O'Neill, Miss Bridget</t>
  </si>
  <si>
    <t>Oreskovic, Mr Jeko</t>
  </si>
  <si>
    <t>Kink, Mrs Anton (Louise Heilmann)</t>
  </si>
  <si>
    <t>Kink, Miss Louise Gretchen</t>
  </si>
  <si>
    <t>Oreskovic, Mr Luka</t>
  </si>
  <si>
    <t>Oreskovic, Mr Maria</t>
  </si>
  <si>
    <t>Kink, Mr Vincenz</t>
  </si>
  <si>
    <t>Klasen, Miss Gertrud Emilia</t>
  </si>
  <si>
    <t>Klasen, Mrs Hulda Kristi.</t>
  </si>
  <si>
    <t>Klasen, Mr Klas Albin</t>
  </si>
  <si>
    <t>Kraeff, Mr Theodor</t>
  </si>
  <si>
    <t>Krekorian, Mr Neshan</t>
  </si>
  <si>
    <t>Econovic, Mr Joso</t>
  </si>
  <si>
    <t>Edvardsson, Mr Gustaf Hjalmar</t>
  </si>
  <si>
    <t>Eklund, Mr Hans Linus</t>
  </si>
  <si>
    <t>Ekstrom, Mr Johan</t>
  </si>
  <si>
    <t>Elias, Mr Elias</t>
  </si>
  <si>
    <t>Elias, Mr John</t>
  </si>
  <si>
    <t>Elias, Mr Joseph</t>
  </si>
  <si>
    <t>Elsbury, Mr James</t>
  </si>
  <si>
    <t>Emanuel, Miss Virginia Ethel</t>
  </si>
  <si>
    <t>Emmeth, Mr Thomas</t>
  </si>
  <si>
    <t>Everett, Thomas James</t>
  </si>
  <si>
    <t>Farrell, Mr James</t>
  </si>
  <si>
    <t>Finoli, Mr Luigi</t>
  </si>
  <si>
    <t>Lefebre, Master Henry</t>
  </si>
  <si>
    <t>Lefebre, Miss Ida</t>
  </si>
  <si>
    <t>Lefebre, Miss Jeannie</t>
  </si>
  <si>
    <t>Foley, Mr William</t>
  </si>
  <si>
    <t>Foo, Mr Choong</t>
  </si>
  <si>
    <t>Ford, Mr Arthur</t>
  </si>
  <si>
    <t>Assaf, Mr Gerios</t>
  </si>
  <si>
    <t>Assaf, Mrs Maria.</t>
  </si>
  <si>
    <t>Ucrit bl/sec</t>
  </si>
  <si>
    <t xml:space="preserve">  Control </t>
  </si>
  <si>
    <t xml:space="preserve"> L&lt; </t>
  </si>
  <si>
    <t xml:space="preserve"> LF </t>
  </si>
  <si>
    <t xml:space="preserve"> LR </t>
  </si>
  <si>
    <t xml:space="preserve"> RR </t>
  </si>
  <si>
    <t xml:space="preserve">                       1: virgin female</t>
  </si>
  <si>
    <t xml:space="preserve">                       9: not applicable (when PARTNERS=0)</t>
  </si>
  <si>
    <t>Collyer, Mrs Harvey (Charlotte Tate)</t>
  </si>
  <si>
    <t>Collyer, Miss Marjorie</t>
  </si>
  <si>
    <t>Cook, Mrs Sele. Rogers</t>
  </si>
  <si>
    <t>Corbett, Mrs Walter H (Irene Colvin)</t>
  </si>
  <si>
    <t>2003.07.11</t>
  </si>
  <si>
    <t>2003.07.14</t>
  </si>
  <si>
    <t>2003.07.17</t>
  </si>
  <si>
    <t>2003.07.20</t>
  </si>
  <si>
    <t>\section{Experimental Protocol}</t>
  </si>
  <si>
    <t>Spedden, Mr Frederick Oakley</t>
  </si>
  <si>
    <t>Cunningham, Mr Alfred Fleming</t>
  </si>
  <si>
    <t>Davies, Mr Charles Henry</t>
  </si>
  <si>
    <t>Spencer, Mrs William Augustus (Marie Eugenie)</t>
  </si>
  <si>
    <t>Staehlin, Dr Max</t>
  </si>
  <si>
    <t>rate declined from approximately 7 females/day at age one week to just</t>
  </si>
  <si>
    <t>of the logarithm of the concentration (why?) of PM10 (particles), measured at Alnabru in Oslo, Norway,</t>
  </si>
  <si>
    <t>turbidity (NTU), swell height (m) and 14 binary variables coding for habitat classes.</t>
  </si>
  <si>
    <t>2004.01.19</t>
  </si>
  <si>
    <t>Predicting zooplankton biomass at Guadeloupe</t>
  </si>
  <si>
    <t>2004.01.16</t>
  </si>
  <si>
    <t>Fledged</t>
  </si>
  <si>
    <t>Does height influene the probability of fledging?</t>
  </si>
  <si>
    <t>Does the height of a nest above the ground influence the probability of fledging?</t>
  </si>
  <si>
    <t>This is artifical data.</t>
  </si>
  <si>
    <t>Temperature</t>
  </si>
  <si>
    <t>Ryan, Mr Patrick</t>
  </si>
  <si>
    <t>Saad, Mr Amin</t>
  </si>
  <si>
    <t>Saad, Khalil</t>
  </si>
  <si>
    <t>Sadlier, Mr Matthew</t>
  </si>
  <si>
    <t>Sadowitz, Mr Harry</t>
  </si>
  <si>
    <t>Sage, Miss Ada</t>
  </si>
  <si>
    <t>Meek, Mrs Thomas</t>
  </si>
  <si>
    <t>Melkebuk, Mrs Philemon</t>
  </si>
  <si>
    <t>Mc.mee, Mrs Neal</t>
  </si>
  <si>
    <t>Meanwell, Miss Marion Ogden</t>
  </si>
  <si>
    <t>Mechen, Mr John</t>
  </si>
  <si>
    <t>Hassan, Mr M Houssein</t>
  </si>
  <si>
    <t>Healy, Miss Nora</t>
  </si>
  <si>
    <t>Midtsjo, Mr Karl Albert</t>
  </si>
  <si>
    <t>Hee, Mr Ling</t>
  </si>
  <si>
    <t>Hegarty, Miss Nora</t>
  </si>
  <si>
    <t>Heikkinen, Miss Lai.</t>
  </si>
  <si>
    <t>Heininen, Miss Wendla Maria</t>
  </si>
  <si>
    <t>Hellstrom, Hilda Maria</t>
  </si>
  <si>
    <t>Hemming, Miss Nora</t>
  </si>
  <si>
    <t>Hendekovic, Mr Ig.z</t>
  </si>
  <si>
    <t>Carlsson, Mr August Sigfrid</t>
  </si>
  <si>
    <t>Carr, Miss Helen</t>
  </si>
  <si>
    <t>Carr, Miss Jeannie</t>
  </si>
  <si>
    <t>Carver, Mr Alfred John</t>
  </si>
  <si>
    <t>Cassem, Mr .ssef Belmenly</t>
  </si>
  <si>
    <t>Celotti, Mr Francesco</t>
  </si>
  <si>
    <t>Chartens, Mr David</t>
  </si>
  <si>
    <t>Chebab, Mr Emir Farres</t>
  </si>
  <si>
    <t>Chip, Mr Chang</t>
  </si>
  <si>
    <t>Christmann, Mr Emil</t>
  </si>
  <si>
    <t>Chronopoulos, Mr Apostolos</t>
  </si>
  <si>
    <t>Ilmakangas, Miss Ida Livija</t>
  </si>
  <si>
    <t>Ilmakangas, Miss Pieta Sofia</t>
  </si>
  <si>
    <t>Coleff, Mr Fotio</t>
  </si>
  <si>
    <t>Coleff, Mr Peyo</t>
  </si>
  <si>
    <t>Conlin, Mr Thomas Henry</t>
  </si>
  <si>
    <t xml:space="preserve">members on the trip. Here is the raw data. </t>
  </si>
  <si>
    <t>Population size</t>
  </si>
  <si>
    <t>2004.11.29</t>
  </si>
  <si>
    <t>2004.09.18</t>
  </si>
  <si>
    <t>2004.10.12</t>
  </si>
  <si>
    <t>2004.10.15</t>
  </si>
  <si>
    <t>2004.10.18</t>
  </si>
  <si>
    <t>2004.10.21</t>
  </si>
  <si>
    <t>2004.10.24</t>
  </si>
  <si>
    <t>2004.10.27</t>
  </si>
  <si>
    <t>2004.10.30</t>
  </si>
  <si>
    <t>Farthing, Mr John</t>
  </si>
  <si>
    <t>Fleming, Ms Margaret</t>
  </si>
  <si>
    <t>Francatelli, Ms Laura Mabel</t>
  </si>
  <si>
    <t>Fry, Mr Richard</t>
  </si>
  <si>
    <t xml:space="preserve">Geiger, Miss Emily </t>
  </si>
  <si>
    <t>Giglio, Mr Victor</t>
  </si>
  <si>
    <t>Harrington, Mr Charles</t>
  </si>
  <si>
    <t>Harrison, Mr William 	Henry</t>
  </si>
  <si>
    <t>Hassah, Mr Hamad</t>
  </si>
  <si>
    <t>Icabad (Icabod), Ms</t>
  </si>
  <si>
    <t>McCaffry, Mr Thomas Francis</t>
  </si>
  <si>
    <t>McCarthy, Mr Timothy J</t>
  </si>
  <si>
    <t>McGough, Mr James R</t>
  </si>
  <si>
    <t>Keeping, Mr Edwin</t>
  </si>
  <si>
    <t>Kenchen, Ms Amelia</t>
  </si>
  <si>
    <t>LeRoy, Miss Berthe</t>
  </si>
  <si>
    <t>Lesneur, Mr Gustave</t>
  </si>
  <si>
    <t>Abelson, Mr Samuel</t>
  </si>
  <si>
    <t>2nd</t>
  </si>
  <si>
    <t>Karnes, Mrs J Frank (Claire Bennett)</t>
  </si>
  <si>
    <t>Particulate Matter 10 microns or less (PM10) and environmental variables.</t>
  </si>
  <si>
    <t>log(PM10)</t>
  </si>
  <si>
    <t>log(cars/hour)</t>
  </si>
  <si>
    <t>temp(C)</t>
  </si>
  <si>
    <t>wind speed(m/sec)</t>
  </si>
  <si>
    <t>Karun, Mr Franz</t>
  </si>
  <si>
    <t>Kassem, Mr Fared</t>
  </si>
  <si>
    <t>Keane, Mr Andrew</t>
  </si>
  <si>
    <t>Keefe, Mr Arthur</t>
  </si>
  <si>
    <t>Ohman, Miss Velin</t>
  </si>
  <si>
    <t>Tenglin, Mr Gun.r Isidor</t>
  </si>
  <si>
    <t>Theobald, Mr Thomas Leo.rd</t>
  </si>
  <si>
    <t>Thomas, Mrs Alexander</t>
  </si>
  <si>
    <t>Olsen, Master Arthur</t>
  </si>
  <si>
    <t>Olsen, Mr Charlie (Carl)</t>
  </si>
  <si>
    <t>Olsen, Mr Henry Margido</t>
  </si>
  <si>
    <t>Olsen, Mr Ole M</t>
  </si>
  <si>
    <t>Olsson, Miss Elida</t>
  </si>
  <si>
    <t>Olsson, Mr Nils Johan</t>
  </si>
  <si>
    <t>Olsson, Mr Oscar Johansson</t>
  </si>
  <si>
    <t>Kelly, Miss An. Kate</t>
  </si>
  <si>
    <t>Kelly, Mr James</t>
  </si>
  <si>
    <t>Kelly, Miss Mary</t>
  </si>
  <si>
    <t>Kennedy, Mr John</t>
  </si>
  <si>
    <t>Khalil, Mr Betros</t>
  </si>
  <si>
    <t>Khalil, Mrs Betros</t>
  </si>
  <si>
    <t>Khalil, Mr Saad</t>
  </si>
  <si>
    <t>Kier.n, Mr John</t>
  </si>
  <si>
    <t>Kier.n, Mr Philip</t>
  </si>
  <si>
    <t>Kink, Miss Maria</t>
  </si>
  <si>
    <t>Drazonovic, Mr Josef</t>
  </si>
  <si>
    <t>Driscoll, Miss Bridget</t>
  </si>
  <si>
    <t>Duquemin, Mr Joseph</t>
  </si>
  <si>
    <t>Dyker, Mr Adolf Fredrik</t>
  </si>
  <si>
    <t>Dyker, Mrs Adolf Fredrik (An. Elizabeth Judith Andersson)</t>
  </si>
  <si>
    <t>Andreasson, Mr Paul Edvin</t>
  </si>
  <si>
    <t>Angheloff, Mr Minko</t>
  </si>
  <si>
    <t>Arnold, Mr Josef</t>
  </si>
  <si>
    <t>Arnold, Mrs Josef (Josephine Frank)</t>
  </si>
  <si>
    <t>Aronsson, Mr Ernst Axel Algot</t>
  </si>
  <si>
    <t>Asim, Mr Adola</t>
  </si>
  <si>
    <t>Asplund, Mr Carl Oscar Vilhelm Gustafsson</t>
  </si>
  <si>
    <t>Fischer, Mr Eberhard Telander</t>
  </si>
  <si>
    <t>Flynn, Mr James</t>
  </si>
  <si>
    <t>Flynn, Mr John</t>
  </si>
  <si>
    <t>Foley, Mr Joseph</t>
  </si>
  <si>
    <t>Asplund, Mr John Charles</t>
  </si>
  <si>
    <t>.vratil, Mr Michel</t>
  </si>
  <si>
    <t>.vratil, Master Michel M</t>
  </si>
  <si>
    <t>Nesson, Mr Israel</t>
  </si>
  <si>
    <t>Nicholls, Mr Joseph Charles</t>
  </si>
  <si>
    <t>Coleridge, Mr Regi.ld Charles</t>
  </si>
  <si>
    <t>Collander, Mr Erik</t>
  </si>
  <si>
    <t>Collett, Mr Sidney C Stuart</t>
  </si>
  <si>
    <t>Collyer, Mr Harvey</t>
  </si>
  <si>
    <t>.sser (.srallah), Mrs Nicholas</t>
  </si>
  <si>
    <t>.vratil, Master Edmond Roger</t>
  </si>
  <si>
    <t>Clarke, Mrs Charles V (Ada Maria)</t>
  </si>
  <si>
    <t>Smith, Mrs Lucien Philip (Mary Eloise Hughes</t>
  </si>
  <si>
    <t>Smith, Mr Richard William</t>
  </si>
  <si>
    <t>Snyder, Mr John Pillsbury</t>
  </si>
  <si>
    <t>Snyder, Mrs John Pillsbury (Nelle Stevenson)</t>
  </si>
  <si>
    <t>Gibson, Mrs Leo.rd (Pauline C Boeson)</t>
  </si>
  <si>
    <t>Goldenberg, Mr Samuel L</t>
  </si>
  <si>
    <t>Spedden, Mrs Frederick Oakley (Margaretta Corning Stone)</t>
  </si>
  <si>
    <t>Spedden, Master Robert Douglas</t>
  </si>
  <si>
    <t>Stead, Mr William Thomas</t>
  </si>
  <si>
    <t>Stengel, Mr Charles Emil Henry</t>
  </si>
  <si>
    <t>Stephenson, Mrs Walter Bertram (Martha Eustis)</t>
  </si>
  <si>
    <t>under 2/day at age eight weeks in the males supplied with eight virgin</t>
  </si>
  <si>
    <t>between October 2001 and August 2003. The predictor variables are the logarithm</t>
  </si>
  <si>
    <t>Drew, Mr James Vivian</t>
  </si>
  <si>
    <t>Hagland, Mr Konrad Mathias Reiersen</t>
  </si>
  <si>
    <t>McCoy, Mr Ber.rd</t>
  </si>
  <si>
    <t>Rouse, Mr Richard Henry</t>
  </si>
  <si>
    <t>Rush, Mr Alfred George John</t>
  </si>
  <si>
    <t>Ryan, Mr Edward Ryan</t>
  </si>
  <si>
    <t>McDermott, Miss Delia</t>
  </si>
  <si>
    <t>McElroy, Mr Michael</t>
  </si>
  <si>
    <t>McGovern, Mrs Hugh</t>
  </si>
  <si>
    <t>McGowan, Miss An.</t>
  </si>
  <si>
    <t>McGowan, Miss Katherine</t>
  </si>
  <si>
    <t>McMahon, Mr Martin</t>
  </si>
  <si>
    <t>Mc.mee, Mr Neal</t>
  </si>
  <si>
    <t>Richards, Master George Sidney</t>
  </si>
  <si>
    <t>Richards, Mrs Sidney (Emily Hocking)</t>
  </si>
  <si>
    <t>Richards, Master William Rowe</t>
  </si>
  <si>
    <t>Ridsdale, Miss Lucy</t>
  </si>
  <si>
    <t>Braund, Mr Owen Harris</t>
  </si>
  <si>
    <t>Hakkarainen, Mr Pekko Pietari</t>
  </si>
  <si>
    <t>Hakkarainen, Mrs Pekko Pietari</t>
  </si>
  <si>
    <t>Hampe, Mr Leon</t>
  </si>
  <si>
    <t>Hansen, Mr Claus Peter</t>
  </si>
  <si>
    <t>Hedman, Mr Oscar</t>
  </si>
  <si>
    <t>Ca.van, Mr Patrick</t>
  </si>
  <si>
    <t>Cann, Mr Ernest</t>
  </si>
  <si>
    <t>Caram (Kareem), Mr Joseph</t>
  </si>
  <si>
    <t>Caram (Kareem), Mrs Joseph (Maria Elias)</t>
  </si>
  <si>
    <t>Carlsson, Mr Carl Robert</t>
  </si>
  <si>
    <t>Carlsson, Mr Julius</t>
  </si>
  <si>
    <t>Sweet, Mr George</t>
  </si>
  <si>
    <t>Toomey, Miss Ellen</t>
  </si>
  <si>
    <t>Troupiansky, Mr Moses Aaron</t>
  </si>
  <si>
    <t>Trout, Mrs William H (Jessie L)</t>
  </si>
  <si>
    <t>Chronopoulos, Mr Demetrios</t>
  </si>
  <si>
    <t>Coelho, Mr Domingos Fer.ndes</t>
  </si>
  <si>
    <t>Cohen, Mr Gurshon (Gus)</t>
  </si>
  <si>
    <t>Colbert, Mr Patrick</t>
  </si>
  <si>
    <t>Watt, Mrs James (Bessie Inglis Milne)</t>
  </si>
  <si>
    <t>Webber, Miss Susan</t>
  </si>
  <si>
    <t>Weisz, Mr Leopold</t>
  </si>
  <si>
    <t>Weisz, Mrs Leopold (Mathilde)</t>
  </si>
  <si>
    <t>Hocking, Mr George</t>
  </si>
  <si>
    <t>Hocking, Miss Ellen (Nellie)</t>
  </si>
  <si>
    <t>Hocking, Mr Samuel James</t>
  </si>
  <si>
    <t>Endres, Miss Caroline Louise</t>
  </si>
  <si>
    <t>Hickman, Mr Leo.rd Mark</t>
  </si>
  <si>
    <t>Hickman, Mr Lewis</t>
  </si>
  <si>
    <t>Hickman, Mr Stanley George</t>
  </si>
  <si>
    <t>Hiltunen, Miss Marta</t>
  </si>
  <si>
    <t>Hocking, Mrs Elizabeth</t>
  </si>
  <si>
    <t>Cleaver, Ms Alice</t>
  </si>
  <si>
    <t>Daniels, Ms Sarah</t>
  </si>
  <si>
    <t>Marvin, Mrs Daniel Warner (Mary Graham Carmichael Farquarson)</t>
  </si>
  <si>
    <t>Bird, Ms Ellen</t>
  </si>
  <si>
    <t>Bissetti, Ms Amelia</t>
  </si>
  <si>
    <t>Burns, Ms Elizabeth Margaret</t>
  </si>
  <si>
    <t>Chaudanson, Ms 	Victorine</t>
  </si>
  <si>
    <t>Chambers, Mrs Norman Campbell (Bertha Griggs)</t>
  </si>
  <si>
    <t>Cherry, Miss Gladys</t>
  </si>
  <si>
    <t>Chevre, Mr Paul</t>
  </si>
  <si>
    <t>Mi.han, Miss Daisy E</t>
  </si>
  <si>
    <t>Mi.han, Dr William Edward</t>
  </si>
  <si>
    <t>Keane, Mr Daniel</t>
  </si>
  <si>
    <t>Keane, Miss Nora A</t>
  </si>
  <si>
    <t>Mock, Mr Philip E</t>
  </si>
  <si>
    <t>Molson, Mr Harry Markland</t>
  </si>
  <si>
    <t>Kelly, Mrs Florence (Fannie)</t>
  </si>
  <si>
    <t>Kirkland, Rev Charles Leo.rd</t>
  </si>
  <si>
    <t>Knight, Mr Robert</t>
  </si>
  <si>
    <t>Kvillner, Mr Johan Henrik Johannesson</t>
  </si>
  <si>
    <t>De Messemaeker, Mr William Joseph</t>
  </si>
  <si>
    <t>Newsom, Miss Helen Monypeny</t>
  </si>
  <si>
    <t>Nicholson, Mr Arthur Ernest</t>
  </si>
  <si>
    <t>De Messemaeker, Mrs William Joseph (An.)</t>
  </si>
  <si>
    <t>De Mulder, Mr Theo</t>
  </si>
  <si>
    <t>O'Keefe, Mr Patrick</t>
  </si>
  <si>
    <t>OLeary, Miss Norah</t>
  </si>
  <si>
    <t>Angle, Mr William A</t>
  </si>
  <si>
    <t>Aks, Mrs Sam (Leah Rosen)</t>
  </si>
  <si>
    <t>Aks, Master Philip</t>
  </si>
  <si>
    <t>Alexander, Mr William</t>
  </si>
  <si>
    <t>Alhomaki, Mr Ilmari Rudolf</t>
  </si>
  <si>
    <t>Ali, Mr William</t>
  </si>
  <si>
    <t>Kekic, Mr Tido</t>
  </si>
  <si>
    <t>Lahtinen, Rev William</t>
  </si>
  <si>
    <t>Lahtinen, Mrs William (An. Sylvan)</t>
  </si>
  <si>
    <t>Lamb, Mr John James</t>
  </si>
  <si>
    <t>Lemore, Mrs Amelia</t>
  </si>
  <si>
    <t>LaRoche, Mr Joseph</t>
  </si>
  <si>
    <t>LaRoche, Mrs Joseph (Juliet)</t>
  </si>
  <si>
    <t>Allen, Mr William Henry</t>
  </si>
  <si>
    <t>Denkoff, Mr Mito</t>
  </si>
  <si>
    <t>Dennis, Mr Samuel</t>
  </si>
  <si>
    <t>Dennis, Mr William</t>
  </si>
  <si>
    <t>Devaney, Miss Margaret</t>
  </si>
  <si>
    <t>Kilgannon, Mr Thomas</t>
  </si>
  <si>
    <t>Kink, Mr Anton</t>
  </si>
  <si>
    <t>Doyle, Miss Elizabeth</t>
  </si>
  <si>
    <t>Drapkin, Miss Jennie</t>
  </si>
  <si>
    <t>Andersson, Miss Ingeborg Constancia</t>
  </si>
  <si>
    <t>Andersson, Mr Johan Samuel</t>
  </si>
  <si>
    <t>Andersson, Miss Sigrid Elizabeth</t>
  </si>
  <si>
    <t>Andersson, Master Sigvard Harald Elias</t>
  </si>
  <si>
    <t>Mangiavacchi, Mr Serafino Emilio</t>
  </si>
  <si>
    <t>Asplund, Mrs Carl Oscar (Selma Augusta Johansson)</t>
  </si>
  <si>
    <t>Asplund, Master Carl Edgar</t>
  </si>
  <si>
    <t>Asplund, Master Clarence Gustaf Hugo</t>
  </si>
  <si>
    <t>Asplund, Miss Lillian Gertrud</t>
  </si>
  <si>
    <t>Milling, Mr Jacob Christian</t>
  </si>
  <si>
    <t>Mitchell, Mr Henry Michael</t>
  </si>
  <si>
    <t>Moraweck, Dr Ernest</t>
  </si>
  <si>
    <t>Morley, Mr William</t>
  </si>
  <si>
    <t>Mudd, Mr Thomas C</t>
  </si>
  <si>
    <t>Myles, Mr Thomas Francis</t>
  </si>
  <si>
    <t>.sser (.srallah), Mr Nicholas</t>
  </si>
  <si>
    <t>Chapman, Mr Charles Henry</t>
  </si>
  <si>
    <t>Chapman, Mr John Henry</t>
  </si>
  <si>
    <t>Chapman, Mrs John Henry (Elizabeth Lawry)</t>
  </si>
  <si>
    <t>Christy, Mrs Alice Frances</t>
  </si>
  <si>
    <t>Christy, Miss Julie</t>
  </si>
  <si>
    <t>Clarke, Mr Charles V</t>
  </si>
  <si>
    <t>Smith, Mr Lucien Philip</t>
  </si>
  <si>
    <t>Gee, Mr Arthur H</t>
  </si>
  <si>
    <t>Gibson, Miss Dorothy</t>
  </si>
  <si>
    <t>Silverthorne, Mr Spencer Victor</t>
  </si>
  <si>
    <t>Silvey, Mr William Baird</t>
  </si>
  <si>
    <t>Silvey, Mrs William Baird (Alice Munger)</t>
  </si>
  <si>
    <t>Simonius-Blumer, Col Alfons</t>
  </si>
  <si>
    <t>Sloper, Mr William Thompson</t>
  </si>
  <si>
    <t>Smart, Mr John Montgomery</t>
  </si>
  <si>
    <t>Spencer, Mr William Augustus</t>
  </si>
  <si>
    <t>Stengel, Mrs Charles Emil Henry (Annie May Morris)</t>
  </si>
  <si>
    <t>Graham, Mrs William Thompson (Edith Junkins)</t>
  </si>
  <si>
    <t>Stewart, Mr Albert A</t>
  </si>
  <si>
    <t>Denbury, Mr Herbert</t>
  </si>
  <si>
    <t>Dibden, Mr William</t>
  </si>
  <si>
    <t>Doling, Mrs Ada</t>
  </si>
  <si>
    <t>Doling, Miss Elsie</t>
  </si>
  <si>
    <t>Downton (?Douton), Mr William James</t>
  </si>
  <si>
    <t>Harder, Mr George Achilles</t>
  </si>
  <si>
    <t>Harder, Mrs George Achilles (Dorothy An.n)</t>
  </si>
  <si>
    <t>Harper, Mr Henry Sleeper</t>
  </si>
  <si>
    <t>Bradley, Miss Bridget Delia</t>
  </si>
  <si>
    <t>Braf, Miss Elin Ester Maria</t>
  </si>
  <si>
    <t>Brahim, Mr Youssef</t>
  </si>
  <si>
    <t>Braund, Mr Lewis Richard</t>
  </si>
  <si>
    <t>Stone, Mrs George Nelson (Martha E)</t>
  </si>
  <si>
    <t>Straus, Mr Isidor</t>
  </si>
  <si>
    <t>Straus, Mrs Isidor (Ida Blun)</t>
  </si>
  <si>
    <t>Drew, Mrs James Vivian (Lulu Thorne Christian)</t>
  </si>
  <si>
    <t>Richard, Mr Emil</t>
  </si>
  <si>
    <t>Swift, Mrs Frederick Joel (Margaret Welles Barron)</t>
  </si>
  <si>
    <t>Taussig, Mr Emil</t>
  </si>
  <si>
    <t>Drew, Master Marshall Brines</t>
  </si>
  <si>
    <t>Duran y More, Miss Asuncion</t>
  </si>
  <si>
    <t>Duran y More, Miss Florenti.</t>
  </si>
  <si>
    <t>Eitemiller, Mr George Floyd</t>
  </si>
  <si>
    <t>E.nder, Mr Ingvar</t>
  </si>
  <si>
    <t>Rogers, Mr Harry</t>
  </si>
  <si>
    <t>Brobek, Mr Karl Rudolf</t>
  </si>
  <si>
    <t>Brocklebank, Mr William Alfred</t>
  </si>
  <si>
    <t>Buckley, Mr Daniel</t>
  </si>
  <si>
    <t>Hansen, Mrs Claus Peter</t>
  </si>
  <si>
    <t>Hansen, Mr Henrik Juul</t>
  </si>
  <si>
    <t>Hansen, Mr Henry Damsgaard</t>
  </si>
  <si>
    <t>Harknett, Miss Alice</t>
  </si>
  <si>
    <t>Harmer, Mr Abraham</t>
  </si>
  <si>
    <t>Hart, Mr Henry</t>
  </si>
  <si>
    <t>Ca.van, Miss Mary</t>
  </si>
  <si>
    <t>Smith, Miss Marion</t>
  </si>
  <si>
    <t>Sobey, Mr Hayden</t>
  </si>
  <si>
    <t>Stanton, Mr Samuel Ward</t>
  </si>
  <si>
    <t>Troutt, Miss Edwi. Celia</t>
  </si>
  <si>
    <t>Turpin, Mr William John</t>
  </si>
  <si>
    <t>Turpin, Mrs William John (Dorothy Anne Won.cott)</t>
  </si>
  <si>
    <t>Veale, Mr James</t>
  </si>
  <si>
    <t>Waelens, Mr Achille</t>
  </si>
  <si>
    <t>Watson, Mr Ennis Hastings</t>
  </si>
  <si>
    <t>Watt, Miss Bertha</t>
  </si>
  <si>
    <t>Hart, Mrs Benjamin (Esther)</t>
  </si>
  <si>
    <t>Hart, Miss Eva Miriam</t>
  </si>
  <si>
    <t>Herman, Miss Alice</t>
  </si>
  <si>
    <t>Herman, Miss Kate</t>
  </si>
  <si>
    <t>Herman, Mr Samuel</t>
  </si>
  <si>
    <t>Herman, Mrs Samuel (Jane Laver)</t>
  </si>
  <si>
    <t>Hewlett, Mrs Mary D</t>
  </si>
  <si>
    <t>Williams, Mr Fletcher Lambert</t>
  </si>
  <si>
    <t>Williams, Mr Richard Norris II</t>
  </si>
  <si>
    <t>Woolner, Mr Hugh</t>
  </si>
  <si>
    <t>Wright, Mr George</t>
  </si>
  <si>
    <t>Young, Miss Marie Grice</t>
  </si>
  <si>
    <t xml:space="preserve">Barber, Ms </t>
  </si>
  <si>
    <t>Bazzani, Ms Albi.</t>
  </si>
  <si>
    <t>Bidois, Miss Rosalie</t>
  </si>
  <si>
    <t>Lingrey, Mr Edward</t>
  </si>
  <si>
    <t>Long, Mr Milton Clyde</t>
  </si>
  <si>
    <t>Longley, Miss Gretchen Fiske</t>
  </si>
  <si>
    <t>Loring, Mr Joseph Holland</t>
  </si>
  <si>
    <t>Madill, Miss Georgette Alexandra</t>
  </si>
  <si>
    <t>Maguire, Mr John Edward</t>
  </si>
  <si>
    <t>Meyer, Mr Edgar Joseph</t>
  </si>
  <si>
    <t>Meyer, Mrs Edgar Joseph (Leila Saks)</t>
  </si>
  <si>
    <t>Mi.han, Mrs William Edward (Lillian E Thorpe)</t>
  </si>
  <si>
    <t>Colley, Mr Edward Pomeroy</t>
  </si>
  <si>
    <t>Moore, Mr Clarence Bloomfield</t>
  </si>
  <si>
    <t>.tsch, Mr Charles H</t>
  </si>
  <si>
    <t>Newell, Mr Arthur Webster</t>
  </si>
  <si>
    <t>Newell, Miss Madeleine</t>
  </si>
  <si>
    <t>Newell, Miss Marjorie</t>
  </si>
  <si>
    <t>Compton, Miss Sara Rebecca</t>
  </si>
  <si>
    <t>Cornell, Mrs Robert Clifford (Malvi. Helen Lamson)</t>
  </si>
  <si>
    <t>Crafton, Mr John Bertram</t>
  </si>
  <si>
    <t>Crosby, Captain Edward Gifford</t>
  </si>
  <si>
    <t>Abelson, Mrs Samuel (An.)</t>
  </si>
  <si>
    <t>Andrew, Mr Edgar Samuel</t>
  </si>
  <si>
    <t>Andrew, Mr Frank</t>
  </si>
  <si>
    <t>Crosby, Miss Harriet R</t>
  </si>
  <si>
    <t>Omont, Mr A Fer.nd</t>
  </si>
  <si>
    <t>Ostby, Mr Engelhart Cornelius</t>
  </si>
  <si>
    <t>Angle, Mrs William A (Florence)</t>
  </si>
  <si>
    <t>Ashby, Mr John</t>
  </si>
  <si>
    <t>Bailey, Mr Percy Andrew</t>
  </si>
  <si>
    <t>Ostby, Miss Helen Raghnild</t>
  </si>
  <si>
    <t>Ovies y Rodriguez, Mr Servando</t>
  </si>
  <si>
    <t>Parr, Mr William Henry Marsh</t>
  </si>
  <si>
    <t>Baimbrigge, Mr Charles R</t>
  </si>
  <si>
    <t>Balls, Mrs Ada E Hall</t>
  </si>
  <si>
    <t>Banfield, Mr Frederick J</t>
  </si>
  <si>
    <t>Bateman, Rev Robert James</t>
  </si>
  <si>
    <t>Beane, Mr Edward</t>
  </si>
  <si>
    <t>Beane, Mrs Edward (Ethel Clarke)</t>
  </si>
  <si>
    <t>LaRoche, Miss Louise</t>
  </si>
  <si>
    <t>Allum, Mr Owen George</t>
  </si>
  <si>
    <t>Andersen, Mr Albert Karvin</t>
  </si>
  <si>
    <t>Dewan, Mr Frank</t>
  </si>
  <si>
    <t>Dibo, Mr Elias</t>
  </si>
  <si>
    <t>Dimic, Mr Jovan</t>
  </si>
  <si>
    <t>Dintcheff, Mr Valtcho</t>
  </si>
  <si>
    <t>Dooley, Mr Patrick</t>
  </si>
  <si>
    <t>Dorkings, Mr Edward Arthur</t>
  </si>
  <si>
    <t>Dowdell, Miss Elizabeth</t>
  </si>
  <si>
    <t>Andersson, Miss Ida Augusta Margareta</t>
  </si>
  <si>
    <t>Mallet, Mrs Albert (Antoinette)</t>
  </si>
  <si>
    <t>Mantvila, Rev Joseph</t>
  </si>
  <si>
    <t>Marshall, Mrs Kate Louise Phillips</t>
  </si>
  <si>
    <t>Matthews, Mr William John</t>
  </si>
  <si>
    <t>Maybery, Mr Frank H</t>
  </si>
  <si>
    <t>McCrae, Mr Arthur Gordon</t>
  </si>
  <si>
    <t>Aspland, Master Edvin Rojj Felix</t>
  </si>
  <si>
    <t>Asplund, Master Filip Oscar</t>
  </si>
  <si>
    <t>Caldwell, Master Alden Gates</t>
  </si>
  <si>
    <t>Cameron, Miss Clear</t>
  </si>
  <si>
    <t>Campbell, Mr William</t>
  </si>
  <si>
    <t>Carbines, Mr William</t>
  </si>
  <si>
    <t>Carter, Rev Ernest Courte.y</t>
  </si>
  <si>
    <t>Carter, Mrs Ernest Courte.y (Lillian Hughes)</t>
  </si>
  <si>
    <t>Ryerson, Miss Susan (Suzette) Parker</t>
  </si>
  <si>
    <t>Saalfeld, Mr Adolphe</t>
  </si>
  <si>
    <t>Salomon, Mr Abraham L</t>
  </si>
  <si>
    <t>Schabert, Mrs Paul (Emma Mock)</t>
  </si>
  <si>
    <t>Seward, Mr Frederic Kimber</t>
  </si>
  <si>
    <t>Shutes, Miss Elizabeth W</t>
  </si>
  <si>
    <t>Frauenthal, Mrs Henry William (Clara Heinsheimer)</t>
  </si>
  <si>
    <t>Frauenthal, Mr Isaac Gerald</t>
  </si>
  <si>
    <t>Frolicher, Miss Marguerite</t>
  </si>
  <si>
    <t>Frolicher-Stehli, Mr Maxmillian</t>
  </si>
  <si>
    <t>Smith, Mr James Clinch</t>
  </si>
  <si>
    <t>Futrelle, Mr Jacques</t>
  </si>
  <si>
    <t>Futrelle, Mrs Jacques (May Peel)</t>
  </si>
  <si>
    <t>Graham, Mr George Edward</t>
  </si>
  <si>
    <t>Graham, Miss Margaret Edith</t>
  </si>
  <si>
    <t>Gracie, Colonel Archibald IV</t>
  </si>
  <si>
    <t>Greenfield, Mrs Leo David (Blanche Strouse)</t>
  </si>
  <si>
    <t>Greenfield, Mr William Bertram</t>
  </si>
  <si>
    <t>Guggenheim, Mr Benjamin</t>
  </si>
  <si>
    <t>Astor, Mrs John Jacob (Madeleine Talmadge Force)</t>
  </si>
  <si>
    <t>Aubert, Mrs Leontine Pauline</t>
  </si>
  <si>
    <t>Barkworth, Mr Algernon H</t>
  </si>
  <si>
    <t>Baumann, Mr John D</t>
  </si>
  <si>
    <t>Harper, Mrs Henry Sleeper (My. Haxtun)</t>
  </si>
  <si>
    <t>Beattie, Mr Thomson</t>
  </si>
  <si>
    <t>Beckwith, Mr Richard Leo.rd</t>
  </si>
  <si>
    <t>Beckwith, Mrs Richard Leo.rd (Sallie Monypeny)</t>
  </si>
  <si>
    <t>Behr, Mr Karl Howell</t>
  </si>
  <si>
    <t>Sutton, Mr Frederick</t>
  </si>
  <si>
    <t>Bishop, Mr Dickinson H</t>
  </si>
  <si>
    <t>Harris, Mr Henry Birkhardt</t>
  </si>
  <si>
    <t>Harris, Mrs Henry Birkhardt (Irene Wallach)</t>
  </si>
  <si>
    <t>Hawksford, Mr Walter James</t>
  </si>
  <si>
    <t>Taussig, Mrs Emil (Tillie Mandelbaum)</t>
  </si>
  <si>
    <t>Taussig, Miss Ruth</t>
  </si>
  <si>
    <t>Taylor, Mr Elmer Zebley</t>
  </si>
  <si>
    <t>Taylor, Mrs Elmer Zebley (Juliet Cummins Wright)</t>
  </si>
  <si>
    <t>Thayer, Mr John Borland</t>
  </si>
  <si>
    <t>Fahlstrom, Mr Arne Jo.s</t>
  </si>
  <si>
    <t>Faunthorpe, Mr Harry</t>
  </si>
  <si>
    <t>Rugg, Miss Emily</t>
  </si>
  <si>
    <t>Buckley, Miss Katherine</t>
  </si>
  <si>
    <t>Burke, Mr Jeremiah</t>
  </si>
  <si>
    <t>Burns, Miss Mary Delia</t>
  </si>
  <si>
    <t>Cacic, Mr Grego</t>
  </si>
  <si>
    <t>Cacic, Mr Luka</t>
  </si>
  <si>
    <t>Cacic, Mr Manda</t>
  </si>
  <si>
    <t>Cacic, Mr Maria</t>
  </si>
  <si>
    <t>Calic, Mr Peter</t>
  </si>
  <si>
    <t>Slemen, Mr Richard James</t>
  </si>
  <si>
    <t>Smith (Schmidt), Mr Augustus</t>
  </si>
  <si>
    <t>Stokes, Mr Philip Joseph</t>
  </si>
  <si>
    <t>Gill, Mr John W</t>
  </si>
  <si>
    <t>Gillespie, Mr William</t>
  </si>
  <si>
    <t>Givard, Mr Hans Christensen</t>
  </si>
  <si>
    <t>Greenberg, Mr Samuel</t>
  </si>
  <si>
    <t>Hale, Mr Regi.ld</t>
  </si>
  <si>
    <t>Walcroft, Miss Nellie</t>
  </si>
  <si>
    <t>Ware, Mr John James</t>
  </si>
  <si>
    <t>Ware, Mrs John James (Florence Louise Long)</t>
  </si>
  <si>
    <t>Ware, Mr William J</t>
  </si>
  <si>
    <t>Hart, Mr Benjamin</t>
  </si>
  <si>
    <t>Widener, Mr Harry Elkins</t>
  </si>
  <si>
    <t>Willard, Miss Constance</t>
  </si>
  <si>
    <t>Williams, Mr Charles Duane</t>
  </si>
  <si>
    <t>Klaber, Mr Herman</t>
  </si>
  <si>
    <t>Leader, Dr Alice Farnham</t>
  </si>
  <si>
    <t>Lewy, Mr Ervin G</t>
  </si>
  <si>
    <t>Lindeberg-Lind, Mr Erik Gustaf</t>
  </si>
  <si>
    <t>Lindstrom, Mrs Carl Johan (Sigrid Posse)</t>
  </si>
  <si>
    <t>Lines, Mrs Ernest H (Elizabeth Lindsey James)</t>
  </si>
  <si>
    <t>Lines, Miss Mary Conover</t>
  </si>
  <si>
    <t>Carter, Master William T II</t>
  </si>
  <si>
    <t>Case, Mr Howard Brown</t>
  </si>
  <si>
    <t>Cassebeer, Mrs Henry Arthur jr (Genevieve Fosdick)</t>
  </si>
  <si>
    <t>Marechal, Mr Pierre</t>
  </si>
  <si>
    <t>Marvin, Mr Daniel Warner</t>
  </si>
  <si>
    <t>Chib.ll (Bowerman), Mrs Edith Martha</t>
  </si>
  <si>
    <t>Chisholm, Mr Roderick Robert</t>
  </si>
  <si>
    <t>Millet, Mr Francis Davis</t>
  </si>
  <si>
    <t>Clifford, Mr George Quincy</t>
  </si>
  <si>
    <t>Each muscle was cut into two roasts.</t>
  </si>
  <si>
    <t>Compton, Mrs Alexander Taylor (Mary Eliza Ingersoll)</t>
  </si>
  <si>
    <t>Compton, Mr Alexander Taylor, Jr</t>
  </si>
  <si>
    <t>One of four types of pheromones were applied to each cage.</t>
  </si>
  <si>
    <t>Crosby, Mrs Edward Gifford (Catherine Elizabeth Halstead)</t>
  </si>
  <si>
    <t>ovary development scores (a scale from 0-4). Between</t>
  </si>
  <si>
    <t>20-30 bees (a few died) were scored from the 8x4=32 cages.</t>
  </si>
  <si>
    <t>Pheromone effects upon wild type and anarchist colonies of bee}</t>
  </si>
  <si>
    <t>Toasted Oatmeal</t>
  </si>
  <si>
    <t>Total Corn Flakes</t>
  </si>
  <si>
    <t>Arctic ground squirrel</t>
  </si>
  <si>
    <t>Asian elephant</t>
  </si>
  <si>
    <t>Baboon</t>
  </si>
  <si>
    <t>Big brown bat</t>
  </si>
  <si>
    <t>Brazilian tapir</t>
  </si>
  <si>
    <t>Cat</t>
  </si>
  <si>
    <t>Wheat Chex</t>
  </si>
  <si>
    <t>CreditPurpose</t>
  </si>
  <si>
    <t>RequestedCredit(DM)</t>
  </si>
  <si>
    <t>Cumings, Mr John Bradley</t>
  </si>
  <si>
    <t>Cumings, Mrs John Bradley (Florence Briggs Thayer)</t>
  </si>
  <si>
    <t xml:space="preserve">Daly, Mr Peter Denis </t>
  </si>
  <si>
    <t>Partner, Mr Austin</t>
  </si>
  <si>
    <t>Payne, Mr Vivian Ponsonby</t>
  </si>
  <si>
    <t>Pears, Mr Thomas</t>
  </si>
  <si>
    <t>Pears, Mrs Thomas (Edith)</t>
  </si>
  <si>
    <t>Pe.sco, Mr Victor de Satode</t>
  </si>
  <si>
    <t>Pe.sco, Mrs Victor de Satode (Josefa de Soto)</t>
  </si>
  <si>
    <t>Beauchamp, Mr Henry James</t>
  </si>
  <si>
    <t>Andersen, Mr Thor Olsvigen</t>
  </si>
  <si>
    <t>Andersson, Mr Anders Johan</t>
  </si>
  <si>
    <t>Andersson, Mrs Anders Johan (Alfrida K Brogren)</t>
  </si>
  <si>
    <t>Mallet, Master Andre</t>
  </si>
  <si>
    <t>Brown, Mrs Thomas William Solomon (Elizabeth C)</t>
  </si>
  <si>
    <t>Bryhl, Miss Dagmar</t>
  </si>
  <si>
    <t>McCrie, Mr James Matthew</t>
  </si>
  <si>
    <t>McKane, Mr Peter D</t>
  </si>
  <si>
    <t>Mellenger, Mrs Elizabeth Anne</t>
  </si>
  <si>
    <t>Mellenger, Miss Madeleine Violet</t>
  </si>
  <si>
    <t>Mellor, Mr William John</t>
  </si>
  <si>
    <t>Meyer, Mr August</t>
  </si>
  <si>
    <t>Caldwell, Mrs Albert Francis (Sylvia Mae Harbaugh)</t>
  </si>
  <si>
    <t>Foreman, Mr Benjamin Laventall</t>
  </si>
  <si>
    <t>Fortune, Miss Alice Elizabeth</t>
  </si>
  <si>
    <t>Fortune, Mr Charles Alexander</t>
  </si>
  <si>
    <t>Fortune, Miss Ethel Flora</t>
  </si>
  <si>
    <t>Fortune, Miss Mabel</t>
  </si>
  <si>
    <t>Fortune, Mr Mark</t>
  </si>
  <si>
    <t>Fortune, Mrs Mark (Mary McDougald)</t>
  </si>
  <si>
    <t>Franklin, Mr Thomas Parham</t>
  </si>
  <si>
    <t>Frauenthal, Dr Henry William</t>
  </si>
  <si>
    <t>and the photoperiod on the gonadosomatic index of fish. Separate tanks were randomized</t>
  </si>
  <si>
    <t>Allison, Mrs Hudson JC (Bessie Waldo Daniels)</t>
  </si>
  <si>
    <t>Allison, Master Hudson Trevor</t>
  </si>
  <si>
    <t>Anderson, Mr Harry</t>
  </si>
  <si>
    <t>Andrews, Miss Kornelia Theodosia</t>
  </si>
  <si>
    <t>Goldenberg, Mrs Samuel L (Edwiga Grabowsko)</t>
  </si>
  <si>
    <t>Goldschmidt, Mr George B</t>
  </si>
  <si>
    <t>Andrews, Mr Thomas, jr</t>
  </si>
  <si>
    <t>Appleton, Mrs Edward Dale (Charlotte Lamson)</t>
  </si>
  <si>
    <t>Artagaveytia, Mr Ramon</t>
  </si>
  <si>
    <t>Astor, Colonel John Jacob</t>
  </si>
  <si>
    <t>There were 4 anarchist colonies (all that existed at the time at SFU) and 4 wild type</t>
  </si>
  <si>
    <t>colonies selected at random from all the wild type present at SFU.</t>
  </si>
  <si>
    <t>Baxter, Mrs James (Helene DeLaudeniere Chaput)</t>
  </si>
  <si>
    <t>Baxter, Mr Quigg Edmond</t>
  </si>
  <si>
    <t>A comb was removed from each colony, and incubated overnight.</t>
  </si>
  <si>
    <t>Phanlanger</t>
  </si>
  <si>
    <t>Pig</t>
  </si>
  <si>
    <t>Rabbit</t>
  </si>
  <si>
    <t>Raccoon</t>
  </si>
  <si>
    <t>Rat</t>
  </si>
  <si>
    <t>Red fox</t>
  </si>
  <si>
    <t>Rhesus monkey</t>
  </si>
  <si>
    <t>Rock hyrax (Hetero. b)</t>
  </si>
  <si>
    <t>Birnbaum, Mr Jakob</t>
  </si>
  <si>
    <t>• spine condition where 1=both good, 2=one worn or broken, or 3=both worn or broken</t>
  </si>
  <si>
    <t>Satelite Males</t>
  </si>
  <si>
    <t>Present</t>
  </si>
  <si>
    <t>Nine-banded armadillo</t>
  </si>
  <si>
    <t>Okapi</t>
  </si>
  <si>
    <t>Owl monkey</t>
  </si>
  <si>
    <t>Patas monkey</t>
  </si>
  <si>
    <t>M&amp;M/Mars</t>
  </si>
  <si>
    <t>Snickers Peanut Butter</t>
  </si>
  <si>
    <t>Hershey</t>
  </si>
  <si>
    <t>Cookies 'n' Mint</t>
  </si>
  <si>
    <t>Cadbury Dairy Milk</t>
  </si>
  <si>
    <t>Snickers</t>
  </si>
  <si>
    <t>Charms</t>
  </si>
  <si>
    <t>Sugar Daddy</t>
  </si>
  <si>
    <t>Twix Peanut Butter</t>
  </si>
  <si>
    <t>Bishop, Mrs Dickinson H (Helen Walton)</t>
  </si>
  <si>
    <t>Bjornstrm-Steffansson, Mr Mauritz Hakan</t>
  </si>
  <si>
    <t>Hays, Mr Charles Melville</t>
  </si>
  <si>
    <t>Hays, Mrs Charles Melville (Clara Jennings Gregg)</t>
  </si>
  <si>
    <t>Hays, Miss Margaret Bechstein</t>
  </si>
  <si>
    <t>Head, Mr Christopher</t>
  </si>
  <si>
    <t>Hilliard, Mr Herbert Henry</t>
  </si>
  <si>
    <t>Hipkins, Mr William Edward</t>
  </si>
  <si>
    <t>Giles, Mr Frederick</t>
  </si>
  <si>
    <t>Giles, Mr Ralph</t>
  </si>
  <si>
    <t>Hamalainen, Mrs William (An.)</t>
  </si>
  <si>
    <t>Hamalainen, Master Viljo</t>
  </si>
  <si>
    <t>Harbeck, Mr William H</t>
  </si>
  <si>
    <t>Harper, Rev John</t>
  </si>
  <si>
    <t>Harper, Miss Ni.</t>
  </si>
  <si>
    <t>Harris, Mr George</t>
  </si>
  <si>
    <t>Harris, Mr Walter</t>
  </si>
  <si>
    <t>Widener, Mrs George Dunton (Eleanor Elkins)</t>
  </si>
  <si>
    <t>Kimball, Mrs Edwin Nelson Jr (Gertrude Parsons)</t>
  </si>
  <si>
    <t>Cardeza, Mrs James Warburton Martinez (Charlotte Wardle Drake)</t>
  </si>
  <si>
    <t>Cardeza, Mr Thomas Drake Martinez</t>
  </si>
  <si>
    <t>Carlsson, Mr Frans Olof</t>
  </si>
  <si>
    <t>Carrau, Mr Francisco M</t>
  </si>
  <si>
    <t>Carrau, Mr Jose Pedro</t>
  </si>
  <si>
    <t>Carter, Mr William Ernest</t>
  </si>
  <si>
    <t>Carter, Mrs William Ernest (Lucile Polk)</t>
  </si>
  <si>
    <t>Carter, Miss Lucile Polk</t>
  </si>
  <si>
    <t>Isham, Miss Anne Elizabeth</t>
  </si>
  <si>
    <t>Ismay, Mr Joseph Bruce</t>
  </si>
  <si>
    <t>Jones, Mr Charles Cresson</t>
  </si>
  <si>
    <t>Cavendish, Mr Tyrell William</t>
  </si>
  <si>
    <t>Chambers, Mr Norman Campbell</t>
  </si>
  <si>
    <t>Clark, Mr Walter Miller</t>
  </si>
  <si>
    <t>Clark, Mrs Walter Miller (Virginia McDowell)</t>
  </si>
  <si>
    <t>Stefanski, L.A. (2007)</t>
  </si>
  <si>
    <t>in the incubator, and 30 were placed in cages, four separate cages from each colony.</t>
  </si>
  <si>
    <t>This experiment was conducted by first removing loin muscles from 6 different carcasses.</t>
  </si>
  <si>
    <t>Students in a college were interviewed about their and their parents</t>
  </si>
  <si>
    <t>use of marijuana and alcohol.</t>
  </si>
  <si>
    <t>Oyster Leases</t>
  </si>
  <si>
    <t>After the bees emerged, the bees were scored on</t>
  </si>
  <si>
    <t>Reading of habitat selection by moose are compared to known areas from the map.</t>
  </si>
  <si>
    <t>Does ownership type influence the outlook for oyster leases?</t>
  </si>
  <si>
    <t>Shredded Wheat spoon size</t>
  </si>
  <si>
    <t>Smacks</t>
  </si>
  <si>
    <t>Smart Start</t>
  </si>
  <si>
    <t>Special K</t>
  </si>
  <si>
    <t>Data from Manly's book on Resource Selection Functions.</t>
  </si>
  <si>
    <t>Student and Parental Usage of Marijuana</t>
  </si>
  <si>
    <t>Are the sins of the parents visited upon their children.</t>
  </si>
  <si>
    <t>Quaker Oatmeal Squares</t>
  </si>
  <si>
    <t>Raisin Bran Two Scoops</t>
  </si>
  <si>
    <t>Raisin Nut Bran</t>
  </si>
  <si>
    <t>Rice Chex</t>
  </si>
  <si>
    <t>Rice Krispies</t>
  </si>
  <si>
    <t>Shredded Wheat 'n'Bran</t>
  </si>
  <si>
    <t>Shredded Wheat (2 bsquit)</t>
  </si>
  <si>
    <t>African elephant</t>
  </si>
  <si>
    <t>African giant pouched rat</t>
  </si>
  <si>
    <t>Arctic Fox</t>
  </si>
  <si>
    <t>Animal sleep times</t>
  </si>
  <si>
    <t>Stocks&amp;Bonds</t>
  </si>
  <si>
    <t>Total Whole Grain</t>
  </si>
  <si>
    <t>Trix</t>
  </si>
  <si>
    <t>Waffle Crisp</t>
  </si>
  <si>
    <t>Daniel, Mr Robert Williams</t>
  </si>
  <si>
    <t>Davidson, Mr Thornton</t>
  </si>
  <si>
    <t>Davidson, Mrs Thornton (Orian Hays)</t>
  </si>
  <si>
    <t>de Villiers, Madame Berthe</t>
  </si>
  <si>
    <t>Dick, Mr Albert Adrian</t>
  </si>
  <si>
    <t>Andersson, Miss Ebba Iris</t>
  </si>
  <si>
    <t>Bryhl, Mr Kurt Arnold Gottfrid</t>
  </si>
  <si>
    <t>Buss, Miss Kate</t>
  </si>
  <si>
    <t>Butler, Mr Regi.ld Fenton</t>
  </si>
  <si>
    <t>Byles, Rev Thomas Roussel D</t>
  </si>
  <si>
    <t>Bystrom, Mrs Caroli.</t>
  </si>
  <si>
    <t>Caldwell, Mr Albert Francis</t>
  </si>
  <si>
    <t>Ryerson, Miss Emily Borie</t>
  </si>
  <si>
    <t>Ryerson, Master John Borie</t>
  </si>
  <si>
    <t>Ryerson, Mr Arthur Larned</t>
  </si>
  <si>
    <t>Ryerson, Mrs Arthur Larned (Emily Maria Borie)</t>
  </si>
  <si>
    <t>Rothes, the Countess of (Noel Lucy Martha Dyer-Edwardes)</t>
  </si>
  <si>
    <t>Flegenheim, Mrs Alfred (Antoinette)</t>
  </si>
  <si>
    <t>Flynn, Mr John Irving</t>
  </si>
  <si>
    <t>Rosenbaum (Russell), Miss Edith Louise</t>
  </si>
  <si>
    <t>Ross, Mr John Hugo</t>
  </si>
  <si>
    <t>dfw</t>
  </si>
  <si>
    <t>Effect of temperature and photoperiod on the gonadosomatic index.</t>
  </si>
  <si>
    <t>Earnshaw, Mrs Boulton (Olive Potter)</t>
  </si>
  <si>
    <t>Eustis, Miss Elizabeth Mussey</t>
  </si>
  <si>
    <t>This is based on an experiment by S. Hoover, Biological Sciences, Simon Fraser</t>
  </si>
  <si>
    <t>University.</t>
  </si>
  <si>
    <t>workers from normal (wild type) and anarchist colonies of bees.</t>
  </si>
  <si>
    <t>production of males occurs in queenright colonies. The level of</t>
  </si>
  <si>
    <t>worker reproduction in these anarchic colonies is far greater than</t>
  </si>
  <si>
    <t>Tenderness</t>
  </si>
  <si>
    <t>Quick</t>
  </si>
  <si>
    <t>Cube</t>
  </si>
  <si>
    <t>Square</t>
  </si>
  <si>
    <t>Fate of passengers on the Titanic</t>
  </si>
  <si>
    <t>PClass</t>
  </si>
  <si>
    <t>Survived</t>
  </si>
  <si>
    <t>An experiment was conducted where different pheromones were applied to groups of</t>
  </si>
  <si>
    <t>• weight</t>
  </si>
  <si>
    <t>• carapace width</t>
  </si>
  <si>
    <t>in a normal queenright honey-bee colony.</t>
  </si>
  <si>
    <t>3000+</t>
  </si>
  <si>
    <t>Satellite males</t>
  </si>
  <si>
    <t>Weight (g)</t>
  </si>
  <si>
    <t>2500-3000</t>
  </si>
  <si>
    <t>Satellite Males for Horseshoe crabs</t>
  </si>
  <si>
    <t>Number of males around female horseshoe crab.</t>
  </si>
  <si>
    <t>Dataset described in more detail in Agresti's book on Categorical data analysis</t>
  </si>
  <si>
    <t>• crab color where 2=light medium, 3=medium, 4=dark medium, 5=dark.</t>
  </si>
  <si>
    <t>progress during a diet or as a measure of physical fitness for certain sports, such as body building. It is more accurate as a</t>
  </si>
  <si>
    <t>Brand</t>
  </si>
  <si>
    <t>Name</t>
  </si>
  <si>
    <t>Serving/pkg</t>
  </si>
  <si>
    <t>Oz/pkg</t>
  </si>
  <si>
    <t>Calories</t>
  </si>
  <si>
    <t>Mouse</t>
  </si>
  <si>
    <t>Musk shrew</t>
  </si>
  <si>
    <t>Rock hyrax (Procavia hab)</t>
  </si>
  <si>
    <t>Roe deer</t>
  </si>
  <si>
    <t>Sheep</t>
  </si>
  <si>
    <t>Sharp, Mr Percival</t>
  </si>
  <si>
    <t>Sedgwick, Mr Charles Frederick Waddington</t>
  </si>
  <si>
    <t>White, Mrs J Stuart (Ella Holmes)</t>
  </si>
  <si>
    <t>White, Mr Percival Wayland</t>
  </si>
  <si>
    <t>White, Mr Richard Frasar</t>
  </si>
  <si>
    <t>Wick, Mr George Dennick</t>
  </si>
  <si>
    <t>Wick, Mrs George Dennick (Martha Hitchcock)</t>
  </si>
  <si>
    <t>Wick, Miss Mary .talie</t>
  </si>
  <si>
    <t>Widener, Mr George Dunton</t>
  </si>
  <si>
    <t>Kimball, Mr Edwin Nelson Jr</t>
  </si>
  <si>
    <t>Warren, Mrs Frank Manley (An. S Atkinson)</t>
  </si>
  <si>
    <t>Weir, Col John</t>
  </si>
  <si>
    <t>Kenyon, Mr Frederick R</t>
  </si>
  <si>
    <t>Kenyon, Mrs Frederick R (Marion)</t>
  </si>
  <si>
    <t>Gale, Mr Shadrach</t>
  </si>
  <si>
    <t>Garside, Miss Ethel</t>
  </si>
  <si>
    <t>Gaskell, Mr Alfred</t>
  </si>
  <si>
    <t>Uruchurtu, Mr Manuel E</t>
  </si>
  <si>
    <t>Van Derhoef, Mr Wyckoff</t>
  </si>
  <si>
    <t>Walker, Mr William Anderson</t>
  </si>
  <si>
    <t>Warren, Mr Frank Manley</t>
  </si>
  <si>
    <t>Kent, Mr Edward Austin</t>
  </si>
  <si>
    <t>Calderhead, Mr Edward P</t>
  </si>
  <si>
    <t>Candee, Mrs Edward (Helen Churchill Hungerford)</t>
  </si>
  <si>
    <t>Julian, Mr Henry Forbes</t>
  </si>
  <si>
    <t>Repayment</t>
  </si>
  <si>
    <t>84602, who gave permission to freely distribute the data and use them</t>
  </si>
  <si>
    <t>Elk Habitat</t>
  </si>
  <si>
    <t>Does  the method of preparation or the presentation affect the perceived tenderness of cooked meat?</t>
  </si>
  <si>
    <t>Cavendish, Mrs Tyrell William Julia Florence Siegel</t>
  </si>
  <si>
    <t>Chaffee, Mr Herbert Fuller</t>
  </si>
  <si>
    <t>Chaffee, Mrs Herbert Fuller (Carrie Constance Toogood)</t>
  </si>
  <si>
    <t>Moose Habitat Selection</t>
  </si>
  <si>
    <t>A student went to Boundary Bay (bb) or Sidney Island (si) and measured</t>
  </si>
  <si>
    <t>Slice</t>
  </si>
  <si>
    <t>About 120 bees were taken from those that had emerged from the comb while it was</t>
  </si>
  <si>
    <t>Low Fat Granola w raisins</t>
  </si>
  <si>
    <t>Lucky Charms</t>
  </si>
  <si>
    <t>Maypo</t>
  </si>
  <si>
    <t>Split-plot design with main plot factor in blocks</t>
  </si>
  <si>
    <t>Homicide Numbers by Season of Occurance</t>
  </si>
  <si>
    <t>Is there evidence that homicides change by season?</t>
  </si>
  <si>
    <t>Kix</t>
  </si>
  <si>
    <t>Life</t>
  </si>
  <si>
    <t>Mueslix Healthy Choice</t>
  </si>
  <si>
    <t>Multi Bran Chex</t>
  </si>
  <si>
    <t>Multi-Grain Cheerios</t>
  </si>
  <si>
    <t>Oatmeal Raisin Crisp</t>
  </si>
  <si>
    <t>Post Premium Raisin Bran</t>
  </si>
  <si>
    <t>Product 19</t>
  </si>
  <si>
    <t>Puffed Rice</t>
  </si>
  <si>
    <t>Puffed Wheat</t>
  </si>
  <si>
    <t>Quaker Oat Bran</t>
  </si>
  <si>
    <t xml:space="preserve">Quaker Oat Squares </t>
  </si>
  <si>
    <t>Quaker Oatmeal</t>
  </si>
  <si>
    <t>Relationship between blood pressure and (age, weight, and stress)</t>
  </si>
  <si>
    <t xml:space="preserve">Ecological and Constitutional  Correlates",  _Science_,  November  12, </t>
  </si>
  <si>
    <t>vol. 194, pp. 732-734.</t>
  </si>
  <si>
    <t>Dick, Mrs Albert Adrian Vera Gillespie</t>
  </si>
  <si>
    <t>Dodge, Dr Washington</t>
  </si>
  <si>
    <t>Andersson, Miss Ellis An. Maria</t>
  </si>
  <si>
    <t>Andersson, Miss Er.</t>
  </si>
  <si>
    <t>Malachard, Mr Noel</t>
  </si>
  <si>
    <t>Mallet, Mr Albert</t>
  </si>
  <si>
    <t>Brown, Mr Thomas William Solomon</t>
  </si>
  <si>
    <t>Brown, Miss Edith E</t>
  </si>
  <si>
    <t>Rothschild, Mr Martin</t>
  </si>
  <si>
    <t>Rothschild, Mrs Martin (Elizabeth L Barrett)</t>
  </si>
  <si>
    <t>Rowe, Mr Alfred G</t>
  </si>
  <si>
    <t>Louch, Mr Charles Alexander</t>
  </si>
  <si>
    <t>Louch, Mrs Charles Alexander (Alice Adelaide)</t>
  </si>
  <si>
    <t>Mack, Mrs Mary</t>
  </si>
  <si>
    <t>Bracken, Mr James H</t>
  </si>
  <si>
    <t>Bowenur, Mr Solomon</t>
  </si>
  <si>
    <t>Bentham, Miss Lilian W</t>
  </si>
  <si>
    <t>Berriman, Mr William S</t>
  </si>
  <si>
    <t>Botsford, Mr William Hull</t>
  </si>
  <si>
    <t>Robert, Mrs Edward Scott (Elisabeth Walton McMillan)</t>
  </si>
  <si>
    <t>Roebling, Mr Washington Augustus 2nd</t>
  </si>
  <si>
    <t>Romaine, Mr Charles Hallace</t>
  </si>
  <si>
    <t>Rood, Mr Hugh R</t>
  </si>
  <si>
    <t>Pop in Age Class</t>
  </si>
  <si>
    <t>msp</t>
  </si>
  <si>
    <t>15-24</t>
  </si>
  <si>
    <t>25-34</t>
  </si>
  <si>
    <t>35-44</t>
  </si>
  <si>
    <t>45-54</t>
  </si>
  <si>
    <t>55-64</t>
  </si>
  <si>
    <t>Evans, Miss Edith Corse</t>
  </si>
  <si>
    <t>65-74</t>
  </si>
  <si>
    <t>75-84</t>
  </si>
  <si>
    <t>85+</t>
  </si>
  <si>
    <t>In normal honey-bee colonies,  the</t>
  </si>
  <si>
    <t>Frolicher-Stehli, Mrs Maxmillian (Margaretha Emerentia Stehli)</t>
  </si>
  <si>
    <t>behavioral syndrome, {\it anarchy} occurs, in which substantial worker</t>
  </si>
  <si>
    <t>Listing of breakfast cereals and nutitional information.</t>
  </si>
  <si>
    <t>Moisutre</t>
  </si>
  <si>
    <t>queen is the main reproductive bee in a colony. Workers cannot mate, but</t>
  </si>
  <si>
    <t>they can lay unfertilized eggs, which develop into males if reared.</t>
  </si>
  <si>
    <t>Worker reproduction, while common in queenless colonies, is rare in</t>
  </si>
  <si>
    <t>Allen, Miss Elisabeth Walton</t>
  </si>
  <si>
    <t>1st</t>
  </si>
  <si>
    <t>Allison, Miss Helen Loraine</t>
  </si>
  <si>
    <t>Allison, Mr Hudson Joshua Creighton</t>
  </si>
  <si>
    <t>0000-2000</t>
  </si>
  <si>
    <t>2000-2500</t>
  </si>
  <si>
    <t>A pet store measures attributes of the customers water and keeps track of how many fish are alive a month later.</t>
  </si>
  <si>
    <t>Color</t>
  </si>
  <si>
    <t>Spine</t>
  </si>
  <si>
    <t>Carapace Width (cm)</t>
  </si>
  <si>
    <t>Body fat percentage is the fraction of the total body mass that is adipose tissue. This index is often used as a means to monitor</t>
  </si>
  <si>
    <t xml:space="preserve">habitat for nesting is available earlier than most other nesting </t>
  </si>
  <si>
    <t>Total fat g</t>
  </si>
  <si>
    <t>Saturated fat g</t>
  </si>
  <si>
    <t>Cholesterol g</t>
  </si>
  <si>
    <t>Sodium mg</t>
  </si>
  <si>
    <t>Dn/CR</t>
  </si>
  <si>
    <t>Sesin</t>
  </si>
  <si>
    <t>herbicide</t>
  </si>
  <si>
    <t>field</t>
  </si>
  <si>
    <t>male</t>
  </si>
  <si>
    <t>fall</t>
  </si>
  <si>
    <t>winter</t>
  </si>
  <si>
    <t>spring</t>
  </si>
  <si>
    <t>summer</t>
  </si>
  <si>
    <t>female</t>
  </si>
  <si>
    <t>Sex</t>
  </si>
  <si>
    <t>subject</t>
  </si>
  <si>
    <t>area</t>
  </si>
  <si>
    <t>for non-commercial purposes.  Reference to the data is made in Penrose,</t>
  </si>
  <si>
    <t>Shelley, Mrs William (Imanita)</t>
  </si>
  <si>
    <t>Silven, Miss Lyyli</t>
  </si>
  <si>
    <t>Sincock, Miss Maude</t>
  </si>
  <si>
    <t>Siukonnen, Miss An.</t>
  </si>
  <si>
    <t>Sjostedt, Mr Ernst Adolf</t>
  </si>
  <si>
    <t>Slayter, Miss Hilda Mary</t>
  </si>
  <si>
    <t>Gilbert, Mr William</t>
  </si>
  <si>
    <t>Giles, Mr Edgar</t>
  </si>
  <si>
    <t>Gavey, Mr Lawrence</t>
  </si>
  <si>
    <t>Fillbrook, Mr Charles</t>
  </si>
  <si>
    <t>Fox, Mr Stanley H</t>
  </si>
  <si>
    <t>Frost, Mr Anthony (Archie) W</t>
  </si>
  <si>
    <t>Funk, Miss Annie C</t>
  </si>
  <si>
    <t>Fynney, Mr Joseph J</t>
  </si>
  <si>
    <t>Gale, Mr Harry</t>
  </si>
  <si>
    <t>Thorne, Mr George (alias of: Mr George Rosenshine)</t>
  </si>
  <si>
    <t>Thorne, Mrs Gertrude Maybelle</t>
  </si>
  <si>
    <t>Tucker, Mr Gilbert Milligan, jr</t>
  </si>
  <si>
    <t>Hoyt, Mr Frederick Maxfield</t>
  </si>
  <si>
    <t>Hoyt, Mrs Frederick Maxfield (Jane Anne Forby)</t>
  </si>
  <si>
    <t>Hoyt, Mr William F</t>
  </si>
  <si>
    <t>Butt, Major Archibald Willingham</t>
  </si>
  <si>
    <t>Homer, Mr Harry</t>
  </si>
  <si>
    <t>Bucknell, Mrs William Robert (Emma Eliza Ward)</t>
  </si>
  <si>
    <t>Credit-worthy</t>
  </si>
  <si>
    <t>OutStandingBalance</t>
  </si>
  <si>
    <t>LengthOutStandingBalance</t>
  </si>
  <si>
    <t xml:space="preserve">Elk were radio collared and located in various habitats. </t>
  </si>
  <si>
    <t>Random points were also located on a map and the habitat noted.</t>
  </si>
  <si>
    <t>This is taken from Manly's book on Resource Selection Functions.</t>
  </si>
  <si>
    <t>Accidents classified by outcome</t>
  </si>
  <si>
    <t>Feeding times of sandpipers</t>
  </si>
  <si>
    <t>Frosted Cheerios</t>
  </si>
  <si>
    <t>Frosted Flakes</t>
  </si>
  <si>
    <t>Frosted Mini-Wheats</t>
  </si>
  <si>
    <t>Fruit &amp; Fibre Dates, Walnuts, and Oa</t>
  </si>
  <si>
    <t>Carcass</t>
  </si>
  <si>
    <t>Cut</t>
  </si>
  <si>
    <t>Serving</t>
  </si>
  <si>
    <t>Tomato Yield - response surface</t>
  </si>
  <si>
    <t>Tenderness of meat under method of cut and serving style</t>
  </si>
  <si>
    <t>analysis (see the creel.xls spreadsheet).</t>
  </si>
  <si>
    <t>Sivic, Mr Husen</t>
  </si>
  <si>
    <t>Sivola, Mr Antti</t>
  </si>
  <si>
    <t>Sjoblom, Miss An. Sofia</t>
  </si>
  <si>
    <t>Location and thermometer changed</t>
  </si>
  <si>
    <t>Tuscaloosa Average Yearly Temperatures</t>
  </si>
  <si>
    <t>instrument or location or observer or other characteristics of the station change.</t>
  </si>
  <si>
    <t xml:space="preserve">Consider a time series of annual average temperatures measured at Tuscaloosa, Alabama from 1901 to 2001. </t>
  </si>
  <si>
    <t xml:space="preserve">It is well known that shifts in temperature can occur whenever the </t>
  </si>
  <si>
    <t>In this case, this corresponds to the years</t>
  </si>
  <si>
    <t>unlike the methods discussed below, which can have an error up to +/-10\%. The body fat percentage is commonly calculated from</t>
  </si>
  <si>
    <t>Chimpanzee</t>
  </si>
  <si>
    <t>Chinchilla</t>
  </si>
  <si>
    <t>Cow</t>
  </si>
  <si>
    <t>Becker, Mrs Allen Oliver (Nellie E Baumgardner)</t>
  </si>
  <si>
    <t>LaRoche, Miss Simonne</t>
  </si>
  <si>
    <t>Lehmann, Miss Bertha</t>
  </si>
  <si>
    <t>Leitch, Miss Jessie</t>
  </si>
  <si>
    <t>Levy, Mr Rene Jacques</t>
  </si>
  <si>
    <t>Leyson, Mr Robert William Norman</t>
  </si>
  <si>
    <t>Lingan, Mr John</t>
  </si>
  <si>
    <t>Potter, Mrs Thomas, Jr (Lily Alexenia Wilson)</t>
  </si>
  <si>
    <t>Reuchlin, Jonkheer John George</t>
  </si>
  <si>
    <t>Becker, Miss Marion Louise</t>
  </si>
  <si>
    <t>Becker, Master Richard F</t>
  </si>
  <si>
    <t>Becker, Miss Ruth Elizabeth</t>
  </si>
  <si>
    <t>Beesley, Mr Lawrence</t>
  </si>
  <si>
    <t>Dodge, Mrs Washington (Ruth Vidaver)</t>
  </si>
  <si>
    <t>Dodge, Master Washington</t>
  </si>
  <si>
    <t>Douglas, Mrs Frederick Charles (Suzette Baxter)</t>
  </si>
  <si>
    <t>Rheims, Mr George Lucien</t>
  </si>
  <si>
    <t>Duff Gordon, Lady (Lucille Wallace Sutherland)</t>
  </si>
  <si>
    <t>Dulles, Mr William Crothers</t>
  </si>
  <si>
    <t>Skin cancerl cases in Minneapolis St. Paul and Dallas-Fort Worth.</t>
  </si>
  <si>
    <t>Insect counts in traps in response to different treatments.</t>
  </si>
  <si>
    <t>There are two factors A and B. Combinations of A &amp;  B lead to 10 treatments labelles 0-9.</t>
  </si>
  <si>
    <t>Wheaties</t>
  </si>
  <si>
    <t>See http://lib.stat.cmu.edu/datasets/1993.expo/ for details</t>
  </si>
  <si>
    <t>Softness</t>
  </si>
  <si>
    <t>PrevFish</t>
  </si>
  <si>
    <t>Trials</t>
  </si>
  <si>
    <t>Alive</t>
  </si>
  <si>
    <t>n</t>
  </si>
  <si>
    <t>s</t>
  </si>
  <si>
    <t>400 square meter plots downwind from a large power plant that began</t>
  </si>
  <si>
    <t>queenright colonies, despite the fact that workers are more related</t>
  </si>
  <si>
    <t>to their own sons than to those of the queen.</t>
  </si>
  <si>
    <t>In some colonies,  a rare</t>
  </si>
  <si>
    <t>Satellite Males</t>
  </si>
  <si>
    <t>WeightClass</t>
  </si>
  <si>
    <t>Cuckoo eggs in various host species.</t>
  </si>
  <si>
    <t>&lt;= vary this number until desired precison is obtained (e.g. a relative se of 10%)</t>
  </si>
  <si>
    <t>the se(total). Notice that the total sample size is fixed, but that the sample size in each</t>
  </si>
  <si>
    <t>stratum is now a FORMULA that references this total sample size. For example, in the</t>
  </si>
  <si>
    <t>equal allocation set, the formula for each stratum sample size is totalsamplesize/6.</t>
  </si>
  <si>
    <t>Peter (Joseph), Mrs Catherine</t>
  </si>
  <si>
    <t>Peter (Joseph), Master Michael J</t>
  </si>
  <si>
    <t>Peters, Miss Katie</t>
  </si>
  <si>
    <t>In proportional allocation, stratum sample sizes are proportional to the stratum population sizes, etc.</t>
  </si>
  <si>
    <t>season</t>
  </si>
  <si>
    <t>hormone</t>
  </si>
  <si>
    <t>N. American opossum</t>
  </si>
  <si>
    <t>Calcium %RDI</t>
  </si>
  <si>
    <t>Iron %RDI</t>
  </si>
  <si>
    <t>Carbohydrate g</t>
  </si>
  <si>
    <t>Dietary fiber g</t>
  </si>
  <si>
    <t>Sugars g</t>
  </si>
  <si>
    <t xml:space="preserve">Cereal </t>
  </si>
  <si>
    <t>Blackwell, Mr Stephen Weart</t>
  </si>
  <si>
    <t>Blank, Mr Henry</t>
  </si>
  <si>
    <t>Bonnell, Miss Caroline</t>
  </si>
  <si>
    <t>Thayer, Mrs John Borland (Marian Longstreth Morris)</t>
  </si>
  <si>
    <t>Thayer, Mr John Borland, jr</t>
  </si>
  <si>
    <t>Faunthorpe, Mrs Lizzie (see Wilkinson, E)</t>
  </si>
  <si>
    <t>Bowerman, Miss Elsie Edith</t>
  </si>
  <si>
    <t>Bradley, Mr George</t>
  </si>
  <si>
    <t>Hippach, Miss Jean Gertrude</t>
  </si>
  <si>
    <t>Hippach, Mrs Louis Albert (Ida Sophia Fischer)</t>
  </si>
  <si>
    <t>Hogeboom, Mrs John C (An. Andrews)</t>
  </si>
  <si>
    <t>Holverson, Mr Alexander Oskar</t>
  </si>
  <si>
    <t>Each roast had 6 slices removed from it</t>
  </si>
  <si>
    <t>and 6 cubes (1cm x 1cm x 1cm).</t>
  </si>
  <si>
    <t>Brady, Mr John Bertram</t>
  </si>
  <si>
    <t>Brandeis, Mr Emil</t>
  </si>
  <si>
    <t>Brewe, Dr Arthur Jackson</t>
  </si>
  <si>
    <t>Holverson, Mrs Alexander Oskar (Mary Aline Towner)</t>
  </si>
  <si>
    <t>Kelloggs</t>
  </si>
  <si>
    <t>K</t>
  </si>
  <si>
    <t>All-Bran with Extra Fiber</t>
  </si>
  <si>
    <t>Almond Crunch w Raisins</t>
  </si>
  <si>
    <t>Banana Nut Crunch</t>
  </si>
  <si>
    <t>Post</t>
  </si>
  <si>
    <t>P</t>
  </si>
  <si>
    <t>Basic 4</t>
  </si>
  <si>
    <t>Bran Buds</t>
  </si>
  <si>
    <t>Cocoa Puffs</t>
  </si>
  <si>
    <t>Complete Oat Bran</t>
  </si>
  <si>
    <t>Complete Wheat Bran</t>
  </si>
  <si>
    <t>Corn Chex</t>
  </si>
  <si>
    <t>Corn Flakes</t>
  </si>
  <si>
    <t>Corn Pops</t>
  </si>
  <si>
    <t>Cracklin' Oat Bran</t>
  </si>
  <si>
    <t>Cream of Wheat (Instant)</t>
  </si>
  <si>
    <t>H</t>
  </si>
  <si>
    <t>Crispix</t>
  </si>
  <si>
    <t>Fiber One</t>
  </si>
  <si>
    <t>95% confidence intervals (in yellow) that meet your precision requirements of (a) above.</t>
  </si>
  <si>
    <t>This will be illustrated for the total number of fish captured and the proportion of boats that have</t>
  </si>
  <si>
    <t>sufficient life jackets for all passengers for the next year based on last years</t>
  </si>
  <si>
    <t>This spreadsheet can be used to determine the appropriate sample size</t>
  </si>
  <si>
    <t>when trying to estimate a population mean or a population proportion.</t>
  </si>
  <si>
    <t>Avg Temp (C)</t>
  </si>
  <si>
    <t>Epoch</t>
  </si>
  <si>
    <t>Notes</t>
  </si>
  <si>
    <t>Thermometer changed in 1939</t>
  </si>
  <si>
    <t>Station moved</t>
  </si>
  <si>
    <t>Then vary the sample size (in green) and see if the given sample size leads to</t>
  </si>
  <si>
    <t>Shine, Miss Ellen</t>
  </si>
  <si>
    <t>Shorney, Mr Charles</t>
  </si>
  <si>
    <t>Simmons, Mr John</t>
  </si>
  <si>
    <t>Sirayanian, Mr Arsun</t>
  </si>
  <si>
    <t>.ckid, Miss Maria</t>
  </si>
  <si>
    <t>.ckid, Mr Said</t>
  </si>
  <si>
    <t>.ckid, Mrs Said</t>
  </si>
  <si>
    <t>.hill, Mr Toufik</t>
  </si>
  <si>
    <t>.idenoff, Mr Penko</t>
  </si>
  <si>
    <t>.ncarrow, W H</t>
  </si>
  <si>
    <t>Niklasen, Sander</t>
  </si>
  <si>
    <t>Nosworthy, Richard C</t>
  </si>
  <si>
    <t>.jib, Miss Adele Kiamie</t>
  </si>
  <si>
    <t>.ncarrow, Mr William Henry</t>
  </si>
  <si>
    <t>.nkoff, Mr Minko</t>
  </si>
  <si>
    <t>Sholt, Mr Peter Andreas Lauritz Andersen</t>
  </si>
  <si>
    <t>Desert hedgehog</t>
  </si>
  <si>
    <t>Donkey</t>
  </si>
  <si>
    <t>LengthEmployment</t>
  </si>
  <si>
    <t>Peuchen, Major Arthur Godfrey</t>
  </si>
  <si>
    <t>Porter, Mr Walter Chamberlain</t>
  </si>
  <si>
    <t>Skoog, Mrs William</t>
  </si>
  <si>
    <t>Slabenoff, Mr Petco</t>
  </si>
  <si>
    <t>Slocovski, Mr Selman</t>
  </si>
  <si>
    <t>Smiljanovic, Mr Mile</t>
  </si>
  <si>
    <t>Smyth, Miss Julia</t>
  </si>
  <si>
    <t>Total Sleep</t>
  </si>
  <si>
    <t>While the tenderness scores were obtained from each judge, this example will initially consider</t>
  </si>
  <si>
    <t>GuestWorker</t>
  </si>
  <si>
    <t>Credit worthiness of clients</t>
  </si>
  <si>
    <t>regression provides a convenient way of estimating body fat for men</t>
  </si>
  <si>
    <t>Here are the average scores:</t>
  </si>
  <si>
    <t>the average score over all 6 judges for each sample.</t>
  </si>
  <si>
    <t>Douglas, Mr Walter Do.ld</t>
  </si>
  <si>
    <t>Douglas, Mrs Walter Do.ld (Mahala Dutton)</t>
  </si>
  <si>
    <t>Duff Gordon, Sir Cosmo Edmund</t>
  </si>
  <si>
    <t xml:space="preserve">                1 = least danger (from other animals)</t>
  </si>
  <si>
    <t>Data obtained from http://www.stat.uni-muenchen.de/service/datenarchiv/kredit/kredit_e.html on 2006-07-09.</t>
  </si>
  <si>
    <t>land. The sources of acid rain are well known, primarily large coal</t>
  </si>
  <si>
    <t>burning power plants and smelters. Below, you will find</t>
  </si>
  <si>
    <t>Tomato yield as a function of moisture level and temperature.</t>
  </si>
  <si>
    <t>First stage f_1</t>
  </si>
  <si>
    <t>Estimated FSU totals</t>
  </si>
  <si>
    <t xml:space="preserve"> Estimated total</t>
  </si>
  <si>
    <t>First stage variance</t>
  </si>
  <si>
    <t xml:space="preserve"> First stage variance</t>
  </si>
  <si>
    <t>Second stage variance intermediate sums</t>
  </si>
  <si>
    <t>f_2i</t>
  </si>
  <si>
    <t>second stage terms</t>
  </si>
  <si>
    <t xml:space="preserve"> Second stage variance</t>
  </si>
  <si>
    <t>Fat content and tumor weights</t>
  </si>
  <si>
    <t>&lt;= guess for standard deviation of measurements on the survey units</t>
  </si>
  <si>
    <t xml:space="preserve">Approximate mean/total/propoprtion </t>
  </si>
  <si>
    <t>&lt;= estimate the parameter in the population</t>
  </si>
  <si>
    <t xml:space="preserve">Next vary the sample size below until the required precision is obtained. </t>
  </si>
  <si>
    <t>Alternatively, use the goal seeker feature of Excel.</t>
  </si>
  <si>
    <t>Proposed sample size</t>
  </si>
  <si>
    <t>In each of the following sets of analyzes, we are interested in the effects of different allocations upon</t>
  </si>
  <si>
    <t>Lindblom, Miss Augusta Charlotta</t>
  </si>
  <si>
    <t>Lindell, Mr Edvard Bengtsson</t>
  </si>
  <si>
    <t>Lindell, Mrs Edvard Bengtsson</t>
  </si>
  <si>
    <t>Lindqvist, Eino William</t>
  </si>
  <si>
    <t>Linehan, Mr Michael</t>
  </si>
  <si>
    <t>Ling, Mr Lee</t>
  </si>
  <si>
    <t>Lithman, Mr Simon</t>
  </si>
  <si>
    <t>Lobb, Mr William Arthur</t>
  </si>
  <si>
    <t>Lobb, Mrs William Arthur</t>
  </si>
  <si>
    <t>Lockyer, Mr Edward</t>
  </si>
  <si>
    <t>Protein g</t>
  </si>
  <si>
    <t>Vitamin A %RDI</t>
  </si>
  <si>
    <t>Vitamin C %RDI</t>
  </si>
  <si>
    <t>Bonnell, Miss Elizabeth</t>
  </si>
  <si>
    <t>Borebank, Mr John James</t>
  </si>
  <si>
    <t>Bowen, Miss Grace Scott</t>
  </si>
  <si>
    <t>Rice, Master George</t>
  </si>
  <si>
    <t>Van der Steen, Mr Leo Peter</t>
  </si>
  <si>
    <t>Van de Velde, Mr John Joseph</t>
  </si>
  <si>
    <t>Vandewalle, Mr Nestor Cyriel</t>
  </si>
  <si>
    <t>Van Impe, Miss Catharine</t>
  </si>
  <si>
    <t>Van Impe, Mr Jean Baptiste</t>
  </si>
  <si>
    <t>In order to use this spreadsheet you will need some preliminary information</t>
  </si>
  <si>
    <t>This pivot table was created to summarize the urchin data to the transect level.</t>
  </si>
  <si>
    <t>coded</t>
  </si>
  <si>
    <t>Sample size</t>
  </si>
  <si>
    <t>&lt;= compute the summary statistics for each variable</t>
  </si>
  <si>
    <t>Sample mean</t>
  </si>
  <si>
    <t>Sample std dev</t>
  </si>
  <si>
    <t>Estimated mean</t>
  </si>
  <si>
    <t>100% Nat. Low Fat Granola w raisins</t>
  </si>
  <si>
    <t>All-Bran</t>
  </si>
  <si>
    <t>Vartunian, Mr David</t>
  </si>
  <si>
    <t>&lt;= treat proportions just like a mean of a 0/1 data</t>
  </si>
  <si>
    <t>&lt;= estimate the se of the sample mean</t>
  </si>
  <si>
    <t>Est total</t>
  </si>
  <si>
    <t>&lt;= Total is found by multiplying estimate mean by POP size</t>
  </si>
  <si>
    <t>Bran Flakes</t>
  </si>
  <si>
    <t>Cap'n'Crunch</t>
  </si>
  <si>
    <t>Cheerios</t>
  </si>
  <si>
    <t>Cinnamon Toast Crunch</t>
  </si>
  <si>
    <t>BicepCirc(cm)</t>
  </si>
  <si>
    <t>ForeareCirc(cm)</t>
  </si>
  <si>
    <t>WristCirc(cm)</t>
  </si>
  <si>
    <t>Franken Berry</t>
  </si>
  <si>
    <t>French Toast Crisp</t>
  </si>
  <si>
    <t>Froot Loops</t>
  </si>
  <si>
    <t>Frosted Alphabits</t>
  </si>
  <si>
    <t>Sample size determination if the raw data is not available.</t>
  </si>
  <si>
    <t xml:space="preserve"> &lt;= Note these are VARIANCES = std deviations squared</t>
  </si>
  <si>
    <t>Sample size determination for simple surveys.</t>
  </si>
  <si>
    <t>In this spreadsheet, we demonstrate how to determine an appropriate sample size for simple surveys.</t>
  </si>
  <si>
    <t>The following pivot table contains all the information we need to estimate the total weight on the oyster bed.</t>
  </si>
  <si>
    <t>(c) What is the approximate mean or proportion in the population</t>
  </si>
  <si>
    <t xml:space="preserve">     If this is enormous, use any large number.</t>
  </si>
  <si>
    <t>Once the above have been determined, enter information (b), (c), and (d) into the</t>
  </si>
  <si>
    <t>appropriate rows of columns C or D depending upon the probem.</t>
  </si>
  <si>
    <t>We wish to compute several condition factors and</t>
  </si>
  <si>
    <t>their condition factor.</t>
  </si>
  <si>
    <t>Murphy, Miss Katherine</t>
  </si>
  <si>
    <t>Murphy, Miss Margaret</t>
  </si>
  <si>
    <t>Murphy, Miss Nora</t>
  </si>
  <si>
    <t>Myhrman, Mr Pehr Fabian Oliver Malkolm</t>
  </si>
  <si>
    <t>Johannesen-Bratthammer, Mr Bernt</t>
  </si>
  <si>
    <t>1901-1938 (inclusive); 1940-1956 (inclusive); 1958-1986 (inclusive), and 1989-2000 (inclusive). Note</t>
  </si>
  <si>
    <t>that the years 1939, 1957, and 1987 are NOT used because the average temperature</t>
  </si>
  <si>
    <t>in these two years is an amalgam of two different recording conditions</t>
  </si>
  <si>
    <t>Skoog, Miss Mabel</t>
  </si>
  <si>
    <t>Skoog, Miss Margit</t>
  </si>
  <si>
    <t>Skoog, Mr William</t>
  </si>
  <si>
    <t>Nilsson, Mr August Ferdi.nd</t>
  </si>
  <si>
    <t>Stanley, Mr Edward Roland</t>
  </si>
  <si>
    <t>Storey, Mr Thomas</t>
  </si>
  <si>
    <t>Stoyehoff, Mr Ilia</t>
  </si>
  <si>
    <t>Strandberg, Miss Ida Sofia</t>
  </si>
  <si>
    <t>Stranden, Mr Juho</t>
  </si>
  <si>
    <t>Strilic, Mr Ivan</t>
  </si>
  <si>
    <t>Strom, Mrs Wilhelm</t>
  </si>
  <si>
    <t>Strom, Miss Telma (Selma) Matilda</t>
  </si>
  <si>
    <t>This spreadsheet will examine the different allocations to estimate the size of a caribou herd.</t>
  </si>
  <si>
    <t>Remember though that the exercise is not to see if the sample size is 25 or 26, but rather if the</t>
  </si>
  <si>
    <t>Solvang, Mrs Le. Jacobsen</t>
  </si>
  <si>
    <t>Somerton, Mr Francis William</t>
  </si>
  <si>
    <t>Sop, Mr Jules</t>
  </si>
  <si>
    <t>Spector, Mr Woolf</t>
  </si>
  <si>
    <t>City</t>
  </si>
  <si>
    <t>Age-class</t>
  </si>
  <si>
    <t>Age-mid</t>
  </si>
  <si>
    <t>SkinCancer</t>
  </si>
  <si>
    <t>measurements (e.g., abdomen) are recorded for 252 men.  Body fat, a</t>
  </si>
  <si>
    <t>data from three years on the yield of barley (grams) from a number of</t>
  </si>
  <si>
    <t>StdDev of Net weight2</t>
  </si>
  <si>
    <t>Average of width</t>
  </si>
  <si>
    <t>Count of Net weight2</t>
  </si>
  <si>
    <t>Grand total</t>
  </si>
  <si>
    <t>Length of primary transect line</t>
  </si>
  <si>
    <t>The final se is shown above.</t>
  </si>
  <si>
    <t>How to do a ratio estimator using Excel (not recommended!)</t>
  </si>
  <si>
    <t>These guesses were taken from the previous years survey</t>
  </si>
  <si>
    <t>Approx total # survey units</t>
  </si>
  <si>
    <t xml:space="preserve">&lt;= guess for the approximate total # of survey units </t>
  </si>
  <si>
    <t>Approx population std dev</t>
  </si>
  <si>
    <t>Not needed</t>
  </si>
  <si>
    <t>Current allocation</t>
  </si>
  <si>
    <t>Average</t>
  </si>
  <si>
    <t>Std dev of</t>
  </si>
  <si>
    <t>Estimated</t>
  </si>
  <si>
    <t>Total map</t>
  </si>
  <si>
    <t>Squares</t>
  </si>
  <si>
    <t>caribou per</t>
  </si>
  <si>
    <t>total</t>
  </si>
  <si>
    <t>squares</t>
  </si>
  <si>
    <t>measured</t>
  </si>
  <si>
    <t>square</t>
  </si>
  <si>
    <t>caribou</t>
  </si>
  <si>
    <t>Est</t>
  </si>
  <si>
    <t>N_h</t>
  </si>
  <si>
    <t>n_h</t>
  </si>
  <si>
    <t>(mean)</t>
  </si>
  <si>
    <t>se(mean)</t>
  </si>
  <si>
    <t>in stratum</t>
  </si>
  <si>
    <t>se(total)</t>
  </si>
  <si>
    <t>Van der Planke, Mrs Jules</t>
  </si>
  <si>
    <t>Van der Planke, Mr Leon</t>
  </si>
  <si>
    <t>Pekoniemi, Mr Edvard</t>
  </si>
  <si>
    <t>Peltomaki, Nikolai Johannes</t>
  </si>
  <si>
    <t>Perkin, Mr John Henry</t>
  </si>
  <si>
    <t>Persson, Mr Ernst Ulrik</t>
  </si>
  <si>
    <t>Peter (Joseph), Miss Mary</t>
  </si>
  <si>
    <t>Lester, Mr James</t>
  </si>
  <si>
    <t>Lindahl, Miss Agda V</t>
  </si>
  <si>
    <t>Franklin, Mr Charles</t>
  </si>
  <si>
    <t>Gallagher, Mr Martin</t>
  </si>
  <si>
    <t>Lovell, Mr John</t>
  </si>
  <si>
    <t>Lulich, Mr Nicola</t>
  </si>
  <si>
    <t>Equal allocation</t>
  </si>
  <si>
    <t>y-bar</t>
  </si>
  <si>
    <t>Pettersson, Miss Ellen .talia</t>
  </si>
  <si>
    <t>Peterson, Mr Johan Emil</t>
  </si>
  <si>
    <t>Pickard (Trembisky), Mr Berk</t>
  </si>
  <si>
    <t>Plotcharsky, Mr Vasil</t>
  </si>
  <si>
    <t>Potchett, Mr George</t>
  </si>
  <si>
    <t>Radeff, Mr Alexander</t>
  </si>
  <si>
    <t>Raibid, Mr Razi</t>
  </si>
  <si>
    <t>Reed, Mr James George</t>
  </si>
  <si>
    <t>Reynolds, Mr Harold</t>
  </si>
  <si>
    <t>Rice, Master Albert</t>
  </si>
  <si>
    <t>Rice, Master Arthur</t>
  </si>
  <si>
    <t>Maenpaa, Mr Matti Alexanteri</t>
  </si>
  <si>
    <t>Mahon, Miss Delia</t>
  </si>
  <si>
    <t>Rice, Master Eric</t>
  </si>
  <si>
    <t>Rice, Master Eugene</t>
  </si>
  <si>
    <t>Rice, Mrs William</t>
  </si>
  <si>
    <t>Riihiivouri, Miss Sanni</t>
  </si>
  <si>
    <t>Rintamaki, Mr Matti</t>
  </si>
  <si>
    <t>Riordan, Miss Han.h</t>
  </si>
  <si>
    <t>Risien, Mr Samuel</t>
  </si>
  <si>
    <t>Risien, Mrs Samuel</t>
  </si>
  <si>
    <t>Robins, Mr Alexander A</t>
  </si>
  <si>
    <t>Vereruysse, Mr Victor</t>
  </si>
  <si>
    <t>Van Impe, Mrs Jean Baptiste</t>
  </si>
  <si>
    <t xml:space="preserve">   A rough rule of thumb is that </t>
  </si>
  <si>
    <t>Then the table was transposed to put everything in columns as we expect it. Then the usual SRS formulae can be used.</t>
  </si>
  <si>
    <t>Data</t>
  </si>
  <si>
    <t>Count of quadrat</t>
  </si>
  <si>
    <t>Min of quadrat</t>
  </si>
  <si>
    <t>se(est total)</t>
  </si>
  <si>
    <t>&lt;= notice difference between se(mean) and se(total)</t>
  </si>
  <si>
    <t>Sample size determination</t>
  </si>
  <si>
    <t>Proposed</t>
  </si>
  <si>
    <t>Size</t>
  </si>
  <si>
    <t>Legal</t>
  </si>
  <si>
    <t>values</t>
  </si>
  <si>
    <t>Number</t>
  </si>
  <si>
    <t>Urchins</t>
  </si>
  <si>
    <t xml:space="preserve"> mean</t>
  </si>
  <si>
    <t xml:space="preserve"> s</t>
  </si>
  <si>
    <t>Density estimator</t>
  </si>
  <si>
    <t>std error</t>
  </si>
  <si>
    <t>meet your precision requirements</t>
  </si>
  <si>
    <t>Please contact Carl Schwarz (cschwarz@stat.sfu.ca) for questions about this worksheet.</t>
  </si>
  <si>
    <t>On each day, there were 250 vessels that participated in the survey.</t>
  </si>
  <si>
    <t>Yasbeck, Mrs Antoni</t>
  </si>
  <si>
    <t>Youssef, Mr Gerios</t>
  </si>
  <si>
    <t>Zabour, Miss Hileni</t>
  </si>
  <si>
    <t>Zabour, Miss Tamini</t>
  </si>
  <si>
    <t>Zakarian, Mr Artun</t>
  </si>
  <si>
    <t>Zakarian, Mr Maprieder</t>
  </si>
  <si>
    <t>Zenni, Mr Philip</t>
  </si>
  <si>
    <t>Net Type</t>
  </si>
  <si>
    <t>Fish</t>
  </si>
  <si>
    <t>Len (mm)</t>
  </si>
  <si>
    <t>Maturity</t>
  </si>
  <si>
    <t>Sinking</t>
  </si>
  <si>
    <t>RB</t>
  </si>
  <si>
    <t>MATURING</t>
  </si>
  <si>
    <t>U</t>
  </si>
  <si>
    <t>IM</t>
  </si>
  <si>
    <t>Floating</t>
  </si>
  <si>
    <t>PM</t>
  </si>
  <si>
    <t>Condition Factors for Rainbow Trout</t>
  </si>
  <si>
    <t>A sample of fish was captured by MOE using two different nets of standard mesh sizes.</t>
  </si>
  <si>
    <t>Shedid (Sitik), Mr Daher (Docart)</t>
  </si>
  <si>
    <t>Sheerlinck, Mr Jean</t>
  </si>
  <si>
    <t>Shellard, Mr Frederick B</t>
  </si>
  <si>
    <t>Jensen, Mr Svend Lauritz</t>
  </si>
  <si>
    <t>Jermyn, Miss Annie</t>
  </si>
  <si>
    <t>Johanson, Mr Jakob Alfred</t>
  </si>
  <si>
    <t>Johansson, Mr Erik</t>
  </si>
  <si>
    <t>Johansson, Mr Gustaff Joel</t>
  </si>
  <si>
    <t>Skinner, Mr Henry John</t>
  </si>
  <si>
    <t>Skoog, Master Harald</t>
  </si>
  <si>
    <t>Skoog, Master Karl</t>
  </si>
  <si>
    <t>.ssr, Mr Saade Jean</t>
  </si>
  <si>
    <t>.ughton, Miss Han.h</t>
  </si>
  <si>
    <t>Nemaugh, Mr Robert</t>
  </si>
  <si>
    <t>Nenkoff, Mr Christo</t>
  </si>
  <si>
    <t>Nicola-Yarred, Miss Jamila</t>
  </si>
  <si>
    <t>Nicola-Yarred, Master Elias</t>
  </si>
  <si>
    <t>Nieminen, Miss Manta Josefi.</t>
  </si>
  <si>
    <t>Niklasson, Mr Samuel</t>
  </si>
  <si>
    <t>Johnston, Mrs Andrew G</t>
  </si>
  <si>
    <t>Johnston, Miss Catherine H</t>
  </si>
  <si>
    <t>Johnston, Master William A</t>
  </si>
  <si>
    <t>Jonkoff, Mr Lazor</t>
  </si>
  <si>
    <t>Jonsson, Mr Carl</t>
  </si>
  <si>
    <t>Nilsson, Miss Berta Olivia</t>
  </si>
  <si>
    <t>Nilsson, Miss Helmi. Josefi.</t>
  </si>
  <si>
    <t>Niskanen, Mr Johan</t>
  </si>
  <si>
    <t>Nosworthy, Mr Richard Cater</t>
  </si>
  <si>
    <t>Novel, Mansouer</t>
  </si>
  <si>
    <t>Nysten, Miss An.</t>
  </si>
  <si>
    <t>Nysveen, Mr Johan H</t>
  </si>
  <si>
    <t xml:space="preserve">required sample size is 25, 250, or 2500.. Afterall, you are just "guessing" as to the </t>
  </si>
  <si>
    <t>values in the population.</t>
  </si>
  <si>
    <t>MEAN</t>
  </si>
  <si>
    <t>PROPORTION</t>
  </si>
  <si>
    <t>Use this</t>
  </si>
  <si>
    <t>column</t>
  </si>
  <si>
    <t xml:space="preserve">column to </t>
  </si>
  <si>
    <t xml:space="preserve"> se(of total)</t>
  </si>
  <si>
    <t xml:space="preserve"> rse</t>
  </si>
  <si>
    <t>Compute some summary statistics</t>
  </si>
  <si>
    <t>mean</t>
  </si>
  <si>
    <t>Estimate the ratio</t>
  </si>
  <si>
    <t>est</t>
  </si>
  <si>
    <t>r-hat</t>
  </si>
  <si>
    <t>Staneff, Mr Ivan</t>
  </si>
  <si>
    <t>Stankovic, Mr Jovan</t>
  </si>
  <si>
    <t>Stanley, Miss Amy Zilla Elsie</t>
  </si>
  <si>
    <t>Estimating the size of a caribou herd - different allocation methods</t>
  </si>
  <si>
    <t>Sum of Net weight</t>
  </si>
  <si>
    <t>relative +/- 95% ci</t>
  </si>
  <si>
    <t>Tomlin, Mr Ernest Portage</t>
  </si>
  <si>
    <t>Torfa, Mr Assad</t>
  </si>
  <si>
    <t>Tornquist, Mr William Henry</t>
  </si>
  <si>
    <t>Touma (Thomas), Mrs Darwin</t>
  </si>
  <si>
    <t>Touma (Thomas), Master George</t>
  </si>
  <si>
    <t>Touma (Thomas), Miss Han.h</t>
  </si>
  <si>
    <t>Turcin, Mr Stefan</t>
  </si>
  <si>
    <t>Turja, Miss An. Sofia</t>
  </si>
  <si>
    <t>Turkula, Mrs Hedvig</t>
  </si>
  <si>
    <t>Uzelas, Mr Joso</t>
  </si>
  <si>
    <t>Van Billiard, Mr Austin Blyler</t>
  </si>
  <si>
    <t>Van Billiard, Master James William</t>
  </si>
  <si>
    <t>Van Billiard, Master Walter John</t>
  </si>
  <si>
    <t>Van der Planke, Miss Augusta</t>
  </si>
  <si>
    <t>Van der Planke, Mr Jules</t>
  </si>
  <si>
    <t>Pecruic, Mr Tome</t>
  </si>
  <si>
    <t>Pedersen, Mr Olaf</t>
  </si>
  <si>
    <t>Peduzzi, Mr Joseph</t>
  </si>
  <si>
    <t>Lemon, Miss Mary</t>
  </si>
  <si>
    <t>Leo.rd, Mr Lionel</t>
  </si>
  <si>
    <t>Ford, Mr Edward Watson</t>
  </si>
  <si>
    <t>Ford, Miss Maggie</t>
  </si>
  <si>
    <t>Gil.gh, Miss Katie</t>
  </si>
  <si>
    <t>Glynn, Miss Mary Agatha</t>
  </si>
  <si>
    <t>Goldsmith, Mr Frank John</t>
  </si>
  <si>
    <t>Garfirth, Mr John</t>
  </si>
  <si>
    <t>Georges, Mrs Shahini Weappi</t>
  </si>
  <si>
    <t>Gilinski, Mr Leslie</t>
  </si>
  <si>
    <t>Lundahl, Mr Johan</t>
  </si>
  <si>
    <t>Petersen, Mr Marius</t>
  </si>
  <si>
    <t>Petranec, Miss Matilda</t>
  </si>
  <si>
    <t>Petroff, Mr Nedeca</t>
  </si>
  <si>
    <t>Petroff, Mr Pentcho</t>
  </si>
  <si>
    <t>Lundin, Miss Olga Elida</t>
  </si>
  <si>
    <t>Lundstrom, Mr Thure Edvin</t>
  </si>
  <si>
    <t>Lyntakoff, Mr Stanko</t>
  </si>
  <si>
    <t>MacKay, Mr George William</t>
  </si>
  <si>
    <t>Madigan, Miss Margaret</t>
  </si>
  <si>
    <t>Madsen, Mr Frithiof</t>
  </si>
  <si>
    <t>Goodwin, Mr Charles E</t>
  </si>
  <si>
    <t>Goodwin, Miss Lillian A</t>
  </si>
  <si>
    <t>Goodwin, Master Harold V</t>
  </si>
  <si>
    <t>Maisner, Mr Simon</t>
  </si>
  <si>
    <t>Makinen, Mr Kalle Edvard</t>
  </si>
  <si>
    <t>Mamee, Mr Han.</t>
  </si>
  <si>
    <t>Mangan, Miss Mary</t>
  </si>
  <si>
    <t>Mannion, Miss Margareth</t>
  </si>
  <si>
    <t>Mansour, Mr Han.</t>
  </si>
  <si>
    <t>Mardirosian, Mr Sarkis</t>
  </si>
  <si>
    <t>Marinko, Mr Dmitri</t>
  </si>
  <si>
    <t>Markim, Mr Johann</t>
  </si>
  <si>
    <t>Markoff, Mr Marin</t>
  </si>
  <si>
    <t>Vassilios, Mr Catavelas</t>
  </si>
  <si>
    <t>Vendel, Mr Olof Wdvin</t>
  </si>
  <si>
    <t>(a) What level of precision do you want?</t>
  </si>
  <si>
    <t>Warren, Mr Charles William</t>
  </si>
  <si>
    <t>Wazli, Mr Yousif</t>
  </si>
  <si>
    <t>Webber, Mr James</t>
  </si>
  <si>
    <t>a preliminary survey, should have a 95% ci that is ±50% of the estimate</t>
  </si>
  <si>
    <t>a management survey, should have a 95% ci that is ±25% of the estimate</t>
  </si>
  <si>
    <t xml:space="preserve">     and the relative size of the 95% confidence interval</t>
  </si>
  <si>
    <t xml:space="preserve">Number </t>
  </si>
  <si>
    <t>Min</t>
  </si>
  <si>
    <t>Max</t>
  </si>
  <si>
    <t>Max of quadrat</t>
  </si>
  <si>
    <t>Sum of legal</t>
  </si>
  <si>
    <t>Proportional allocation to stratum SIZE</t>
  </si>
  <si>
    <t>Proportional allocation to stratum DENSITY</t>
  </si>
  <si>
    <t>Samaan, Mr Elias</t>
  </si>
  <si>
    <t>Samaan, Mr Han.</t>
  </si>
  <si>
    <t>Newman Allocation (i.e. proportional to size and variance)</t>
  </si>
  <si>
    <t>NhSh</t>
  </si>
  <si>
    <t>Sandstrom, Miss Beatrice Irene</t>
  </si>
  <si>
    <t>Sandstrom, Miss Marguerite Rut</t>
  </si>
  <si>
    <t>Sather, Simon Sivertsen</t>
  </si>
  <si>
    <t>Saundercock, William Henry</t>
  </si>
  <si>
    <t>Sawyer, Mr Frederick</t>
  </si>
  <si>
    <t>Scanlan, Mr James</t>
  </si>
  <si>
    <t>Sdycoff, Mr Todor</t>
  </si>
  <si>
    <t>Seman Master Betros</t>
  </si>
  <si>
    <t>Serota, Mr Maurice</t>
  </si>
  <si>
    <t>Shaughnesay, Mr Patrick</t>
  </si>
  <si>
    <t>Mullins, Miss Katie</t>
  </si>
  <si>
    <t>Mulvihill, Miss Bertha E</t>
  </si>
  <si>
    <t>Murdlin, Mr Joseph</t>
  </si>
  <si>
    <t>Jensen, Mr Hans Peder</t>
  </si>
  <si>
    <t>Jensen, Mr Niels Peder</t>
  </si>
  <si>
    <t>Jensen, Miss Carla Christine</t>
  </si>
  <si>
    <t>Connolly, Miss Kate</t>
  </si>
  <si>
    <t>Coutts, Mrs William (Minnie)</t>
  </si>
  <si>
    <t>Coutts, Master Neville</t>
  </si>
  <si>
    <t>Coutts, Master William Leslie</t>
  </si>
  <si>
    <t>Coxon, Mr Daniel</t>
  </si>
  <si>
    <t>Crease, Mr Ernest James</t>
  </si>
  <si>
    <t>Cribb, Mr John Hatfield</t>
  </si>
  <si>
    <t>Cribb, Miss Laura Alice</t>
  </si>
  <si>
    <t>Daher, Mr Tannous</t>
  </si>
  <si>
    <t>Corn, Mr Harry</t>
  </si>
  <si>
    <t>Johansson, Mr Karl Johan</t>
  </si>
  <si>
    <t>Johansson, Mr Nils</t>
  </si>
  <si>
    <t>Johansson, Oscar L</t>
  </si>
  <si>
    <t>Johnson, Mr Alfred</t>
  </si>
  <si>
    <t>Johnson, Miss Eleanor Ileen</t>
  </si>
  <si>
    <t>Johnson, Mr Malkolm Joackim</t>
  </si>
  <si>
    <t>Johnson, Master Harold Theodor</t>
  </si>
  <si>
    <t>Johnson, Mrs Oscar W</t>
  </si>
  <si>
    <t>.sr, Mr Mustafa</t>
  </si>
  <si>
    <t>Johnson, Mr William Cahoone Jr</t>
  </si>
  <si>
    <t>Johnston, Mr Andrew G</t>
  </si>
  <si>
    <t>Danbom, Mr Ernst Gilbert</t>
  </si>
  <si>
    <t>Danbom, Mrs Ernst Gilbert (An. Sigrid Maria Brogren)</t>
  </si>
  <si>
    <t>Danbom, Master Gilbert Sigvard Emanuel</t>
  </si>
  <si>
    <t>Danoff, Mr Yoto</t>
  </si>
  <si>
    <t>Jonsson, Nils Hilding</t>
  </si>
  <si>
    <t>Jussila, Miss Ai. Maria</t>
  </si>
  <si>
    <t>Jussila, Mr Erik</t>
  </si>
  <si>
    <t>Jussila, Miss Katrii.</t>
  </si>
  <si>
    <t>Kallio, Mr Nikolai Erland</t>
  </si>
  <si>
    <t>Kalvig, Mr Johannes K Halverson</t>
  </si>
  <si>
    <t>O'Brien, Mr Denis</t>
  </si>
  <si>
    <t>O'Brien, Mr Thomas</t>
  </si>
  <si>
    <t>Sutehall, Mr Henry, Jr</t>
  </si>
  <si>
    <t>Sunderland, Mr Victor Francis</t>
  </si>
  <si>
    <t>Sundman, Mr Johan Julian</t>
  </si>
  <si>
    <t>Have you ever watched a movie, or read a book, about a ship in trouble</t>
  </si>
  <si>
    <t>area was divided into a number of 4 square km map-squares. A sample of map-squares was</t>
  </si>
  <si>
    <t xml:space="preserve">     using either trial and error or the GOAL SEEK (under tools) feature</t>
  </si>
  <si>
    <t xml:space="preserve">Approx se </t>
  </si>
  <si>
    <t>Compute the difference values (refer to column e)</t>
  </si>
  <si>
    <t>&lt;= note that precision can be specified by absolute precision (the actual SE)</t>
  </si>
  <si>
    <t>to estimate</t>
  </si>
  <si>
    <t>estimate</t>
  </si>
  <si>
    <t xml:space="preserve">a </t>
  </si>
  <si>
    <t>proportion</t>
  </si>
  <si>
    <t>Approx +/- 95% ci</t>
  </si>
  <si>
    <t xml:space="preserve">     or the relative precision (see values 2 lines below).</t>
  </si>
  <si>
    <t>&lt;= note the difference between the relative SE</t>
  </si>
  <si>
    <t>Paulsson, Master Gosta Leo.rd</t>
  </si>
  <si>
    <t>Paulsson, Mrs Nils</t>
  </si>
  <si>
    <t>Paulsson, Master Paul Folke</t>
  </si>
  <si>
    <t>Paulsson, Miss Sti. Viola</t>
  </si>
  <si>
    <t>Paulsson, Miss Torborg Danira</t>
  </si>
  <si>
    <t>Pavlovic, Mr Stefo</t>
  </si>
  <si>
    <t>Peacock, Master Alfred Edward</t>
  </si>
  <si>
    <t>Peacock, Mrs Benjamin</t>
  </si>
  <si>
    <t>Peacock, Miss Treasteall</t>
  </si>
  <si>
    <t>Pearce, Mr Ernest</t>
  </si>
  <si>
    <t>Pecruic, Mr Mate</t>
  </si>
  <si>
    <t>Lefebre, Miss Mathilde</t>
  </si>
  <si>
    <t>Leinonen, Mr Antti Gustaf</t>
  </si>
  <si>
    <t>Lemberopolous, Mr Peter L</t>
  </si>
  <si>
    <t>Lemom, Mr Denis</t>
  </si>
  <si>
    <t>Ford, Miss Dooli. Margaret</t>
  </si>
  <si>
    <t>Assam, Mr Ali</t>
  </si>
  <si>
    <t>Attalah, Miss Malaka</t>
  </si>
  <si>
    <t>Ford, Mrs Edward (Margaret Ann)</t>
  </si>
  <si>
    <t>Ford, Mr Neil Watson</t>
  </si>
  <si>
    <t>Fox, Mr Patrick</t>
  </si>
  <si>
    <t>Backstrom, Mr Karl Alfred</t>
  </si>
  <si>
    <t>Backstrom, Mrs Karl Alfred (Maria Mathilda Gustafsson)</t>
  </si>
  <si>
    <t>Baclini, Miss Eugenie</t>
  </si>
  <si>
    <t>Baclini, Miss Helene</t>
  </si>
  <si>
    <t>Baclini, Miss Maria</t>
  </si>
  <si>
    <t>Goldsmith, Mrs Frank John (Emily A Brown)</t>
  </si>
  <si>
    <t>Goldsmith, Master Frank John William</t>
  </si>
  <si>
    <t>Goldsmith, Mr .than</t>
  </si>
  <si>
    <t>Goncalves, Mr Manuel Estanslas</t>
  </si>
  <si>
    <t>Goodwin, Mr Frederick</t>
  </si>
  <si>
    <t>Beavan, Mr William Thomas</t>
  </si>
  <si>
    <t>Goodwin, Mrs Frederick (Augusta)</t>
  </si>
  <si>
    <t>Balkic, Mr Cerin</t>
  </si>
  <si>
    <t>Banoura, Miss Ayout</t>
  </si>
  <si>
    <t>Barbara, Mrs Catherine</t>
  </si>
  <si>
    <t>Bengtsson, Mr John Viktor</t>
  </si>
  <si>
    <t>Berglund, Mr Karl Ivar Sven</t>
  </si>
  <si>
    <t>Betros, Mr Tannous</t>
  </si>
  <si>
    <t>Goodwin, Miss Jessie A</t>
  </si>
  <si>
    <t>Goodwin, Master Sidney L</t>
  </si>
  <si>
    <t>Goodwin, Master William F</t>
  </si>
  <si>
    <t>Green, Mr George</t>
  </si>
  <si>
    <t>Gronnestad, Mr Daniel Danielsen</t>
  </si>
  <si>
    <t>Guest, Mr Robert</t>
  </si>
  <si>
    <t>Gustafsson, Mr Alfred Ossian</t>
  </si>
  <si>
    <t>Gustafsson, Mr Anders Vilhelm</t>
  </si>
  <si>
    <t>Masselmany, Mrs Fatima</t>
  </si>
  <si>
    <t>Matinoff, Mr Nicola</t>
  </si>
  <si>
    <t>Robins, Mrs Alexander A</t>
  </si>
  <si>
    <t>Vestrom, Miss Hulda Amanda Adolfi.</t>
  </si>
  <si>
    <t>Vonk, Mr Jenko</t>
  </si>
  <si>
    <t>Ware, Mr Frederick</t>
  </si>
  <si>
    <t>Rosblom, Miss Salli Hele.</t>
  </si>
  <si>
    <t>Lievens, Mr Rene</t>
  </si>
  <si>
    <t>Zimmerman, Leo</t>
  </si>
  <si>
    <t>scientific surveys should have a 95% ci that is ±10% of the estimate</t>
  </si>
  <si>
    <t>(b) What is the standard deviation of measurements on the survey units</t>
  </si>
  <si>
    <t>of</t>
  </si>
  <si>
    <t>Quad</t>
  </si>
  <si>
    <t xml:space="preserve">     This can be obtained from preliminary surveys, or using the (very) rough rule of thump</t>
  </si>
  <si>
    <t>See if the above size of the 95% ci</t>
  </si>
  <si>
    <t>Wiseman, Mr Phillippe</t>
  </si>
  <si>
    <t>Wittevrongel, Mr Camiel</t>
  </si>
  <si>
    <t>Yalsevac, Mr Ivan</t>
  </si>
  <si>
    <t>Samaan, Mr Youssef</t>
  </si>
  <si>
    <t>Sandstrom, Miss Hjalmar</t>
  </si>
  <si>
    <t>Salkjelsvik, Miss An.</t>
  </si>
  <si>
    <t>Salonen, Mr Johan Werner</t>
  </si>
  <si>
    <t>Moor, Mrs Beila</t>
  </si>
  <si>
    <t>Moor, Master Meier</t>
  </si>
  <si>
    <t>Moore, Mr Leo.rd Charles</t>
  </si>
  <si>
    <t>Moran, Miss Bertha</t>
  </si>
  <si>
    <t>Moran, Mr Daniel J</t>
  </si>
  <si>
    <t>Moran, Mr James</t>
  </si>
  <si>
    <t>Morley, Mr Henry Samuel</t>
  </si>
  <si>
    <t>Morrow, Mr Thomas Rowan</t>
  </si>
  <si>
    <t>Moubarek (Borak), Mr Han. (John)</t>
  </si>
  <si>
    <t>Moubarek, Mrs George</t>
  </si>
  <si>
    <t>Moubarek, Master George</t>
  </si>
  <si>
    <t>Moubarek, Master William George</t>
  </si>
  <si>
    <t>Moss, Albert Johan</t>
  </si>
  <si>
    <t>Moussa, Mrs Mantoura Baloics</t>
  </si>
  <si>
    <t>Moutal, Mr Rahamin</t>
  </si>
  <si>
    <t>Ivanoff, Mr Konio</t>
  </si>
  <si>
    <t>Jansen, Mr Carl Olof</t>
  </si>
  <si>
    <t>Jardin, Mr Jose Netto</t>
  </si>
  <si>
    <t>Con.ghton, Mr Michael</t>
  </si>
  <si>
    <t>Wells, Mrs Arthur H (Addie Trevaskis)</t>
  </si>
  <si>
    <t>Connors, Mr Patrick</t>
  </si>
  <si>
    <t>Cook, Mr Jacob</t>
  </si>
  <si>
    <t>Cor, Mr Bartol</t>
  </si>
  <si>
    <t>Cor, Mr Ivan</t>
  </si>
  <si>
    <t>Cor, Mr Ludovik</t>
  </si>
  <si>
    <t>West, Miss Constance Mirium</t>
  </si>
  <si>
    <t>West, Mr Edwy Arthur</t>
  </si>
  <si>
    <t>West, Mrs Edwy Arthur (Ada Mary)</t>
  </si>
  <si>
    <t>Wheadon, Mr Edward</t>
  </si>
  <si>
    <t>Dahl, Mr Charles Edward</t>
  </si>
  <si>
    <t>Dahlberg, Miss Gerda Ulrika</t>
  </si>
  <si>
    <t>Dakic, Mr Branko</t>
  </si>
  <si>
    <t>Daly, Mr Eugene</t>
  </si>
  <si>
    <t>Daly, Miss Marcella</t>
  </si>
  <si>
    <t>Williams, Mr Charles Eugene</t>
  </si>
  <si>
    <t>Wright, Miss Marion</t>
  </si>
  <si>
    <t>Yrois, Miss Henriette</t>
  </si>
  <si>
    <t>Swane, Mr George</t>
  </si>
  <si>
    <t>Abbing, Mr Anthony</t>
  </si>
  <si>
    <t>3rd</t>
  </si>
  <si>
    <t>Abbott, Master Eugene Joseph</t>
  </si>
  <si>
    <t>Abbott, Mr Rossmore Edward</t>
  </si>
  <si>
    <t>Dantchoff, Mr Khristo</t>
  </si>
  <si>
    <t>Davies, Mr Alfred</t>
  </si>
  <si>
    <t>Davies, Mr Evan</t>
  </si>
  <si>
    <t>Davies, Mr John</t>
  </si>
  <si>
    <t>Davies, Mr Joseph</t>
  </si>
  <si>
    <t>Davison, Mr Thomas Henry</t>
  </si>
  <si>
    <t>Davison, Mrs Thomas Henry (Mary Finck)</t>
  </si>
  <si>
    <t>Dean, Mr Bertram</t>
  </si>
  <si>
    <t>Dean, Mrs Bertram (Eva)</t>
  </si>
  <si>
    <t>Dean, Master Bertram Vere</t>
  </si>
  <si>
    <t>Karajic, Mr Milan</t>
  </si>
  <si>
    <t>Karlsson, Mr Ei.r Gervasius</t>
  </si>
  <si>
    <t>Karlsson, Mr Julius Konrad Eugen</t>
  </si>
  <si>
    <t>Karlsson, Mr Nils August</t>
  </si>
  <si>
    <t>O'Brien, Mrs Thomas</t>
  </si>
  <si>
    <t>Svensson, Mr Johan</t>
  </si>
  <si>
    <t>Svensson, Mr Johan Cervin</t>
  </si>
  <si>
    <t>Odahl, Mr Nils Martin</t>
  </si>
  <si>
    <t>surveyed from the air, and the number of caribou in each surveyed mapsquare was tallied.</t>
  </si>
  <si>
    <t>The original allocation had a few missing values (e.g. stratum 1 was supposed to have 100</t>
  </si>
  <si>
    <t>squares measured, but only had 98 squares measured). These missing values are assumed to have</t>
  </si>
  <si>
    <t>Tobin, Mr Roger</t>
  </si>
  <si>
    <t>Todoroff, Mr Lalio</t>
  </si>
  <si>
    <t>Toerber, Mr Ernest William</t>
  </si>
  <si>
    <t>relative se</t>
  </si>
  <si>
    <t>Pasic, Mr Jakob</t>
  </si>
  <si>
    <t>Paulner, Mr Uscher</t>
  </si>
  <si>
    <t>Panula, Mr Jaako Arnold</t>
  </si>
  <si>
    <t>Panula, Master Juha Niilo</t>
  </si>
  <si>
    <t>Panula, Mrs John</t>
  </si>
  <si>
    <t>Panula, Master Urho Abraham</t>
  </si>
  <si>
    <t>Panula, Master William</t>
  </si>
  <si>
    <t>Hunt, Mr George Henry</t>
  </si>
  <si>
    <t>Ilett, Miss Bertha</t>
  </si>
  <si>
    <t>Donald B. Siniff and Ronald O. Skoog (1964)</t>
  </si>
  <si>
    <t>Aerial Censusing of Caribou Using Stratified Random Sampling</t>
  </si>
  <si>
    <t>The Journal of Wildlife Management, Vol. 28, No. 2 (Apr., 1964), pp. 391-401</t>
  </si>
  <si>
    <t>http://www.jstor.org/stable/3798104</t>
  </si>
  <si>
    <t>http://dx.doi.org/10.2307/3798104</t>
  </si>
  <si>
    <t>A region in Alaska was stratified into 6 geographical areas. Each geographical</t>
  </si>
  <si>
    <t>This is based on the paper below. Some of the values were modified slightly.</t>
  </si>
  <si>
    <t>Attala (Kalil), Mr Solomon</t>
  </si>
  <si>
    <t>Augustsson, Mr Albert</t>
  </si>
  <si>
    <t>Baccos, Mr Rafoul</t>
  </si>
  <si>
    <t>Norman, Mr Robert Douglas</t>
  </si>
  <si>
    <t>Nourney, Mr Alfred (aka Baron von Drachstedt)</t>
  </si>
  <si>
    <t>Nye, Mrs Elizabeth Ramell</t>
  </si>
  <si>
    <t>Otter, Mr Richard</t>
  </si>
  <si>
    <t>Oxenham, Mr Percy Thomas</t>
  </si>
  <si>
    <t>Padro y Manent, Mr Julian</t>
  </si>
  <si>
    <t>Baclini, Mrs Solomon (Latifa)</t>
  </si>
  <si>
    <t>Badman, Miss Emily Louisa</t>
  </si>
  <si>
    <t>Badt, Mr Mohamed</t>
  </si>
  <si>
    <t>Parker, Mr Clifford R</t>
  </si>
  <si>
    <t>Parkes, Mr Francis (Frank)</t>
  </si>
  <si>
    <t>Parrish, Mrs Lutie Davis</t>
  </si>
  <si>
    <t>Barbara, Miss Saude</t>
  </si>
  <si>
    <t>Barry, Miss Julia</t>
  </si>
  <si>
    <t>Barton, Mr David</t>
  </si>
  <si>
    <t>Phillips, Miss Alice</t>
  </si>
  <si>
    <t>Phillips, Mr Robert</t>
  </si>
  <si>
    <t>Pinsky, Miss Rosa</t>
  </si>
  <si>
    <t>Ponesell, Mr Martin</t>
  </si>
  <si>
    <t>Portaluppi, Mr Emilio</t>
  </si>
  <si>
    <t>Pulbaum, Mr Frank</t>
  </si>
  <si>
    <t>Bing, Mr Lee</t>
  </si>
  <si>
    <t>Birkeland, Mr Hans</t>
  </si>
  <si>
    <t>Bjorklund, Ernst Herbert</t>
  </si>
  <si>
    <t>Bostandyeff, Mr Guentcho</t>
  </si>
  <si>
    <t>Boulos, Master Akar</t>
  </si>
  <si>
    <t>Boulos, Mr Han.</t>
  </si>
  <si>
    <t>Boulos, Mrs Joseph (Sulta.)</t>
  </si>
  <si>
    <t>Boulos, Miss Laura</t>
  </si>
  <si>
    <t>Bourke, Mr John</t>
  </si>
  <si>
    <t>Gustafsson, Mr Johan Birger</t>
  </si>
  <si>
    <t>Gustafsson, Mr Karl Gideon</t>
  </si>
  <si>
    <t>Haas, Miss Aloisia</t>
  </si>
  <si>
    <t>Rommetvedt, Mr Karl Kristian Knut</t>
  </si>
  <si>
    <t>Rogers, Mr William John</t>
  </si>
  <si>
    <t>Rosblom, Mrs Viktor</t>
  </si>
  <si>
    <t>Wenzel, Mr Linhart</t>
  </si>
  <si>
    <t>Widegren, Mr Charles Peter</t>
  </si>
  <si>
    <t>Wiklund, Mr Jacob Alfred</t>
  </si>
  <si>
    <t>Wilkes, Mrs Ellen</t>
  </si>
  <si>
    <t>Willer, Mr Aaron</t>
  </si>
  <si>
    <t>Willey, Mr Edward</t>
  </si>
  <si>
    <t>Williams, Mr Howard Hugh</t>
  </si>
  <si>
    <t>Williams, Mr Leslie</t>
  </si>
  <si>
    <t xml:space="preserve">     that the standard deviation is approximately the "usual" range of the data/4.</t>
  </si>
  <si>
    <t>Windelov, Mr Ei.r</t>
  </si>
  <si>
    <t>Yasbeck, Mr Antoni</t>
  </si>
  <si>
    <t>Salander, Mr Karl Johan</t>
  </si>
  <si>
    <t>know that inevitably those words means that the ship is doomed to sink?</t>
  </si>
  <si>
    <t>Wirz, Mr Albert</t>
  </si>
  <si>
    <t>Sage, Mr George</t>
  </si>
  <si>
    <t>Sage, Mr John</t>
  </si>
  <si>
    <t>Sage, Mrs John</t>
  </si>
  <si>
    <t>Sage, Miss Stella</t>
  </si>
  <si>
    <t>Sage, Thomas (child)</t>
  </si>
  <si>
    <t>Sage, Master William</t>
  </si>
  <si>
    <t>Mocklare, Miss Helen Mary</t>
  </si>
  <si>
    <t>Moen, Mr Sigurd H</t>
  </si>
  <si>
    <t xml:space="preserve">fertilizaton was applied to speed up revegetation. We expect the </t>
  </si>
  <si>
    <t>invertebrate density to decline faster here.</t>
  </si>
  <si>
    <t>Lake</t>
  </si>
  <si>
    <t>Log_Water_Se</t>
  </si>
  <si>
    <t>Log_fish_Se</t>
  </si>
  <si>
    <t>e</t>
  </si>
  <si>
    <t>g</t>
  </si>
  <si>
    <t>i</t>
  </si>
  <si>
    <t>Se-lake</t>
  </si>
  <si>
    <t>Samples of fish were chosen from several lakes. The Se concentration</t>
  </si>
  <si>
    <t>in the lake was measured. The Se concentration in the muscle</t>
  </si>
  <si>
    <t>of the fish was also measured. Results are presented on the natural log scale.</t>
  </si>
  <si>
    <t>Stream-biomass</t>
  </si>
  <si>
    <t>Biomass</t>
  </si>
  <si>
    <t>year-cat</t>
  </si>
  <si>
    <t>Measurements of biomass on a stream were taken at three times each year.</t>
  </si>
  <si>
    <t>Julian Date</t>
  </si>
  <si>
    <t>Date &amp; Time</t>
  </si>
  <si>
    <t>April 30 at 11:30 AM</t>
  </si>
  <si>
    <t>May 11 at 9:33 AM</t>
  </si>
  <si>
    <t>May 3 at 2:33 PM</t>
  </si>
  <si>
    <t>May 11 at 10:46 AM</t>
  </si>
  <si>
    <t>May 11 at 6:42 AM</t>
  </si>
  <si>
    <t>May 12 at 1:20 PM</t>
  </si>
  <si>
    <t>May 9 at 2:00 AM</t>
  </si>
  <si>
    <t>May 11 at 3:10 PM</t>
  </si>
  <si>
    <t>May 7 at 6:32 PM</t>
  </si>
  <si>
    <t>Wheeler, Mr Edwin</t>
  </si>
  <si>
    <t>Wheeler, Mr Frederick</t>
  </si>
  <si>
    <t>Wilhelms, Mr Charles</t>
  </si>
  <si>
    <t>Wilkinson, Mrs Elizabeth Anne</t>
  </si>
  <si>
    <t>Jacobsohn Mr Sidney Samuel</t>
  </si>
  <si>
    <t>Jacobsohn, Mrs Sidney Samuel (Amy Frances Christy)</t>
  </si>
  <si>
    <t>Aldworth, Mr Charles Augustus</t>
  </si>
  <si>
    <t>Brown, Miss Mildred</t>
  </si>
  <si>
    <t>Pernot, Mr Rene</t>
  </si>
  <si>
    <t>Jefferys, Mr Ernest</t>
  </si>
  <si>
    <t>Jenkin, Mr Stephen Curnow</t>
  </si>
  <si>
    <t>Jerwan, Mrs Amin S (Marie Thuillard)</t>
  </si>
  <si>
    <t>Kantor, Mr Si.i</t>
  </si>
  <si>
    <t>Kantor, Mrs Si.i (Miriam Sternim)</t>
  </si>
  <si>
    <t>Abbott, Mrs Stanton (Rosa)</t>
  </si>
  <si>
    <t>Abelseth, Miss An. Karen</t>
  </si>
  <si>
    <t>Abelseth, Mr Olaus</t>
  </si>
  <si>
    <t>Abraham, Mrs Joseph (Sophie Easu)</t>
  </si>
  <si>
    <t>Abrahamsson, Mr August</t>
  </si>
  <si>
    <t>Adahl, Mr Mauritz Nils Martin</t>
  </si>
  <si>
    <t>Adams, Mr John</t>
  </si>
  <si>
    <t>Dean, Miss Elizabeth Gladys (Millve.)</t>
  </si>
  <si>
    <t>Delalic, Mr Regyo</t>
  </si>
  <si>
    <t>O'Connell, Mr Patrick D</t>
  </si>
  <si>
    <t>O'Connor, Mr Maurice</t>
  </si>
  <si>
    <t>O'Connor, Mr Patrick</t>
  </si>
  <si>
    <t>Tannous, Mr Thomas</t>
  </si>
  <si>
    <t>You can find the source of gallant tradition at http://ne.essortment.com/shiptraditionw_rrqb.htm.</t>
  </si>
  <si>
    <t>Thorneycroft, Mr Percival</t>
  </si>
  <si>
    <t>Thorneycroft, Mrs Percival</t>
  </si>
  <si>
    <t>Tikkanen, Mr Juho</t>
  </si>
  <si>
    <t xml:space="preserve">Here is data on the fate of the passengers of the Titanic. Some of the ages are missing, </t>
  </si>
  <si>
    <t>Wells, Miss Joan</t>
  </si>
  <si>
    <t>Wells, Master Ralph Lester</t>
  </si>
  <si>
    <t>West, Miss Barbara J</t>
  </si>
  <si>
    <t>Hodges, Mr Henry Price</t>
  </si>
  <si>
    <t>Hold, Mr Stephen</t>
  </si>
  <si>
    <t>Hold, Mrs Stephen (Annie Margaret)</t>
  </si>
  <si>
    <t>Hood, Mr Ambrose, Jr</t>
  </si>
  <si>
    <t>Hosono, Mr Masafumi</t>
  </si>
  <si>
    <t>Howard, Mr Benjamin</t>
  </si>
  <si>
    <t>Howard, Mrs Benjamin (Ellen Truelove)</t>
  </si>
  <si>
    <t>May 6 at 6:01 PM</t>
  </si>
  <si>
    <t>May 9 at 2:13 PM</t>
  </si>
  <si>
    <t>May 1 at 11:24 PM</t>
  </si>
  <si>
    <t>May 5 at 9:30 AM</t>
  </si>
  <si>
    <t>April 29 at 2:56 PM</t>
  </si>
  <si>
    <t>May 8 at 11:26 AM</t>
  </si>
  <si>
    <t>May 2 at 7:12 PM</t>
  </si>
  <si>
    <t>May 5 at 11:31 AM</t>
  </si>
  <si>
    <t>May 12 at 11:23 PM</t>
  </si>
  <si>
    <t>May 5 at 6:25 PM</t>
  </si>
  <si>
    <t>May 20 at 11:41 AM</t>
  </si>
  <si>
    <t>May 7 at 7:01 PM</t>
  </si>
  <si>
    <t>May 8 at 12:11 PM</t>
  </si>
  <si>
    <t>May 4 at 11:55 AM</t>
  </si>
  <si>
    <t>May 8 at 9:26 AM</t>
  </si>
  <si>
    <t>April 28 at 12:28 PM</t>
  </si>
  <si>
    <t>May 4 at 10:37 AM</t>
  </si>
  <si>
    <t>May 8 at 9:31 PM</t>
  </si>
  <si>
    <t>May 10 at 11:56 AM</t>
  </si>
  <si>
    <t>May 4 at 11:59 AM</t>
  </si>
  <si>
    <t>May 6 at 3:44 PM</t>
  </si>
  <si>
    <t>May 10 at 1:49 PM</t>
  </si>
  <si>
    <t>May 2 at 10:51 AM</t>
  </si>
  <si>
    <t>May 6 at 12:46 PM</t>
  </si>
  <si>
    <t>April 30 at 3:18 PM</t>
  </si>
  <si>
    <t>April 30 at 6:16 PM</t>
  </si>
  <si>
    <t>April 29 at 1:16 PM</t>
  </si>
  <si>
    <t>April 30 at 6:44 PM</t>
  </si>
  <si>
    <t>May 10 at 5:36 PM</t>
  </si>
  <si>
    <t>April 29 at 6:37 PM</t>
  </si>
  <si>
    <t>May 9 at 3:33 PM</t>
  </si>
  <si>
    <t>May 11 at 2:36 PM</t>
  </si>
  <si>
    <t>May 8 at 10:50 PM</t>
  </si>
  <si>
    <t>May 5 at 3:11 PM</t>
  </si>
  <si>
    <t>Pain, Dr Alfred</t>
  </si>
  <si>
    <t>Pallas y Castello, Mr Emilio</t>
  </si>
  <si>
    <t>Corey, Mrs Percy C (Mary Phyllis Elizabeth Miller)</t>
  </si>
  <si>
    <t>Cotterill, Mr Harry</t>
  </si>
  <si>
    <t>Pengelly, Mr Frederick</t>
  </si>
  <si>
    <t>Peruschitz, Rev Joseph M</t>
  </si>
  <si>
    <t>Davis, Mrs Agnes</t>
  </si>
  <si>
    <t>Davis, Master John Morgan</t>
  </si>
  <si>
    <t>Davis, Miss Mary</t>
  </si>
  <si>
    <t>Deacon, Mr Percy</t>
  </si>
  <si>
    <t>de Brito, Mr Jose Joaquim</t>
  </si>
  <si>
    <t>del Carlo, Mr Sebastiano</t>
  </si>
  <si>
    <t>del Carlo, Mrs Sebastiano (Argenia Genovese)</t>
  </si>
  <si>
    <t>Quick, Mrs Frederick C (Jane Richards)</t>
  </si>
  <si>
    <t>Quick, Miss Phyllis May</t>
  </si>
  <si>
    <t>Quick, Miss Winifred Vera</t>
  </si>
  <si>
    <t>Reeves, Mr David</t>
  </si>
  <si>
    <t>Renouf, Mr Peter Henry</t>
  </si>
  <si>
    <t>Renouf, Mrs Peter Henry (Lillian Jefferys)</t>
  </si>
  <si>
    <t>Rey.ldo, Mrs Encar.cion</t>
  </si>
  <si>
    <t>Hagardon, Miss Kate</t>
  </si>
  <si>
    <t>Bourke, Mrs John (Catherine)</t>
  </si>
  <si>
    <t>Bourke, Miss Mary</t>
  </si>
  <si>
    <t>Bowen, Mr David</t>
  </si>
  <si>
    <t>McCarthy, Miss Katie</t>
  </si>
  <si>
    <t>Wennerstrom, Mr August Edvard</t>
  </si>
  <si>
    <t>April 27 at 9:15 AM</t>
  </si>
  <si>
    <t>May 1 at 8:14 PM</t>
  </si>
  <si>
    <t>April 24 at 5:19 PM</t>
  </si>
  <si>
    <t>May 1 at 12:04 AM</t>
  </si>
  <si>
    <t>May 14 at 6:26 AM</t>
  </si>
  <si>
    <t>April 23 at 1:01 PM</t>
  </si>
  <si>
    <t>April 29 at 11:01 PM</t>
  </si>
  <si>
    <t>April 26 at 1:22 PM</t>
  </si>
  <si>
    <t>May 5 at 12:32 PM</t>
  </si>
  <si>
    <t>April 30 at 10:28 AM</t>
  </si>
  <si>
    <t>April 20 at 4:54 PM</t>
  </si>
  <si>
    <t>April 29 at 9:47 PM</t>
  </si>
  <si>
    <t>May 1 at 10:47 AM</t>
  </si>
  <si>
    <t>May 8 at 1:00 PM</t>
  </si>
  <si>
    <t>May 7 at 9:27 PM</t>
  </si>
  <si>
    <t>April 29 at 6:22 PM</t>
  </si>
  <si>
    <t>April 24 at 14:16</t>
  </si>
  <si>
    <t>April 28 at 12:01</t>
  </si>
  <si>
    <t>May 2 at 17:29</t>
  </si>
  <si>
    <t>April 27 at 14:47</t>
  </si>
  <si>
    <t>May 5 at 22:53</t>
  </si>
  <si>
    <t>May 1 at 20:41</t>
  </si>
  <si>
    <t>April 29 at 9:06</t>
  </si>
  <si>
    <t>Nenana River Ice Breakup</t>
  </si>
  <si>
    <t>The Nenana River Ice Break dataset. This records the official date and time of ice</t>
  </si>
  <si>
    <t>breakup on the Nenana River. Do a google search for more details.</t>
  </si>
  <si>
    <t>Hagland, Mr Ingvald Olsen</t>
  </si>
  <si>
    <t>McCormack, Mr Thomas J</t>
  </si>
  <si>
    <t>McCoy, Miss Agnes</t>
  </si>
  <si>
    <t>McCoy, Miss Alice</t>
  </si>
  <si>
    <t>Rosblom, Mr Viktor Rickard</t>
  </si>
  <si>
    <t>Roth, Miss Sarah</t>
  </si>
  <si>
    <t>Original data from: http://www.statsci.org/data/general/titanic.html</t>
  </si>
  <si>
    <t>and when the words “women and children first!” are shouted out, you</t>
  </si>
  <si>
    <t>Invertebrates</t>
  </si>
  <si>
    <t>Project Site</t>
  </si>
  <si>
    <t>Samples were taken at two streams over 7 years. The control site</t>
  </si>
  <si>
    <t>has nothing happening, except that natural revegetation is slowly changing</t>
  </si>
  <si>
    <t>the species compositon and density of invertebrates. In the project site</t>
  </si>
  <si>
    <t>April 26 at 4:03 PM</t>
  </si>
  <si>
    <t>May 13 at 5:42 AM</t>
  </si>
  <si>
    <t>May 6 at 4:25 PM</t>
  </si>
  <si>
    <t>May 5 at 3:41 PM</t>
  </si>
  <si>
    <t>May 8 at 7:03 PM</t>
  </si>
  <si>
    <t>May 10 at 9:23 AM</t>
  </si>
  <si>
    <t>May 1 at 10:15 AM</t>
  </si>
  <si>
    <t>May 8 at 7:30 PM</t>
  </si>
  <si>
    <t>April 30 at 2:07 PM</t>
  </si>
  <si>
    <t>May 15 at 1:32 PM</t>
  </si>
  <si>
    <t>April 30 at 12:58 PM</t>
  </si>
  <si>
    <t>May 12 at 8:04 PM</t>
  </si>
  <si>
    <t>May 6 at 8:14 PM</t>
  </si>
  <si>
    <t>April 29 at 1:26 PM</t>
  </si>
  <si>
    <t>April 20 at 3:27 PM</t>
  </si>
  <si>
    <t>May 3 at 1:50 AM</t>
  </si>
  <si>
    <t>April 30 at 1:28 PM</t>
  </si>
  <si>
    <t>April 28 at 7:22 PM</t>
  </si>
  <si>
    <t>May 4 at 2:08 PM</t>
  </si>
  <si>
    <t>May 16 at 9:41 AM</t>
  </si>
  <si>
    <t>May 5 at 4:40 PM</t>
  </si>
  <si>
    <t>May 3 at 5:53 PM</t>
  </si>
  <si>
    <t>May 13 at 11:13 AM</t>
  </si>
  <si>
    <t>May 14 at 12:39 PM</t>
  </si>
  <si>
    <t>May 6 at 4:14 PM</t>
  </si>
  <si>
    <t>April 30 at 5:54 PM</t>
  </si>
  <si>
    <t>May 12 at 5:04 PM</t>
  </si>
  <si>
    <t>April 29 at 3:54 PM</t>
  </si>
  <si>
    <t>Ahlin, Mrs Johan. Persdotter</t>
  </si>
  <si>
    <t>Ahmed, Mr Ali</t>
  </si>
  <si>
    <t>Aijo-Nirva, Mr Isak</t>
  </si>
  <si>
    <t>Karun, Miss An. Mary</t>
  </si>
  <si>
    <t>O'Dwyer, Miss Nellie</t>
  </si>
  <si>
    <t>Svensson, Mr Olof</t>
  </si>
  <si>
    <t>Comparing two preparations of tobacco mosaic virus.</t>
  </si>
  <si>
    <t>see if males/females or maturity classes differ in</t>
  </si>
  <si>
    <t>Subunit</t>
  </si>
  <si>
    <t>UDI_Yo</t>
  </si>
  <si>
    <t>Nav1.2</t>
  </si>
  <si>
    <t>Nav1.2 + Beta</t>
  </si>
  <si>
    <t>Nav1.2 + Beta(CW)</t>
  </si>
  <si>
    <t># This dataset was provided by Csilla Egri as part of a 2011 M.Sc.</t>
  </si>
  <si>
    <t xml:space="preserve"># Thesis C121W: A thermosensitive sodium channel mutation''. </t>
  </si>
  <si>
    <t>#  Additional # details are available at</t>
  </si>
  <si>
    <t>#  http://dx.doi.org/10.1016/j.bpj.2010.12.2506.</t>
  </si>
  <si>
    <t>#</t>
  </si>
  <si>
    <t xml:space="preserve"># Voltage gated sodium (NaV) channels are macromolecular complexes </t>
  </si>
  <si>
    <t xml:space="preserve"># which pass sodium specific inward current and are the main determinants </t>
  </si>
  <si>
    <t xml:space="preserve"># of action potential in initiation and propagation. </t>
  </si>
  <si>
    <t xml:space="preserve"># NaV normally associate with one or more auxiliary beta subunits </t>
  </si>
  <si>
    <t xml:space="preserve"># which modify voltage dependent properties. </t>
  </si>
  <si>
    <t xml:space="preserve"># Mutations to these proteins can cause epilepsy, </t>
  </si>
  <si>
    <t xml:space="preserve"># cardiac arrhythmias, and skeletal muscle disorders. </t>
  </si>
  <si>
    <t>Use-Dependent Inactivation (UDI) in Sodium Channel Beta Subunit Mutation</t>
  </si>
  <si>
    <t>Subject</t>
  </si>
  <si>
    <t>bht0</t>
  </si>
  <si>
    <t>bht5</t>
  </si>
  <si>
    <t>bht10</t>
  </si>
  <si>
    <t>bht15</t>
  </si>
  <si>
    <t>bht20</t>
  </si>
  <si>
    <t>bhtair</t>
  </si>
  <si>
    <t>How does the time that a subject can hold its breath vary by the temperature of the water</t>
  </si>
  <si>
    <t>in which the subject was immersed. Does it vary between males and females?</t>
  </si>
  <si>
    <t>Several subjects of each sex were asked to hold their breath when their faces were immersed in</t>
  </si>
  <si>
    <t>water of various temperatures. The time (seconds) the subject was able to hold</t>
  </si>
  <si>
    <t>their breath was recorded. The height of the subject (m) was also recorded as a measure of size.</t>
  </si>
  <si>
    <t>Finally, the time to hold the breath when their face was not immersed</t>
  </si>
  <si>
    <t xml:space="preserve">This data provided by Matthew D. White in BPK at SFU. </t>
  </si>
  <si>
    <t xml:space="preserve">The goal of the study was to see if lower water temperatures </t>
  </si>
  <si>
    <t>decreased breath hold times or not. Biologists insist that lower</t>
  </si>
  <si>
    <t xml:space="preserve">water temperature prolongs breath hold time as seen in many diving mammals.  </t>
  </si>
  <si>
    <t>The application of our study results was off the</t>
  </si>
  <si>
    <t xml:space="preserve">coast of Newfoundland where helicopter pilots and passengers </t>
  </si>
  <si>
    <t>wear whole body survival suits when flying over the cold North</t>
  </si>
  <si>
    <t xml:space="preserve">Atlantic Ocean. In the tragic event of a crash these suits leave </t>
  </si>
  <si>
    <t>the face exposed during underwater breath-hold swims from</t>
  </si>
  <si>
    <t xml:space="preserve">inverted and submerged helicopters.  </t>
  </si>
  <si>
    <t>So the water temperature may affect the length of time</t>
  </si>
  <si>
    <t>that a person can hold their breath and their ability to</t>
  </si>
  <si>
    <t xml:space="preserve">escape safely from a submerged helicopter. </t>
  </si>
  <si>
    <t>The hypotheses of interest are;</t>
  </si>
  <si>
    <t>Holding your breath in cold water.</t>
  </si>
  <si>
    <t>in water, i.e. at ambient air conditions, was also recorded.</t>
  </si>
  <si>
    <t>* Is there a difference in the mean time subjects can hold their breath at different water temperatures?</t>
  </si>
  <si>
    <t>* Is there a difference in the mean time males and females can hold their breath?</t>
  </si>
  <si>
    <t>* Is the difference between males and females consistent over the different water temperatures.</t>
  </si>
  <si>
    <t>* Is the height of the subject (a measure of size) relevant in explaining some of the differences?</t>
  </si>
  <si>
    <t xml:space="preserve">Simon Fraser University (\url{http://www.sfu.ca/mbb/People/Quarmby/}). </t>
  </si>
  <si>
    <t>Her research focus is on the the mechanism by which cells shed their cilia (aka flagella) in response to stress working</t>
  </si>
  <si>
    <t xml:space="preserve">with the unicellular alga {\it Chlamydomonas}. </t>
  </si>
  <si>
    <t>Microphotographs of the algae</t>
  </si>
  <si>
    <t>are taken, and the length of one or two flagellum of each cell is measured.</t>
  </si>
  <si>
    <t>This example is based on the data collected by a student working on this project</t>
  </si>
  <si>
    <t>during a Undergraduate Student Research Award. The data have been jittered  to</t>
  </si>
  <si>
    <t>Estimating the mean flagella length (subsampling)</t>
  </si>
  <si>
    <t>This example is based on work conduced in the laboratory of Prof. Lynn Quarmby at</t>
  </si>
  <si>
    <t xml:space="preserve">protect confidentially. </t>
  </si>
  <si>
    <t>Estimate the mean flagellum length in the population.</t>
  </si>
  <si>
    <t>Comparing the mean flagella length (CRD with subsampling)</t>
  </si>
  <si>
    <t>Is there a difference in the mean flagellum length amoung different variants?</t>
  </si>
  <si>
    <t>Cell #:</t>
  </si>
  <si>
    <t>Flagellar length 1</t>
  </si>
  <si>
    <t>Flagellar length 2</t>
  </si>
  <si>
    <t>Variant</t>
  </si>
  <si>
    <t>Flagellar 1</t>
  </si>
  <si>
    <t>Flagellar 2</t>
  </si>
  <si>
    <t>Comment</t>
  </si>
  <si>
    <t>Outlier excluded</t>
  </si>
  <si>
    <t>PLACEBO CONDITION 1</t>
  </si>
  <si>
    <t>PLACEBO CONDITION 2</t>
  </si>
  <si>
    <t>EXPERIMENTAL CONDITI</t>
  </si>
  <si>
    <t xml:space="preserve">Presyncope occurs just before you faint. </t>
  </si>
  <si>
    <t>This often occurs because of a drop in blood pressure.</t>
  </si>
  <si>
    <t>An experiment was conducted where people were</t>
  </si>
  <si>
    <t>fitted with different types of pressure stockings (2 placebos and one treatment)</t>
  </si>
  <si>
    <t>Presyncope was determined by fitting the subjects with a blood</t>
  </si>
  <si>
    <t>pressure meter that had continuous measurements of blood pressure.</t>
  </si>
  <si>
    <t>Data provided by Claire Protheroe  of BPK here at SFU.</t>
  </si>
  <si>
    <t>phase</t>
  </si>
  <si>
    <t>sys_bp</t>
  </si>
  <si>
    <t>supine</t>
  </si>
  <si>
    <t>tilt</t>
  </si>
  <si>
    <t>-20mm Hg</t>
  </si>
  <si>
    <t>-40mm Hg</t>
  </si>
  <si>
    <t>-60mm Hg</t>
  </si>
  <si>
    <t>Systolic Blood Pressure prior to Presyncope</t>
  </si>
  <si>
    <t>Presyncope occurs just prior to fainting.</t>
  </si>
  <si>
    <t>and the systolic blood pressure was measured while the patients were supine,</t>
  </si>
  <si>
    <t>tilted, and under various levels of lower body negative pressure.</t>
  </si>
  <si>
    <t>The systolic blood pressure was recorded a 2 minute intervals.</t>
  </si>
  <si>
    <t>Blood Pressure at Presyncope</t>
  </si>
  <si>
    <t>and the blood pressure at presyncope was measured.</t>
  </si>
  <si>
    <t>Data provided by Clire Protheroe  of BPK here at SFU.</t>
  </si>
  <si>
    <t>bp_at_presyncope</t>
  </si>
  <si>
    <t xml:space="preserve"> Fisher's Exact Test  - Northern Australlian Quoll</t>
  </si>
  <si>
    <t xml:space="preserve"># In 1935, the highly toxic cane toad was introduced to Australia to aid with </t>
  </si>
  <si>
    <t xml:space="preserve"># pest control of scarab beetles. The beetles were wreaking havoc on </t>
  </si>
  <si>
    <t xml:space="preserve"># sugarcane crops. Unfortunately, this decision led to an unforeseen </t>
  </si>
  <si>
    <t xml:space="preserve"># and devastating effect on Australia's wildlife due to animal's consuming </t>
  </si>
  <si>
    <t xml:space="preserve"># the toxic toad. Damage has included the possible extinction of the </t>
  </si>
  <si>
    <t xml:space="preserve"># Northern Australian quoll. Although initiatives such as relocating the </t>
  </si>
  <si>
    <t xml:space="preserve"># quoll on the nearby islands have been taken in order to save the species, </t>
  </si>
  <si>
    <t xml:space="preserve"># there is no guarantee the new habitats will remain toadless. </t>
  </si>
  <si>
    <t xml:space="preserve"># Scientists have developed a new plan of attack using conditioned taste </t>
  </si>
  <si>
    <t># aversion ({\bf CTA}) in order to save the quoll population.</t>
  </si>
  <si>
    <t xml:space="preserve"># A sample of $62$ quolls was taken ($32$ males and $30$ females). </t>
  </si>
  <si>
    <t xml:space="preserve"># The quolls were then split up into two treatment groups;  </t>
  </si>
  <si>
    <t xml:space="preserve"># toad smart (quolls that were given the CTA treatment, $15$ males and $16$ </t>
  </si>
  <si>
    <t xml:space="preserve"># females) and toad naive (Control group, $17$ males and $14$ females). </t>
  </si>
  <si>
    <t xml:space="preserve"># A samples of $34$ quolls ($21$ males, $13$ females) were subjected </t>
  </si>
  <si>
    <t xml:space="preserve"># to a prescreening trial (prior to release into the wild). </t>
  </si>
  <si>
    <t xml:space="preserve"># The trial proceeded as follows: Both toad naive and toad smart quolls </t>
  </si>
  <si>
    <t xml:space="preserve"># were subjected to a live cane toad in a controlled environment.  </t>
  </si>
  <si>
    <t xml:space="preserve"># The quolls were monitored using hidden cameras and their response </t>
  </si>
  <si>
    <t xml:space="preserve"># was recorded. The response variable had three levels; </t>
  </si>
  <si>
    <t xml:space="preserve">#    attack (attacked the toad), </t>
  </si>
  <si>
    <t xml:space="preserve">#    reject(sniffed but did not pursue) and </t>
  </si>
  <si>
    <t xml:space="preserve">#    ignore. </t>
  </si>
  <si>
    <t>Northern Quolls and Cane Toads</t>
  </si>
  <si>
    <t xml:space="preserve"> Trt</t>
  </si>
  <si>
    <t xml:space="preserve"> Response</t>
  </si>
  <si>
    <t xml:space="preserve"> Count</t>
  </si>
  <si>
    <t xml:space="preserve"> Naive</t>
  </si>
  <si>
    <t xml:space="preserve"> Attack</t>
  </si>
  <si>
    <t xml:space="preserve"> Avoid</t>
  </si>
  <si>
    <t xml:space="preserve"> Reject</t>
  </si>
  <si>
    <t xml:space="preserve"> Smart</t>
  </si>
  <si>
    <t>Before/After Analysis - Invertebrate Study</t>
  </si>
  <si>
    <t>#   Two streams were measured at a small hydro electric power project. At each stream</t>
  </si>
  <si>
    <t>#   multiple samples were taken on the steam, and the number of invertebrates</t>
  </si>
  <si>
    <t>#   was counted.</t>
  </si>
  <si>
    <t>#   After 5 years, the hydro electric plant started up, and an additional 5 years</t>
  </si>
  <si>
    <t>#   of data were collected.</t>
  </si>
  <si>
    <t>#   Is there evidence of a change in abundance after the plant starts?</t>
  </si>
  <si>
    <t>#  Note that this is NOT a BACI design, and is a VERY poor substitute for such.</t>
  </si>
  <si>
    <t>#  The key problem is that changes may have occured over time unrelated</t>
  </si>
  <si>
    <t xml:space="preserve">#   to the impact, so a "change" may simple be natural. </t>
  </si>
  <si>
    <t>#  Also, in this analysis we have ignored autocorrelation which can be</t>
  </si>
  <si>
    <t xml:space="preserve">#   a serious problem in long-term studies. </t>
  </si>
  <si>
    <t># Searching for the time where treatment and control diverge</t>
  </si>
  <si>
    <t># Change point problem.</t>
  </si>
  <si>
    <t xml:space="preserve"># This example is based on a project by Nate Derstine of </t>
  </si>
  <si>
    <t># Biological Sciences at Simon Fraser University.</t>
  </si>
  <si>
    <t># The data are simulated, but illustrative of the process.</t>
  </si>
  <si>
    <t xml:space="preserve"># Considered one of the worst invasive pest ants, the electric ant, </t>
  </si>
  <si>
    <t># or little fire ant ({\it Wasmannia auropunctata} (Roger) (Hymenoptera:</t>
  </si>
  <si>
    <t xml:space="preserve"># Formicidae)) has negatively impacted both biodiversity and agriculture. </t>
  </si>
  <si>
    <t xml:space="preserve"># Its distribution is nearlypantropical, and greenhouse infestations have </t>
  </si>
  <si>
    <t># been reported as far north as Canada and the United</t>
  </si>
  <si>
    <t># Kingdom. Current {\it W. auropunctata} detection methods commonly employ a food item like peanut</t>
  </si>
  <si>
    <t># butter. An alternative detection method may be found in pheromone attractants. For W. auropunctata,</t>
  </si>
  <si>
    <t># a one-way trap containing an alarm pheromone has been</t>
  </si>
  <si>
    <t># successfully used to detect little fire ant populations in macadamia nut orchards. What is the</t>
  </si>
  <si>
    <t># longevity of this type of pheromone lure as used in a unique one-way ant</t>
  </si>
  <si>
    <t># trap.</t>
  </si>
  <si>
    <t># At the beginning of the experiment, 180 control traps and 180 treatment traps were prepared. On each day,</t>
  </si>
  <si>
    <t># three traps of each type were randomized to locations in the orchard where the ant species were known to be present.</t>
  </si>
  <si>
    <t># 24 hours later, the traps were retrieved and the number of ants capture counted and the trap is discarded.</t>
  </si>
  <si>
    <t>Attractiveness of Pheromone to Little Fire Ants - Changepoint problem</t>
  </si>
  <si>
    <t>SampleTime</t>
  </si>
  <si>
    <t>BB</t>
  </si>
  <si>
    <t>Coombs</t>
  </si>
  <si>
    <t>Grafton</t>
  </si>
  <si>
    <t>NewHwy</t>
  </si>
  <si>
    <t>WinchRd</t>
  </si>
  <si>
    <t>Turbidity Comparison at several sites on French Creek</t>
  </si>
  <si>
    <t>Compare Turbidity at several sites on French Creek.</t>
  </si>
  <si>
    <t>French Creek was monitored for several months at several sites (Barclay Bridge, Coombs, Grafton, New Highway, and Winch Road).</t>
  </si>
  <si>
    <t>Turbidity in NTU.</t>
  </si>
  <si>
    <t>At the synpotic times, several water quality variables were measured, including</t>
  </si>
  <si>
    <t>(d) What is the approximate total number of survey units.</t>
  </si>
  <si>
    <t>Last updated 2014-01-30. Typographical errors corrected.</t>
  </si>
  <si>
    <t>Yukon River Breakup</t>
  </si>
  <si>
    <t># 2014-05-03 CJS First edition</t>
  </si>
  <si>
    <t xml:space="preserve"># As taken from CBC News: </t>
  </si>
  <si>
    <t>#   http://www.cbc.ca/news/canada/north/winner-announced-for-yukon-river-break-up-prediction-1.2630676</t>
  </si>
  <si>
    <t xml:space="preserve"># The ice is out on the Yukon River at Dawson City — and the winner has been announced </t>
  </si>
  <si>
    <t xml:space="preserve"># for the annual contest where people predict the timing of the breakup. </t>
  </si>
  <si>
    <t xml:space="preserve"># The tripod in the annual "ice pool" moved at 1:19 p.m. Friday, 2014-05-02. </t>
  </si>
  <si>
    <t># That's almost two weeks earlier than last Year when the official break-up occurred on May 15.</t>
  </si>
  <si>
    <t xml:space="preserve"># But that didn't throw off Dawson City resident Austin Gavin, </t>
  </si>
  <si>
    <t xml:space="preserve"># who has the winning ticket for this Year's competition. </t>
  </si>
  <si>
    <t># She's now more than $4,000 richer after guessing the break-up time correctly.</t>
  </si>
  <si>
    <t xml:space="preserve"># The Imperial Order Daughters of the Empire (IODE) women's </t>
  </si>
  <si>
    <t># charity splits the proceeds of the pool 50/50 with the winner.</t>
  </si>
  <si>
    <t xml:space="preserve"># Dawne Mitchell, also from Dawson City, pocketed just over </t>
  </si>
  <si>
    <t># $3,800 for her correct prediction last Year.</t>
  </si>
  <si>
    <t>breakup</t>
  </si>
  <si>
    <t>Jdate</t>
  </si>
  <si>
    <t>1:19pm</t>
  </si>
  <si>
    <t>6:08pm</t>
  </si>
  <si>
    <t>9:42am</t>
  </si>
  <si>
    <t>4:21pm</t>
  </si>
  <si>
    <t>3:12am</t>
  </si>
  <si>
    <t>12:17pm</t>
  </si>
  <si>
    <t>12:36pm</t>
  </si>
  <si>
    <t>1:32pm</t>
  </si>
  <si>
    <t>12:55am</t>
  </si>
  <si>
    <t>9:35am</t>
  </si>
  <si>
    <t>12:06am</t>
  </si>
  <si>
    <t>6:01pm</t>
  </si>
  <si>
    <t>4:16pm</t>
  </si>
  <si>
    <t>Unrecorded</t>
  </si>
  <si>
    <t>NA</t>
  </si>
  <si>
    <t>4:32pm</t>
  </si>
  <si>
    <t>3:30am</t>
  </si>
  <si>
    <t>2:03pm</t>
  </si>
  <si>
    <t>1:41pm</t>
  </si>
  <si>
    <t>12:58pm</t>
  </si>
  <si>
    <t>1:54am</t>
  </si>
  <si>
    <t>5:02pm</t>
  </si>
  <si>
    <t>8:09pm</t>
  </si>
  <si>
    <t>10:16am</t>
  </si>
  <si>
    <t>3:51pm</t>
  </si>
  <si>
    <t>11:22pm</t>
  </si>
  <si>
    <t>3:04pm</t>
  </si>
  <si>
    <t>9:31pm</t>
  </si>
  <si>
    <t>6:22pm</t>
  </si>
  <si>
    <t>11:05am</t>
  </si>
  <si>
    <t>1:46pm</t>
  </si>
  <si>
    <t>3:26pm</t>
  </si>
  <si>
    <t>12:00pm</t>
  </si>
  <si>
    <t>6:17pm</t>
  </si>
  <si>
    <t>10:57am</t>
  </si>
  <si>
    <t>5:09am</t>
  </si>
  <si>
    <t>8:24pm</t>
  </si>
  <si>
    <t>12:47am</t>
  </si>
  <si>
    <t>3:20am</t>
  </si>
  <si>
    <t>7:09am</t>
  </si>
  <si>
    <t>10:55pm</t>
  </si>
  <si>
    <t>12:23am</t>
  </si>
  <si>
    <t>7:00pm</t>
  </si>
  <si>
    <t>5:32pm</t>
  </si>
  <si>
    <t>5:37pm</t>
  </si>
  <si>
    <t>9:32am</t>
  </si>
  <si>
    <t>10:31am</t>
  </si>
  <si>
    <t>6:47am</t>
  </si>
  <si>
    <t>5:55am</t>
  </si>
  <si>
    <t>4:54am</t>
  </si>
  <si>
    <t>12:13am</t>
  </si>
  <si>
    <t>1:39am</t>
  </si>
  <si>
    <t>4:29am</t>
  </si>
  <si>
    <t>6:50pm</t>
  </si>
  <si>
    <t>1:01pm</t>
  </si>
  <si>
    <t>2:11pm</t>
  </si>
  <si>
    <t>2:42pm</t>
  </si>
  <si>
    <t>4:03pm</t>
  </si>
  <si>
    <t>10:42am</t>
  </si>
  <si>
    <t>8:24am</t>
  </si>
  <si>
    <t>2:14pm</t>
  </si>
  <si>
    <t>11:06pm</t>
  </si>
  <si>
    <t>12:13pm</t>
  </si>
  <si>
    <t>1:31pm</t>
  </si>
  <si>
    <t>4:15pm</t>
  </si>
  <si>
    <t>3:38pm</t>
  </si>
  <si>
    <t>1:27pm</t>
  </si>
  <si>
    <t>10:30am</t>
  </si>
  <si>
    <t>1:54pm</t>
  </si>
  <si>
    <t>11:55am</t>
  </si>
  <si>
    <t>6:38am</t>
  </si>
  <si>
    <t>11:18am</t>
  </si>
  <si>
    <t>6:02am</t>
  </si>
  <si>
    <t>11:39pm</t>
  </si>
  <si>
    <t>9:57am</t>
  </si>
  <si>
    <t>10:57pm</t>
  </si>
  <si>
    <t>7:32pm</t>
  </si>
  <si>
    <t>6:23pm</t>
  </si>
  <si>
    <t>6:43pm</t>
  </si>
  <si>
    <t>2:23pm</t>
  </si>
  <si>
    <t>8:12pm</t>
  </si>
  <si>
    <t>11:23pm</t>
  </si>
  <si>
    <t>10:48am</t>
  </si>
  <si>
    <t>8:15am</t>
  </si>
  <si>
    <t>12:47pm</t>
  </si>
  <si>
    <t>9:20am</t>
  </si>
  <si>
    <t>11:29am</t>
  </si>
  <si>
    <t>12:45pm</t>
  </si>
  <si>
    <t>7:45pm</t>
  </si>
  <si>
    <t>12:00am</t>
  </si>
  <si>
    <t>9:45am</t>
  </si>
  <si>
    <t>2:00pm</t>
  </si>
  <si>
    <t>10:03am</t>
  </si>
  <si>
    <t>5:55pm</t>
  </si>
  <si>
    <t>9:11am</t>
  </si>
  <si>
    <t>5:11pm</t>
  </si>
  <si>
    <t>10:03pm</t>
  </si>
  <si>
    <t>12:27pm</t>
  </si>
  <si>
    <t>4:06pm</t>
  </si>
  <si>
    <t>9:46pm</t>
  </si>
  <si>
    <t>5:27pm</t>
  </si>
  <si>
    <t>6:52am</t>
  </si>
  <si>
    <t>7:45am</t>
  </si>
  <si>
    <t>5:21am</t>
  </si>
  <si>
    <t>9:44am</t>
  </si>
  <si>
    <t>11:38am</t>
  </si>
  <si>
    <t>1903-05-13 11:38:00</t>
  </si>
  <si>
    <t>8:45pm</t>
  </si>
  <si>
    <t>1902-05-11 20:45:00</t>
  </si>
  <si>
    <t>4:13pm</t>
  </si>
  <si>
    <t>1901-05-14 16:13:00</t>
  </si>
  <si>
    <t>6:00am</t>
  </si>
  <si>
    <t>1900-05-08 06:00:00</t>
  </si>
  <si>
    <t>4:10pm</t>
  </si>
  <si>
    <t>1899-05-17 16:10:00</t>
  </si>
  <si>
    <t>8:15pm</t>
  </si>
  <si>
    <t>1898-05-08 20:15:00</t>
  </si>
  <si>
    <t>4:30pm</t>
  </si>
  <si>
    <t>1897-05-17 16:30:00</t>
  </si>
  <si>
    <t>2:35pm</t>
  </si>
  <si>
    <t>1896-05-19 14:35:00</t>
  </si>
  <si>
    <t># Ammonium  (uEq/L) in snowpack in Colorado and New Mexico.</t>
  </si>
  <si>
    <t># Fit regional kendall models</t>
  </si>
  <si>
    <t xml:space="preserve"># This the RK3b.txt data file from the Kendall program for USGS at </t>
  </si>
  <si>
    <t>#    http://pubs.usgs.gov/sir/2005/5275/pdf/sir2005-5275.pdf</t>
  </si>
  <si>
    <t>Region</t>
  </si>
  <si>
    <t>Ammonium</t>
  </si>
  <si>
    <t># Nitrate (mg/L) in ground water, Adams County, Washington</t>
  </si>
  <si>
    <t xml:space="preserve"># This the RK3a.txt data file from the Kendall program for USGS at </t>
  </si>
  <si>
    <t># 2015-06-27 CJS First edition</t>
  </si>
  <si>
    <t>Nitrate</t>
  </si>
  <si>
    <t># Dissolved solids (mg/L) in the Cuyahoga River, Ohio.</t>
  </si>
  <si>
    <t xml:space="preserve"># This the MK4a.txt data file from the Kendall program for USGS at </t>
  </si>
  <si>
    <t>Year        TSS</t>
  </si>
  <si>
    <t>1974.04      490</t>
  </si>
  <si>
    <t>1974.12      540</t>
  </si>
  <si>
    <t>1974.29      220</t>
  </si>
  <si>
    <t>1974.54      390</t>
  </si>
  <si>
    <t>1974.79      450</t>
  </si>
  <si>
    <t>1975.04      230</t>
  </si>
  <si>
    <t>1975.29      360</t>
  </si>
  <si>
    <t>1975.54      460</t>
  </si>
  <si>
    <t>1975.79      430</t>
  </si>
  <si>
    <t>1976.04      430</t>
  </si>
  <si>
    <t>1976.29      620</t>
  </si>
  <si>
    <t>1976.62      460</t>
  </si>
  <si>
    <t>1976.79      450</t>
  </si>
  <si>
    <t>1977.04      580</t>
  </si>
  <si>
    <t>1977.29      350</t>
  </si>
  <si>
    <t>1977.54      440</t>
  </si>
  <si>
    <t>1977.79      530</t>
  </si>
  <si>
    <t>1977.87      380</t>
  </si>
  <si>
    <t>1977.96      440</t>
  </si>
  <si>
    <t>1978.04      430</t>
  </si>
  <si>
    <t>1978.12      680</t>
  </si>
  <si>
    <t>1978.21      250</t>
  </si>
  <si>
    <t>1978.29      250</t>
  </si>
  <si>
    <t>1978.37      450</t>
  </si>
  <si>
    <t>1978.46      500</t>
  </si>
  <si>
    <t>1978.54      510</t>
  </si>
  <si>
    <t>1978.62      490</t>
  </si>
  <si>
    <t>1978.71      700</t>
  </si>
  <si>
    <t>1978.79      420</t>
  </si>
  <si>
    <t>1978.87      710</t>
  </si>
  <si>
    <t>1978.96      430</t>
  </si>
  <si>
    <t>1979.04      410</t>
  </si>
  <si>
    <t>1979.12      700</t>
  </si>
  <si>
    <t>1979.21      260</t>
  </si>
  <si>
    <t>1979.29      260</t>
  </si>
  <si>
    <t>1979.37      500</t>
  </si>
  <si>
    <t>1979.46      450</t>
  </si>
  <si>
    <t>1979.54      500</t>
  </si>
  <si>
    <t>1979.62      620</t>
  </si>
  <si>
    <t>1979.71      670</t>
  </si>
  <si>
    <t>1979.79      410</t>
  </si>
  <si>
    <t>1979.87      470</t>
  </si>
  <si>
    <t>1979.96      370</t>
  </si>
  <si>
    <t>1980.04      410</t>
  </si>
  <si>
    <t>1980.12      540</t>
  </si>
  <si>
    <t>1980.21      550</t>
  </si>
  <si>
    <t>1980.29      220</t>
  </si>
  <si>
    <t>1980.37      460</t>
  </si>
  <si>
    <t>1980.46      390</t>
  </si>
  <si>
    <t>1980.54      550</t>
  </si>
  <si>
    <t>1980.62      320</t>
  </si>
  <si>
    <t>1980.71      570</t>
  </si>
  <si>
    <t>1980.79      480</t>
  </si>
  <si>
    <t>1980.96      520</t>
  </si>
  <si>
    <t>1981.04      620</t>
  </si>
  <si>
    <t>1981.12      520</t>
  </si>
  <si>
    <t>1981.21      430</t>
  </si>
  <si>
    <t>1981.29      400</t>
  </si>
  <si>
    <t>1981.37      430</t>
  </si>
  <si>
    <t>1981.46      490</t>
  </si>
  <si>
    <t>1981.54      560</t>
  </si>
  <si>
    <t>1981.62      370</t>
  </si>
  <si>
    <t>1981.71      460</t>
  </si>
  <si>
    <t>1981.79      390</t>
  </si>
  <si>
    <t>1981.96      330</t>
  </si>
  <si>
    <t>1982.21      350</t>
  </si>
  <si>
    <t>1982.37      480</t>
  </si>
  <si>
    <t>1982.46      390</t>
  </si>
  <si>
    <t>1982.62      500</t>
  </si>
  <si>
    <t>1982.87      410</t>
  </si>
  <si>
    <t>1983.12      470</t>
  </si>
  <si>
    <t>1983.37      280</t>
  </si>
  <si>
    <t>1983.62      510</t>
  </si>
  <si>
    <t>1983.87      470</t>
  </si>
  <si>
    <t>1984.12      310</t>
  </si>
  <si>
    <t>1984.37      230</t>
  </si>
  <si>
    <t>1984.54      470</t>
  </si>
  <si>
    <t>1984.87      330</t>
  </si>
  <si>
    <t>1985.21      320</t>
  </si>
  <si>
    <t>1985.37      500</t>
  </si>
  <si>
    <t># Fit seasonal models</t>
  </si>
  <si>
    <t># 2 0  Example SK2a - Seasonal Kendall test, input type 2</t>
  </si>
  <si>
    <t xml:space="preserve"># This the MK2a.txt data file from the Kendall program for USGS at </t>
  </si>
  <si>
    <t>Mosquitos choosing traps based on extracted oil</t>
  </si>
  <si>
    <t># This experiment is based on experiments done by Dan Peach in the Department of Biological Sciences</t>
  </si>
  <si>
    <t># The data are fake to illustrate the methods.</t>
  </si>
  <si>
    <t># On each day, two delta traps are placed in a chamber.</t>
  </si>
  <si>
    <t># One of the delta traps has the treatment; the other a control fragrance.</t>
  </si>
  <si>
    <t># About 60 mosquitos are released into the chamber, the number that are</t>
  </si>
  <si>
    <t># captured on each trap is measured.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</si>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</sst>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"/>
    <numFmt numFmtId="165" formatCode="0.000"/>
    <numFmt numFmtId="166" formatCode="0.0000"/>
    <numFmt numFmtId="167" formatCode="0.0_)"/>
    <numFmt numFmtId="169" formatCode=".000"/>
    <numFmt numFmtId="170" formatCode=".00"/>
    <numFmt numFmtId="171" formatCode=".0"/>
    <numFmt numFmtId="176" formatCode="0.00000"/>
    <numFmt numFmtId="177" formatCode="0.0%"/>
    <numFmt numFmtId="178" formatCode="0E+00"/>
    <numFmt numFmtId="185" formatCode="m/d/yyyy\ h:mm"/>
  </numFmts>
  <fonts count="34" x14ac:knownFonts="1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u/>
      <sz val="10"/>
      <color indexed="12"/>
      <name val="Verdana"/>
    </font>
    <font>
      <b/>
      <sz val="14"/>
      <name val="Verdana"/>
    </font>
    <font>
      <b/>
      <sz val="20"/>
      <name val="Arial"/>
    </font>
    <font>
      <b/>
      <sz val="18"/>
      <name val="Geneva"/>
    </font>
    <font>
      <b/>
      <sz val="14"/>
      <name val="Geneva"/>
    </font>
    <font>
      <sz val="9"/>
      <name val="Geneva"/>
    </font>
    <font>
      <sz val="12"/>
      <name val="Geneva"/>
    </font>
    <font>
      <b/>
      <sz val="12"/>
      <name val="Geneva"/>
    </font>
    <font>
      <b/>
      <sz val="18"/>
      <name val="Verdana"/>
    </font>
    <font>
      <sz val="10"/>
      <name val="Geneva"/>
    </font>
    <font>
      <sz val="12"/>
      <name val="Times New Roman"/>
      <family val="1"/>
    </font>
    <font>
      <b/>
      <sz val="16"/>
      <name val="Geneva"/>
    </font>
    <font>
      <b/>
      <sz val="16"/>
      <name val="Verdana"/>
    </font>
    <font>
      <b/>
      <sz val="16"/>
      <name val="Lucida Grande"/>
    </font>
    <font>
      <sz val="12"/>
      <name val="Lucida Grande"/>
    </font>
    <font>
      <sz val="12"/>
      <name val="Verdana"/>
    </font>
    <font>
      <b/>
      <sz val="9"/>
      <color indexed="81"/>
      <name val="Geneva"/>
    </font>
    <font>
      <sz val="9"/>
      <color indexed="81"/>
      <name val="Geneva"/>
    </font>
    <font>
      <b/>
      <sz val="9"/>
      <color indexed="8"/>
      <name val="Geneva"/>
    </font>
    <font>
      <sz val="9"/>
      <color indexed="8"/>
      <name val="Geneva"/>
    </font>
    <font>
      <b/>
      <sz val="12"/>
      <name val="Verdana"/>
    </font>
    <font>
      <sz val="18"/>
      <name val="Geneva"/>
    </font>
    <font>
      <sz val="14"/>
      <name val="Geneva"/>
    </font>
    <font>
      <sz val="10"/>
      <name val="Verdana"/>
    </font>
    <font>
      <b/>
      <sz val="16"/>
      <name val="Verdana"/>
    </font>
    <font>
      <sz val="10"/>
      <name val="Verdana"/>
    </font>
    <font>
      <b/>
      <sz val="16"/>
      <name val="Verdana"/>
    </font>
    <font>
      <sz val="11"/>
      <name val="Geneva"/>
    </font>
    <font>
      <sz val="10.5"/>
      <name val="Courier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9" fontId="2" fillId="0" borderId="0" applyFont="0" applyFill="0" applyBorder="0" applyAlignment="0" applyProtection="0"/>
  </cellStyleXfs>
  <cellXfs count="186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9" fontId="0" fillId="0" borderId="0" xfId="0" quotePrefix="1" applyNumberFormat="1"/>
    <xf numFmtId="0" fontId="0" fillId="0" borderId="0" xfId="0" applyAlignment="1"/>
    <xf numFmtId="0" fontId="5" fillId="0" borderId="0" xfId="0" applyFont="1"/>
    <xf numFmtId="2" fontId="0" fillId="0" borderId="0" xfId="0" applyNumberFormat="1"/>
    <xf numFmtId="165" fontId="0" fillId="0" borderId="0" xfId="0" applyNumberFormat="1" applyAlignment="1">
      <alignment horizontal="right"/>
    </xf>
    <xf numFmtId="0" fontId="4" fillId="0" borderId="0" xfId="1" applyAlignment="1" applyProtection="1"/>
    <xf numFmtId="14" fontId="6" fillId="0" borderId="0" xfId="0" applyNumberFormat="1" applyFont="1"/>
    <xf numFmtId="0" fontId="6" fillId="0" borderId="0" xfId="0" applyFont="1"/>
    <xf numFmtId="14" fontId="0" fillId="0" borderId="0" xfId="0" applyNumberFormat="1"/>
    <xf numFmtId="164" fontId="0" fillId="0" borderId="0" xfId="0" applyNumberFormat="1" applyAlignment="1"/>
    <xf numFmtId="1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7" fontId="0" fillId="0" borderId="0" xfId="0" applyNumberFormat="1" applyAlignment="1" applyProtection="1"/>
    <xf numFmtId="164" fontId="0" fillId="0" borderId="0" xfId="0" applyNumberFormat="1" applyAlignment="1" applyProtection="1"/>
    <xf numFmtId="0" fontId="0" fillId="0" borderId="1" xfId="0" applyBorder="1" applyAlignment="1">
      <alignment horizontal="right"/>
    </xf>
    <xf numFmtId="0" fontId="7" fillId="0" borderId="0" xfId="0" applyFont="1"/>
    <xf numFmtId="0" fontId="9" fillId="0" borderId="0" xfId="0" applyFont="1"/>
    <xf numFmtId="0" fontId="8" fillId="0" borderId="0" xfId="0" applyFont="1" applyAlignment="1">
      <alignment horizontal="left" vertical="top"/>
    </xf>
    <xf numFmtId="0" fontId="10" fillId="0" borderId="0" xfId="0" applyFont="1"/>
    <xf numFmtId="0" fontId="0" fillId="0" borderId="0" xfId="0" applyAlignment="1">
      <alignment horizontal="left" vertical="top"/>
    </xf>
    <xf numFmtId="0" fontId="10" fillId="0" borderId="0" xfId="0" applyFont="1" applyAlignment="1">
      <alignment horizontal="left" vertical="top"/>
    </xf>
    <xf numFmtId="0" fontId="12" fillId="0" borderId="0" xfId="0" applyFont="1"/>
    <xf numFmtId="0" fontId="13" fillId="0" borderId="0" xfId="0" applyFont="1"/>
    <xf numFmtId="2" fontId="14" fillId="0" borderId="0" xfId="0" applyNumberFormat="1" applyFont="1" applyAlignment="1">
      <alignment horizontal="right"/>
    </xf>
    <xf numFmtId="0" fontId="14" fillId="0" borderId="0" xfId="0" applyFont="1" applyAlignment="1">
      <alignment horizontal="right"/>
    </xf>
    <xf numFmtId="0" fontId="0" fillId="0" borderId="1" xfId="0" applyBorder="1"/>
    <xf numFmtId="0" fontId="0" fillId="0" borderId="0" xfId="0" applyAlignment="1">
      <alignment horizontal="left"/>
    </xf>
    <xf numFmtId="0" fontId="10" fillId="0" borderId="0" xfId="0" applyFont="1" applyAlignment="1">
      <alignment horizontal="right"/>
    </xf>
    <xf numFmtId="2" fontId="10" fillId="0" borderId="0" xfId="0" applyNumberFormat="1" applyFont="1"/>
    <xf numFmtId="164" fontId="10" fillId="0" borderId="0" xfId="0" applyNumberFormat="1" applyFont="1"/>
    <xf numFmtId="0" fontId="15" fillId="0" borderId="0" xfId="0" applyFont="1"/>
    <xf numFmtId="0" fontId="16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5" fillId="0" borderId="0" xfId="0" applyFont="1" applyAlignment="1">
      <alignment horizontal="left" vertical="top"/>
    </xf>
    <xf numFmtId="0" fontId="18" fillId="0" borderId="0" xfId="0" applyFont="1"/>
    <xf numFmtId="0" fontId="8" fillId="0" borderId="0" xfId="0" applyFont="1"/>
    <xf numFmtId="0" fontId="11" fillId="0" borderId="0" xfId="0" applyFont="1"/>
    <xf numFmtId="0" fontId="10" fillId="0" borderId="1" xfId="0" applyFont="1" applyBorder="1" applyAlignment="1">
      <alignment horizontal="right"/>
    </xf>
    <xf numFmtId="0" fontId="10" fillId="0" borderId="1" xfId="0" applyFont="1" applyBorder="1"/>
    <xf numFmtId="1" fontId="10" fillId="0" borderId="0" xfId="0" applyNumberFormat="1" applyFont="1"/>
    <xf numFmtId="1" fontId="10" fillId="0" borderId="0" xfId="0" applyNumberFormat="1" applyFont="1" applyAlignment="1">
      <alignment horizontal="right"/>
    </xf>
    <xf numFmtId="1" fontId="10" fillId="0" borderId="1" xfId="0" applyNumberFormat="1" applyFont="1" applyBorder="1"/>
    <xf numFmtId="1" fontId="10" fillId="0" borderId="1" xfId="0" applyNumberFormat="1" applyFont="1" applyBorder="1" applyAlignment="1">
      <alignment horizontal="right"/>
    </xf>
    <xf numFmtId="164" fontId="10" fillId="0" borderId="1" xfId="0" applyNumberFormat="1" applyFont="1" applyBorder="1"/>
    <xf numFmtId="0" fontId="10" fillId="2" borderId="0" xfId="0" applyFont="1" applyFill="1"/>
    <xf numFmtId="0" fontId="10" fillId="3" borderId="0" xfId="0" applyFont="1" applyFill="1"/>
    <xf numFmtId="0" fontId="10" fillId="4" borderId="0" xfId="0" applyFont="1" applyFill="1"/>
    <xf numFmtId="0" fontId="10" fillId="2" borderId="0" xfId="0" applyFont="1" applyFill="1" applyProtection="1">
      <protection locked="0"/>
    </xf>
    <xf numFmtId="165" fontId="10" fillId="2" borderId="0" xfId="0" applyNumberFormat="1" applyFont="1" applyFill="1" applyProtection="1">
      <protection locked="0"/>
    </xf>
    <xf numFmtId="0" fontId="10" fillId="2" borderId="0" xfId="0" applyFont="1" applyFill="1" applyAlignment="1">
      <alignment horizontal="right"/>
    </xf>
    <xf numFmtId="0" fontId="10" fillId="3" borderId="0" xfId="0" applyFont="1" applyFill="1" applyProtection="1">
      <protection locked="0"/>
    </xf>
    <xf numFmtId="165" fontId="10" fillId="0" borderId="0" xfId="0" applyNumberFormat="1" applyFont="1"/>
    <xf numFmtId="165" fontId="10" fillId="4" borderId="2" xfId="0" applyNumberFormat="1" applyFont="1" applyFill="1" applyBorder="1"/>
    <xf numFmtId="0" fontId="10" fillId="0" borderId="0" xfId="0" quotePrefix="1" applyFont="1"/>
    <xf numFmtId="9" fontId="10" fillId="0" borderId="0" xfId="0" applyNumberFormat="1" applyFont="1"/>
    <xf numFmtId="9" fontId="10" fillId="0" borderId="0" xfId="0" applyNumberFormat="1" applyFont="1" applyAlignment="1">
      <alignment horizontal="right"/>
    </xf>
    <xf numFmtId="9" fontId="11" fillId="4" borderId="3" xfId="0" applyNumberFormat="1" applyFont="1" applyFill="1" applyBorder="1"/>
    <xf numFmtId="9" fontId="11" fillId="4" borderId="4" xfId="0" applyNumberFormat="1" applyFont="1" applyFill="1" applyBorder="1" applyAlignment="1">
      <alignment horizontal="right"/>
    </xf>
    <xf numFmtId="0" fontId="10" fillId="0" borderId="0" xfId="0" applyFont="1" applyAlignment="1"/>
    <xf numFmtId="0" fontId="19" fillId="0" borderId="0" xfId="0" applyFont="1" applyAlignment="1"/>
    <xf numFmtId="0" fontId="19" fillId="0" borderId="0" xfId="0" applyFont="1"/>
    <xf numFmtId="16" fontId="10" fillId="0" borderId="0" xfId="0" applyNumberFormat="1" applyFont="1"/>
    <xf numFmtId="16" fontId="10" fillId="0" borderId="1" xfId="0" applyNumberFormat="1" applyFont="1" applyBorder="1"/>
    <xf numFmtId="0" fontId="10" fillId="0" borderId="5" xfId="0" applyFont="1" applyBorder="1"/>
    <xf numFmtId="1" fontId="10" fillId="0" borderId="5" xfId="0" applyNumberFormat="1" applyFont="1" applyBorder="1"/>
    <xf numFmtId="16" fontId="10" fillId="0" borderId="6" xfId="0" applyNumberFormat="1" applyFont="1" applyBorder="1"/>
    <xf numFmtId="0" fontId="10" fillId="0" borderId="6" xfId="0" applyFont="1" applyBorder="1"/>
    <xf numFmtId="1" fontId="10" fillId="0" borderId="6" xfId="0" applyNumberFormat="1" applyFont="1" applyBorder="1"/>
    <xf numFmtId="177" fontId="10" fillId="0" borderId="0" xfId="0" applyNumberFormat="1" applyFont="1"/>
    <xf numFmtId="16" fontId="10" fillId="0" borderId="7" xfId="0" applyNumberFormat="1" applyFont="1" applyBorder="1"/>
    <xf numFmtId="0" fontId="19" fillId="0" borderId="0" xfId="0" applyFont="1" applyAlignment="1">
      <alignment horizontal="right"/>
    </xf>
    <xf numFmtId="0" fontId="19" fillId="0" borderId="1" xfId="0" applyFont="1" applyBorder="1"/>
    <xf numFmtId="0" fontId="19" fillId="0" borderId="1" xfId="0" applyFont="1" applyBorder="1" applyAlignment="1">
      <alignment horizontal="right"/>
    </xf>
    <xf numFmtId="165" fontId="19" fillId="0" borderId="0" xfId="0" applyNumberFormat="1" applyFont="1"/>
    <xf numFmtId="164" fontId="19" fillId="0" borderId="0" xfId="0" applyNumberFormat="1" applyFont="1"/>
    <xf numFmtId="1" fontId="19" fillId="0" borderId="0" xfId="0" applyNumberFormat="1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Border="1"/>
    <xf numFmtId="0" fontId="0" fillId="0" borderId="11" xfId="0" applyNumberFormat="1" applyBorder="1"/>
    <xf numFmtId="0" fontId="0" fillId="0" borderId="0" xfId="0" applyNumberFormat="1"/>
    <xf numFmtId="0" fontId="0" fillId="0" borderId="12" xfId="0" applyNumberFormat="1" applyBorder="1"/>
    <xf numFmtId="0" fontId="0" fillId="0" borderId="13" xfId="0" applyBorder="1"/>
    <xf numFmtId="0" fontId="0" fillId="0" borderId="13" xfId="0" applyNumberFormat="1" applyBorder="1"/>
    <xf numFmtId="0" fontId="0" fillId="0" borderId="14" xfId="0" applyNumberFormat="1" applyBorder="1"/>
    <xf numFmtId="0" fontId="0" fillId="0" borderId="15" xfId="0" applyNumberFormat="1" applyBorder="1"/>
    <xf numFmtId="0" fontId="0" fillId="0" borderId="0" xfId="0" applyAlignment="1">
      <alignment horizontal="left" indent="1"/>
    </xf>
    <xf numFmtId="0" fontId="0" fillId="0" borderId="0" xfId="0" applyBorder="1" applyAlignment="1">
      <alignment horizontal="right"/>
    </xf>
    <xf numFmtId="0" fontId="0" fillId="0" borderId="0" xfId="0" applyBorder="1"/>
    <xf numFmtId="0" fontId="9" fillId="0" borderId="0" xfId="0" applyFont="1" applyBorder="1"/>
    <xf numFmtId="0" fontId="9" fillId="0" borderId="0" xfId="0" applyNumberFormat="1" applyFont="1" applyBorder="1"/>
    <xf numFmtId="0" fontId="0" fillId="0" borderId="0" xfId="0" applyNumberFormat="1" applyBorder="1"/>
    <xf numFmtId="0" fontId="0" fillId="0" borderId="1" xfId="0" applyNumberFormat="1" applyBorder="1"/>
    <xf numFmtId="0" fontId="0" fillId="0" borderId="16" xfId="0" pivotButton="1" applyBorder="1"/>
    <xf numFmtId="0" fontId="9" fillId="0" borderId="8" xfId="0" applyFont="1" applyBorder="1"/>
    <xf numFmtId="0" fontId="9" fillId="0" borderId="16" xfId="0" applyFont="1" applyBorder="1"/>
    <xf numFmtId="0" fontId="9" fillId="0" borderId="9" xfId="0" applyFont="1" applyBorder="1"/>
    <xf numFmtId="0" fontId="9" fillId="0" borderId="10" xfId="0" applyFont="1" applyBorder="1"/>
    <xf numFmtId="165" fontId="9" fillId="0" borderId="8" xfId="0" applyNumberFormat="1" applyFont="1" applyBorder="1"/>
    <xf numFmtId="165" fontId="9" fillId="0" borderId="9" xfId="0" applyNumberFormat="1" applyFont="1" applyBorder="1"/>
    <xf numFmtId="165" fontId="9" fillId="0" borderId="10" xfId="0" applyNumberFormat="1" applyFont="1" applyBorder="1"/>
    <xf numFmtId="165" fontId="9" fillId="0" borderId="0" xfId="0" applyNumberFormat="1" applyFont="1"/>
    <xf numFmtId="0" fontId="9" fillId="0" borderId="11" xfId="0" applyFont="1" applyBorder="1"/>
    <xf numFmtId="165" fontId="9" fillId="0" borderId="11" xfId="0" applyNumberFormat="1" applyFont="1" applyBorder="1"/>
    <xf numFmtId="165" fontId="9" fillId="0" borderId="12" xfId="0" applyNumberFormat="1" applyFont="1" applyBorder="1"/>
    <xf numFmtId="0" fontId="9" fillId="0" borderId="12" xfId="0" applyFont="1" applyBorder="1"/>
    <xf numFmtId="0" fontId="9" fillId="0" borderId="13" xfId="0" applyFont="1" applyBorder="1"/>
    <xf numFmtId="0" fontId="9" fillId="0" borderId="14" xfId="0" applyFont="1" applyBorder="1"/>
    <xf numFmtId="0" fontId="9" fillId="0" borderId="15" xfId="0" applyFont="1" applyBorder="1"/>
    <xf numFmtId="164" fontId="9" fillId="0" borderId="0" xfId="0" applyNumberFormat="1" applyFont="1"/>
    <xf numFmtId="9" fontId="9" fillId="0" borderId="0" xfId="0" applyNumberFormat="1" applyFont="1"/>
    <xf numFmtId="178" fontId="10" fillId="0" borderId="0" xfId="0" applyNumberFormat="1" applyFont="1"/>
    <xf numFmtId="166" fontId="10" fillId="0" borderId="0" xfId="0" applyNumberFormat="1" applyFont="1"/>
    <xf numFmtId="176" fontId="10" fillId="0" borderId="0" xfId="0" applyNumberFormat="1" applyFont="1"/>
    <xf numFmtId="0" fontId="24" fillId="0" borderId="0" xfId="0" applyFont="1"/>
    <xf numFmtId="2" fontId="19" fillId="0" borderId="0" xfId="0" applyNumberFormat="1" applyFont="1"/>
    <xf numFmtId="1" fontId="10" fillId="0" borderId="0" xfId="0" applyNumberFormat="1" applyFont="1" applyAlignment="1"/>
    <xf numFmtId="9" fontId="10" fillId="0" borderId="0" xfId="2" applyFont="1"/>
    <xf numFmtId="0" fontId="25" fillId="0" borderId="0" xfId="0" applyFont="1"/>
    <xf numFmtId="3" fontId="10" fillId="0" borderId="0" xfId="0" applyNumberFormat="1" applyFont="1"/>
    <xf numFmtId="0" fontId="10" fillId="0" borderId="0" xfId="0" applyFont="1" applyFill="1"/>
    <xf numFmtId="0" fontId="19" fillId="0" borderId="0" xfId="0" applyFont="1" applyFill="1"/>
    <xf numFmtId="169" fontId="10" fillId="0" borderId="0" xfId="0" applyNumberFormat="1" applyFont="1"/>
    <xf numFmtId="0" fontId="10" fillId="0" borderId="17" xfId="0" applyFont="1" applyBorder="1"/>
    <xf numFmtId="164" fontId="10" fillId="0" borderId="17" xfId="0" applyNumberFormat="1" applyFont="1" applyBorder="1"/>
    <xf numFmtId="170" fontId="10" fillId="0" borderId="0" xfId="0" applyNumberFormat="1" applyFont="1"/>
    <xf numFmtId="171" fontId="10" fillId="0" borderId="0" xfId="0" applyNumberFormat="1" applyFont="1"/>
    <xf numFmtId="169" fontId="19" fillId="0" borderId="0" xfId="0" applyNumberFormat="1" applyFont="1"/>
    <xf numFmtId="0" fontId="19" fillId="0" borderId="17" xfId="0" applyFont="1" applyBorder="1"/>
    <xf numFmtId="170" fontId="19" fillId="0" borderId="0" xfId="0" applyNumberFormat="1" applyFont="1"/>
    <xf numFmtId="3" fontId="19" fillId="0" borderId="0" xfId="0" applyNumberFormat="1" applyFont="1"/>
    <xf numFmtId="9" fontId="19" fillId="0" borderId="0" xfId="0" applyNumberFormat="1" applyFont="1"/>
    <xf numFmtId="171" fontId="19" fillId="0" borderId="0" xfId="0" applyNumberFormat="1" applyFont="1"/>
    <xf numFmtId="0" fontId="10" fillId="5" borderId="0" xfId="0" applyFont="1" applyFill="1"/>
    <xf numFmtId="1" fontId="10" fillId="5" borderId="0" xfId="0" applyNumberFormat="1" applyFont="1" applyFill="1"/>
    <xf numFmtId="0" fontId="26" fillId="0" borderId="0" xfId="0" applyFont="1"/>
    <xf numFmtId="164" fontId="8" fillId="0" borderId="0" xfId="0" applyNumberFormat="1" applyFont="1"/>
    <xf numFmtId="164" fontId="10" fillId="0" borderId="0" xfId="0" applyNumberFormat="1" applyFont="1" applyAlignment="1">
      <alignment horizontal="right"/>
    </xf>
    <xf numFmtId="164" fontId="10" fillId="0" borderId="1" xfId="0" applyNumberFormat="1" applyFont="1" applyBorder="1" applyAlignment="1">
      <alignment horizontal="right"/>
    </xf>
    <xf numFmtId="1" fontId="0" fillId="0" borderId="0" xfId="0" applyNumberFormat="1"/>
    <xf numFmtId="0" fontId="10" fillId="0" borderId="1" xfId="0" applyFont="1" applyBorder="1" applyAlignment="1">
      <alignment horizontal="left"/>
    </xf>
    <xf numFmtId="176" fontId="10" fillId="4" borderId="0" xfId="0" applyNumberFormat="1" applyFont="1" applyFill="1"/>
    <xf numFmtId="0" fontId="18" fillId="0" borderId="0" xfId="0" applyFont="1" applyAlignment="1">
      <alignment horizontal="right"/>
    </xf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21" xfId="0" applyFill="1" applyBorder="1"/>
    <xf numFmtId="0" fontId="0" fillId="3" borderId="0" xfId="0" applyFill="1"/>
    <xf numFmtId="0" fontId="0" fillId="0" borderId="0" xfId="0" applyFill="1"/>
    <xf numFmtId="0" fontId="27" fillId="0" borderId="0" xfId="0" applyFont="1"/>
    <xf numFmtId="0" fontId="33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166" fontId="0" fillId="0" borderId="0" xfId="0" applyNumberFormat="1"/>
    <xf numFmtId="0" fontId="31" fillId="0" borderId="0" xfId="0" applyFont="1"/>
    <xf numFmtId="16" fontId="33" fillId="0" borderId="0" xfId="0" applyNumberFormat="1" applyFont="1"/>
    <xf numFmtId="185" fontId="33" fillId="0" borderId="0" xfId="0" applyNumberFormat="1" applyFont="1"/>
    <xf numFmtId="0" fontId="33" fillId="0" borderId="0" xfId="0" applyFont="1" applyAlignment="1">
      <alignment horizontal="right"/>
    </xf>
    <xf numFmtId="2" fontId="33" fillId="0" borderId="0" xfId="0" applyNumberFormat="1" applyFont="1" applyAlignment="1">
      <alignment horizontal="right"/>
    </xf>
    <xf numFmtId="2" fontId="33" fillId="0" borderId="0" xfId="0" applyNumberFormat="1" applyFont="1"/>
    <xf numFmtId="0" fontId="32" fillId="0" borderId="0" xfId="0" applyFont="1" applyAlignment="1">
      <alignment vertical="center"/>
    </xf>
    <xf numFmtId="0" fontId="32" fillId="0" borderId="0" xfId="0" applyFont="1" applyAlignment="1">
      <alignment horizontal="right" vertical="center"/>
    </xf>
    <xf numFmtId="0" fontId="0" fillId="0" borderId="0" xfId="0"/>
    <xf numFmtId="0" fontId="1" fillId="0" borderId="0" xfId="0" applyFont="1"/>
    <xf numFmtId="0" fontId="16" fillId="0" borderId="0" xfId="0" applyFont="1"/>
    <xf numFmtId="164" fontId="10" fillId="0" borderId="0" xfId="0" applyNumberFormat="1" applyFont="1"/>
    <xf numFmtId="164" fontId="8" fillId="0" borderId="0" xfId="0" applyNumberFormat="1" applyFont="1"/>
    <xf numFmtId="0" fontId="8" fillId="0" borderId="0" xfId="0" applyFont="1"/>
    <xf numFmtId="164" fontId="15" fillId="0" borderId="0" xfId="0" applyNumberFormat="1" applyFont="1"/>
    <xf numFmtId="0" fontId="10" fillId="0" borderId="0" xfId="0" applyFont="1"/>
    <xf numFmtId="0" fontId="11" fillId="0" borderId="0" xfId="0" applyFont="1"/>
    <xf numFmtId="0" fontId="7" fillId="0" borderId="0" xfId="0" applyFont="1"/>
    <xf numFmtId="0" fontId="18" fillId="0" borderId="0" xfId="0" applyFont="1"/>
    <xf numFmtId="0" fontId="17" fillId="0" borderId="0" xfId="0" applyFont="1"/>
    <xf numFmtId="0" fontId="9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120" Type="http://schemas.openxmlformats.org/officeDocument/2006/relationships/theme" Target="theme/theme1.xml"/><Relationship Id="rId121" Type="http://schemas.openxmlformats.org/officeDocument/2006/relationships/styles" Target="styles.xml"/><Relationship Id="rId122" Type="http://schemas.openxmlformats.org/officeDocument/2006/relationships/sharedStrings" Target="sharedStrings.xml"/><Relationship Id="rId123" Type="http://schemas.openxmlformats.org/officeDocument/2006/relationships/calcChain" Target="calcChain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00" Type="http://schemas.openxmlformats.org/officeDocument/2006/relationships/worksheet" Target="worksheets/sheet100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pivotCacheDefinition" Target="pivotCache/pivotCacheDefinition1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" b="1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r>
              <a:rPr lang="en-US"/>
              <a:t>BACI plot - change the yellow values at left</a:t>
            </a:r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Control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marker>
          <c:cat>
            <c:strLit>
              <c:ptCount val="2"/>
              <c:pt idx="0">
                <c:v>_x0006_Before</c:v>
              </c:pt>
              <c:pt idx="1">
                <c:v>_x0005_After</c:v>
              </c:pt>
            </c:strLit>
          </c:cat>
          <c:val>
            <c:numLit>
              <c:formatCode>General</c:formatCode>
              <c:ptCount val="2"/>
              <c:pt idx="0">
                <c:v>35.0</c:v>
              </c:pt>
              <c:pt idx="1">
                <c:v>30.0</c:v>
              </c:pt>
            </c:numLit>
          </c:val>
          <c:smooth val="0"/>
        </c:ser>
        <c:ser>
          <c:idx val="1"/>
          <c:order val="1"/>
          <c:tx>
            <c:v>Treatment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marker>
          <c:cat>
            <c:strLit>
              <c:ptCount val="2"/>
              <c:pt idx="0">
                <c:v>_x0006_Before</c:v>
              </c:pt>
              <c:pt idx="1">
                <c:v>_x0005_After</c:v>
              </c:pt>
            </c:strLit>
          </c:cat>
          <c:val>
            <c:numLit>
              <c:formatCode>General</c:formatCode>
              <c:ptCount val="2"/>
              <c:pt idx="0">
                <c:v>35.0</c:v>
              </c:pt>
              <c:pt idx="1">
                <c:v>25.0</c:v>
              </c:pt>
            </c:numLit>
          </c:val>
          <c:smooth val="0"/>
        </c:ser>
        <c:ser>
          <c:idx val="0"/>
          <c:order val="2"/>
          <c:tx>
            <c:v>Control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marker>
          <c:cat>
            <c:strLit>
              <c:ptCount val="2"/>
              <c:pt idx="0">
                <c:v>_x0006_Before</c:v>
              </c:pt>
              <c:pt idx="1">
                <c:v>_x0005_After</c:v>
              </c:pt>
            </c:strLit>
          </c:cat>
          <c:val>
            <c:numLit>
              <c:formatCode>General</c:formatCode>
              <c:ptCount val="2"/>
              <c:pt idx="0">
                <c:v>35.0</c:v>
              </c:pt>
              <c:pt idx="1">
                <c:v>30.0</c:v>
              </c:pt>
            </c:numLit>
          </c:val>
          <c:smooth val="0"/>
        </c:ser>
        <c:ser>
          <c:idx val="1"/>
          <c:order val="3"/>
          <c:tx>
            <c:v>Treatment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marker>
          <c:cat>
            <c:strLit>
              <c:ptCount val="2"/>
              <c:pt idx="0">
                <c:v>_x0006_Before</c:v>
              </c:pt>
              <c:pt idx="1">
                <c:v>_x0005_After</c:v>
              </c:pt>
            </c:strLit>
          </c:cat>
          <c:val>
            <c:numLit>
              <c:formatCode>General</c:formatCode>
              <c:ptCount val="2"/>
              <c:pt idx="0">
                <c:v>35.0</c:v>
              </c:pt>
              <c:pt idx="1">
                <c:v>25.0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6482424"/>
        <c:axId val="-2084306248"/>
      </c:lineChart>
      <c:catAx>
        <c:axId val="-2086482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" b="1" i="0" u="none" strike="noStrike" baseline="0">
                    <a:solidFill>
                      <a:srgbClr val="000000"/>
                    </a:solidFill>
                    <a:latin typeface="Verdana"/>
                    <a:ea typeface="Verdana"/>
                    <a:cs typeface="Verdana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5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-208430624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-20843062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5" b="1" i="0" u="none" strike="noStrike" baseline="0">
                    <a:solidFill>
                      <a:srgbClr val="000000"/>
                    </a:solidFill>
                    <a:latin typeface="Verdana"/>
                    <a:ea typeface="Verdana"/>
                    <a:cs typeface="Verdana"/>
                  </a:defRPr>
                </a:pPr>
                <a:r>
                  <a:rPr lang="en-US"/>
                  <a:t>Mean Response</a:t>
                </a:r>
              </a:p>
            </c:rich>
          </c:tx>
          <c:layout/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-208648242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/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15" b="0" i="0" u="none" strike="noStrike" baseline="0">
              <a:solidFill>
                <a:srgbClr val="000000"/>
              </a:solidFill>
              <a:latin typeface="Verdana"/>
              <a:ea typeface="Verdana"/>
              <a:cs typeface="Verdana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Verdana"/>
          <a:ea typeface="Verdana"/>
          <a:cs typeface="Verdana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r>
              <a:rPr lang="en-US"/>
              <a:t>BACI plot - change the yellow values at the left</a:t>
            </a:r>
          </a:p>
        </c:rich>
      </c:tx>
      <c:layout>
        <c:manualLayout>
          <c:xMode val="edge"/>
          <c:yMode val="edge"/>
          <c:x val="0.194779312253937"/>
          <c:y val="0.030690537084399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4417875442935"/>
          <c:y val="0.135549914441484"/>
          <c:w val="0.698796551041178"/>
          <c:h val="0.731458028872916"/>
        </c:manualLayout>
      </c:layout>
      <c:lineChart>
        <c:grouping val="standard"/>
        <c:varyColors val="0"/>
        <c:ser>
          <c:idx val="0"/>
          <c:order val="0"/>
          <c:tx>
            <c:strRef>
              <c:f>'BACI-power-prep'!$C$19</c:f>
              <c:strCache>
                <c:ptCount val="1"/>
                <c:pt idx="0">
                  <c:v>Control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marker>
          <c:cat>
            <c:strRef>
              <c:f>'BACI-power-prep'!$D$18:$E$18</c:f>
              <c:strCache>
                <c:ptCount val="2"/>
                <c:pt idx="0">
                  <c:v>Before</c:v>
                </c:pt>
                <c:pt idx="1">
                  <c:v>After</c:v>
                </c:pt>
              </c:strCache>
            </c:strRef>
          </c:cat>
          <c:val>
            <c:numRef>
              <c:f>'BACI-power-prep'!$D$19:$E$19</c:f>
              <c:numCache>
                <c:formatCode>General</c:formatCode>
                <c:ptCount val="2"/>
                <c:pt idx="0">
                  <c:v>35.0</c:v>
                </c:pt>
                <c:pt idx="1">
                  <c:v>30.0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'BACI-power-prep'!$C$20</c:f>
              <c:strCache>
                <c:ptCount val="1"/>
                <c:pt idx="0">
                  <c:v>Treatment</c:v>
                </c:pt>
              </c:strCache>
            </c:strRef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marker>
          <c:cat>
            <c:strRef>
              <c:f>'BACI-power-prep'!$D$18:$E$18</c:f>
              <c:strCache>
                <c:ptCount val="2"/>
                <c:pt idx="0">
                  <c:v>Before</c:v>
                </c:pt>
                <c:pt idx="1">
                  <c:v>After</c:v>
                </c:pt>
              </c:strCache>
            </c:strRef>
          </c:cat>
          <c:val>
            <c:numRef>
              <c:f>'BACI-power-prep'!$D$20:$E$20</c:f>
              <c:numCache>
                <c:formatCode>General</c:formatCode>
                <c:ptCount val="2"/>
                <c:pt idx="0">
                  <c:v>35.0</c:v>
                </c:pt>
                <c:pt idx="1">
                  <c:v>25.0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5615384"/>
        <c:axId val="-2084677608"/>
      </c:lineChart>
      <c:catAx>
        <c:axId val="-2085615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Verdana"/>
                    <a:ea typeface="Verdana"/>
                    <a:cs typeface="Verdana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423695558562992"/>
              <c:y val="0.92583140342751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-20846776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846776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Verdana"/>
                    <a:ea typeface="Verdana"/>
                    <a:cs typeface="Verdana"/>
                  </a:defRPr>
                </a:pPr>
                <a:r>
                  <a:rPr lang="en-US"/>
                  <a:t>Mean Response</a:t>
                </a:r>
              </a:p>
            </c:rich>
          </c:tx>
          <c:layout>
            <c:manualLayout>
              <c:xMode val="edge"/>
              <c:yMode val="edge"/>
              <c:x val="0.0261043614665354"/>
              <c:y val="0.38874700445053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-2085615384"/>
        <c:crosses val="autoZero"/>
        <c:crossBetween val="between"/>
      </c:valAx>
      <c:spPr>
        <a:solidFill>
          <a:srgbClr val="CDCDCD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640625"/>
          <c:y val="0.50639406327406"/>
          <c:w val="0.1640625"/>
          <c:h val="0.074168797953964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Verdana"/>
              <a:ea typeface="Verdana"/>
              <a:cs typeface="Verdana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Verdana"/>
          <a:ea typeface="Verdana"/>
          <a:cs typeface="Verdana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Geneva"/>
                <a:ea typeface="Geneva"/>
                <a:cs typeface="Geneva"/>
              </a:defRPr>
            </a:pPr>
            <a:r>
              <a:rPr lang="en-US"/>
              <a:t>Cucumbers vs transect area</a:t>
            </a:r>
          </a:p>
        </c:rich>
      </c:tx>
      <c:layout>
        <c:manualLayout>
          <c:xMode val="edge"/>
          <c:yMode val="edge"/>
          <c:x val="0.278820164235503"/>
          <c:y val="0.034965034965035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8900859565096"/>
          <c:y val="0.181818725044336"/>
          <c:w val="0.761394351055352"/>
          <c:h val="0.622379481882535"/>
        </c:manualLayout>
      </c:layout>
      <c:scatterChart>
        <c:scatterStyle val="lineMarker"/>
        <c:varyColors val="0"/>
        <c:ser>
          <c:idx val="0"/>
          <c:order val="0"/>
          <c:tx>
            <c:v>Cucumbers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Lit>
              <c:formatCode>General</c:formatCode>
              <c:ptCount val="17"/>
              <c:pt idx="0">
                <c:v>260.0</c:v>
              </c:pt>
              <c:pt idx="1">
                <c:v>220.0</c:v>
              </c:pt>
              <c:pt idx="2">
                <c:v>200.0</c:v>
              </c:pt>
              <c:pt idx="3">
                <c:v>180.0</c:v>
              </c:pt>
              <c:pt idx="4">
                <c:v>120.0</c:v>
              </c:pt>
              <c:pt idx="5">
                <c:v>200.0</c:v>
              </c:pt>
              <c:pt idx="6">
                <c:v>200.0</c:v>
              </c:pt>
              <c:pt idx="7">
                <c:v>120.0</c:v>
              </c:pt>
              <c:pt idx="8">
                <c:v>140.0</c:v>
              </c:pt>
              <c:pt idx="9">
                <c:v>400.0</c:v>
              </c:pt>
              <c:pt idx="10">
                <c:v>120.0</c:v>
              </c:pt>
              <c:pt idx="11">
                <c:v>120.0</c:v>
              </c:pt>
              <c:pt idx="12">
                <c:v>140.0</c:v>
              </c:pt>
              <c:pt idx="13">
                <c:v>800.0</c:v>
              </c:pt>
              <c:pt idx="14">
                <c:v>140.0</c:v>
              </c:pt>
              <c:pt idx="15">
                <c:v>180.0</c:v>
              </c:pt>
              <c:pt idx="16">
                <c:v>80.0</c:v>
              </c:pt>
            </c:numLit>
          </c:xVal>
          <c:yVal>
            <c:numLit>
              <c:formatCode>General</c:formatCode>
              <c:ptCount val="17"/>
              <c:pt idx="0">
                <c:v>124.0</c:v>
              </c:pt>
              <c:pt idx="1">
                <c:v>67.0</c:v>
              </c:pt>
              <c:pt idx="2">
                <c:v>6.0</c:v>
              </c:pt>
              <c:pt idx="3">
                <c:v>62.0</c:v>
              </c:pt>
              <c:pt idx="4">
                <c:v>35.0</c:v>
              </c:pt>
              <c:pt idx="5">
                <c:v>3.0</c:v>
              </c:pt>
              <c:pt idx="6">
                <c:v>1.0</c:v>
              </c:pt>
              <c:pt idx="7">
                <c:v>49.0</c:v>
              </c:pt>
              <c:pt idx="8">
                <c:v>28.0</c:v>
              </c:pt>
              <c:pt idx="9">
                <c:v>1.0</c:v>
              </c:pt>
              <c:pt idx="10">
                <c:v>89.0</c:v>
              </c:pt>
              <c:pt idx="11">
                <c:v>116.0</c:v>
              </c:pt>
              <c:pt idx="12">
                <c:v>76.0</c:v>
              </c:pt>
              <c:pt idx="13">
                <c:v>10.0</c:v>
              </c:pt>
              <c:pt idx="14">
                <c:v>34.0</c:v>
              </c:pt>
              <c:pt idx="15">
                <c:v>109.0</c:v>
              </c:pt>
              <c:pt idx="16">
                <c:v>48.0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5937784"/>
        <c:axId val="-2109134488"/>
      </c:scatterChart>
      <c:valAx>
        <c:axId val="-2085937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Geneva"/>
                    <a:ea typeface="Geneva"/>
                    <a:cs typeface="Geneva"/>
                  </a:defRPr>
                </a:pPr>
                <a:r>
                  <a:rPr lang="en-US"/>
                  <a:t>Transect Area</a:t>
                </a:r>
              </a:p>
            </c:rich>
          </c:tx>
          <c:layout>
            <c:manualLayout>
              <c:xMode val="edge"/>
              <c:yMode val="edge"/>
              <c:x val="0.461126216461548"/>
              <c:y val="0.88461813776774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Geneva"/>
                <a:ea typeface="Geneva"/>
                <a:cs typeface="Geneva"/>
              </a:defRPr>
            </a:pPr>
            <a:endParaRPr lang="en-US"/>
          </a:p>
        </c:txPr>
        <c:crossAx val="-2109134488"/>
        <c:crosses val="autoZero"/>
        <c:crossBetween val="midCat"/>
      </c:valAx>
      <c:valAx>
        <c:axId val="-21091344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Geneva"/>
                    <a:ea typeface="Geneva"/>
                    <a:cs typeface="Geneva"/>
                  </a:defRPr>
                </a:pPr>
                <a:r>
                  <a:rPr lang="en-US"/>
                  <a:t>Number of cucumbers</a:t>
                </a:r>
              </a:p>
            </c:rich>
          </c:tx>
          <c:layout>
            <c:manualLayout>
              <c:xMode val="edge"/>
              <c:yMode val="edge"/>
              <c:x val="0.0455764075067024"/>
              <c:y val="0.3181826441275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Geneva"/>
                <a:ea typeface="Geneva"/>
                <a:cs typeface="Geneva"/>
              </a:defRPr>
            </a:pPr>
            <a:endParaRPr lang="en-US"/>
          </a:p>
        </c:txPr>
        <c:crossAx val="-208593778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Geneva"/>
          <a:ea typeface="Geneva"/>
          <a:cs typeface="Geneva"/>
        </a:defRPr>
      </a:pPr>
      <a:endParaRPr lang="en-US"/>
    </a:p>
  </c:txPr>
  <c:printSettings>
    <c:headerFooter>
      <c:oddHeader>&amp;A</c:oddHeader>
      <c:oddFooter>Page &amp;P</c:oddFooter>
    </c:headerFooter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Geneva"/>
                <a:ea typeface="Geneva"/>
                <a:cs typeface="Geneva"/>
              </a:defRPr>
            </a:pPr>
            <a:r>
              <a:rPr lang="en-US"/>
              <a:t>Cucumbers vs transect area</a:t>
            </a:r>
          </a:p>
        </c:rich>
      </c:tx>
      <c:layout>
        <c:manualLayout>
          <c:xMode val="edge"/>
          <c:yMode val="edge"/>
          <c:x val="0.278820375335121"/>
          <c:y val="0.034965034965035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230568968931"/>
          <c:y val="0.188811752930657"/>
          <c:w val="0.750670486955981"/>
          <c:h val="0.597903884280412"/>
        </c:manualLayout>
      </c:layout>
      <c:scatterChart>
        <c:scatterStyle val="lineMarker"/>
        <c:varyColors val="0"/>
        <c:ser>
          <c:idx val="0"/>
          <c:order val="0"/>
          <c:tx>
            <c:v>Cucumbers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Lit>
              <c:formatCode>General</c:formatCode>
              <c:ptCount val="19"/>
              <c:pt idx="0">
                <c:v>120.0</c:v>
              </c:pt>
              <c:pt idx="1">
                <c:v>140.0</c:v>
              </c:pt>
              <c:pt idx="2">
                <c:v>120.0</c:v>
              </c:pt>
              <c:pt idx="3">
                <c:v>120.0</c:v>
              </c:pt>
              <c:pt idx="4">
                <c:v>140.0</c:v>
              </c:pt>
              <c:pt idx="5">
                <c:v>160.0</c:v>
              </c:pt>
              <c:pt idx="6">
                <c:v>80.0</c:v>
              </c:pt>
              <c:pt idx="7">
                <c:v>180.0</c:v>
              </c:pt>
              <c:pt idx="8">
                <c:v>100.0</c:v>
              </c:pt>
              <c:pt idx="9">
                <c:v>180.0</c:v>
              </c:pt>
              <c:pt idx="10">
                <c:v>120.0</c:v>
              </c:pt>
              <c:pt idx="11">
                <c:v>120.0</c:v>
              </c:pt>
              <c:pt idx="12">
                <c:v>100.0</c:v>
              </c:pt>
              <c:pt idx="13">
                <c:v>120.0</c:v>
              </c:pt>
              <c:pt idx="14">
                <c:v>100.0</c:v>
              </c:pt>
              <c:pt idx="15">
                <c:v>120.0</c:v>
              </c:pt>
              <c:pt idx="16">
                <c:v>120.0</c:v>
              </c:pt>
              <c:pt idx="17">
                <c:v>100.0</c:v>
              </c:pt>
              <c:pt idx="18">
                <c:v>120.0</c:v>
              </c:pt>
            </c:numLit>
          </c:xVal>
          <c:yVal>
            <c:numLit>
              <c:formatCode>General</c:formatCode>
              <c:ptCount val="19"/>
              <c:pt idx="0">
                <c:v>80.0</c:v>
              </c:pt>
              <c:pt idx="1">
                <c:v>22.0</c:v>
              </c:pt>
              <c:pt idx="2">
                <c:v>30.0</c:v>
              </c:pt>
              <c:pt idx="3">
                <c:v>82.0</c:v>
              </c:pt>
              <c:pt idx="4">
                <c:v>90.0</c:v>
              </c:pt>
              <c:pt idx="5">
                <c:v>110.0</c:v>
              </c:pt>
              <c:pt idx="6">
                <c:v>98.0</c:v>
              </c:pt>
              <c:pt idx="7">
                <c:v>102.0</c:v>
              </c:pt>
              <c:pt idx="8">
                <c:v>80.0</c:v>
              </c:pt>
              <c:pt idx="9">
                <c:v>181.0</c:v>
              </c:pt>
              <c:pt idx="10">
                <c:v>39.0</c:v>
              </c:pt>
              <c:pt idx="11">
                <c:v>30.0</c:v>
              </c:pt>
              <c:pt idx="12">
                <c:v>33.0</c:v>
              </c:pt>
              <c:pt idx="13">
                <c:v>134.0</c:v>
              </c:pt>
              <c:pt idx="14">
                <c:v>58.0</c:v>
              </c:pt>
              <c:pt idx="15">
                <c:v>84.0</c:v>
              </c:pt>
              <c:pt idx="16">
                <c:v>35.0</c:v>
              </c:pt>
              <c:pt idx="17">
                <c:v>51.0</c:v>
              </c:pt>
              <c:pt idx="18">
                <c:v>106.0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9652392"/>
        <c:axId val="-2106327672"/>
      </c:scatterChart>
      <c:valAx>
        <c:axId val="-2109652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Geneva"/>
                    <a:ea typeface="Geneva"/>
                    <a:cs typeface="Geneva"/>
                  </a:defRPr>
                </a:pPr>
                <a:r>
                  <a:rPr lang="en-US"/>
                  <a:t>Transect Area</a:t>
                </a:r>
              </a:p>
            </c:rich>
          </c:tx>
          <c:layout>
            <c:manualLayout>
              <c:xMode val="edge"/>
              <c:yMode val="edge"/>
              <c:x val="0.469169111903907"/>
              <c:y val="0.86713534496999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Geneva"/>
                <a:ea typeface="Geneva"/>
                <a:cs typeface="Geneva"/>
              </a:defRPr>
            </a:pPr>
            <a:endParaRPr lang="en-US"/>
          </a:p>
        </c:txPr>
        <c:crossAx val="-2106327672"/>
        <c:crosses val="autoZero"/>
        <c:crossBetween val="midCat"/>
      </c:valAx>
      <c:valAx>
        <c:axId val="-21063276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Geneva"/>
                    <a:ea typeface="Geneva"/>
                    <a:cs typeface="Geneva"/>
                  </a:defRPr>
                </a:pPr>
                <a:r>
                  <a:rPr lang="en-US"/>
                  <a:t>Number of cucumbers</a:t>
                </a:r>
              </a:p>
            </c:rich>
          </c:tx>
          <c:layout>
            <c:manualLayout>
              <c:xMode val="edge"/>
              <c:yMode val="edge"/>
              <c:x val="0.0589812332439678"/>
              <c:y val="0.31118963713451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Geneva"/>
                <a:ea typeface="Geneva"/>
                <a:cs typeface="Geneva"/>
              </a:defRPr>
            </a:pPr>
            <a:endParaRPr lang="en-US"/>
          </a:p>
        </c:txPr>
        <c:crossAx val="-210965239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Geneva"/>
          <a:ea typeface="Geneva"/>
          <a:cs typeface="Geneva"/>
        </a:defRPr>
      </a:pPr>
      <a:endParaRPr lang="en-US"/>
    </a:p>
  </c:txPr>
  <c:printSettings>
    <c:headerFooter>
      <c:oddHeader>&amp;A</c:oddHeader>
      <c:oddFooter>Page &amp;P</c:oddFooter>
    </c:headerFooter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chart" Target="../charts/chart3.xml"/><Relationship Id="rId3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28</xdr:row>
      <xdr:rowOff>0</xdr:rowOff>
    </xdr:from>
    <xdr:to>
      <xdr:col>7</xdr:col>
      <xdr:colOff>0</xdr:colOff>
      <xdr:row>28</xdr:row>
      <xdr:rowOff>0</xdr:rowOff>
    </xdr:to>
    <xdr:graphicFrame macro="">
      <xdr:nvGraphicFramePr>
        <xdr:cNvPr id="923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</xdr:colOff>
      <xdr:row>5</xdr:row>
      <xdr:rowOff>38100</xdr:rowOff>
    </xdr:from>
    <xdr:to>
      <xdr:col>13</xdr:col>
      <xdr:colOff>660400</xdr:colOff>
      <xdr:row>35</xdr:row>
      <xdr:rowOff>50800</xdr:rowOff>
    </xdr:to>
    <xdr:graphicFrame macro="">
      <xdr:nvGraphicFramePr>
        <xdr:cNvPr id="10267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26</xdr:row>
      <xdr:rowOff>0</xdr:rowOff>
    </xdr:from>
    <xdr:to>
      <xdr:col>10</xdr:col>
      <xdr:colOff>584200</xdr:colOff>
      <xdr:row>43</xdr:row>
      <xdr:rowOff>25400</xdr:rowOff>
    </xdr:to>
    <xdr:pic>
      <xdr:nvPicPr>
        <xdr:cNvPr id="2117" name="Picture 3" descr="clip_image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3700" y="5473700"/>
          <a:ext cx="4495800" cy="3479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406400</xdr:colOff>
      <xdr:row>97</xdr:row>
      <xdr:rowOff>114300</xdr:rowOff>
    </xdr:from>
    <xdr:to>
      <xdr:col>8</xdr:col>
      <xdr:colOff>812800</xdr:colOff>
      <xdr:row>115</xdr:row>
      <xdr:rowOff>88900</xdr:rowOff>
    </xdr:to>
    <xdr:graphicFrame macro="">
      <xdr:nvGraphicFramePr>
        <xdr:cNvPr id="211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393700</xdr:colOff>
      <xdr:row>161</xdr:row>
      <xdr:rowOff>88900</xdr:rowOff>
    </xdr:from>
    <xdr:to>
      <xdr:col>8</xdr:col>
      <xdr:colOff>800100</xdr:colOff>
      <xdr:row>179</xdr:row>
      <xdr:rowOff>63500</xdr:rowOff>
    </xdr:to>
    <xdr:graphicFrame macro="">
      <xdr:nvGraphicFramePr>
        <xdr:cNvPr id="2119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Relationship Id="rId2" Type="http://schemas.openxmlformats.org/officeDocument/2006/relationships/externalLinkPath" Target="urchin.xls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arl James Schwarz" refreshedDate="-4.0110155050344042E-156" createdVersion="1" recordCount="1120">
  <cacheSource type="worksheet">
    <worksheetSource ref="A15:D1135" sheet="urchin.cluster.dat" r:id="rId2"/>
  </cacheSource>
  <cacheFields count="4">
    <cacheField name="transect" numFmtId="0">
      <sharedItems containsSemiMixedTypes="0" containsString="0" containsNumber="1" containsInteger="1" minValue="1" maxValue="33" count="28">
        <n v="1"/>
        <n v="2"/>
        <n v="3"/>
        <n v="4"/>
        <n v="6"/>
        <n v="7"/>
        <n v="8"/>
        <n v="9"/>
        <n v="10"/>
        <n v="11"/>
        <n v="13"/>
        <n v="14"/>
        <n v="15"/>
        <n v="16"/>
        <n v="18"/>
        <n v="20"/>
        <n v="21"/>
        <n v="22"/>
        <n v="23"/>
        <n v="24"/>
        <n v="25"/>
        <n v="26"/>
        <n v="27"/>
        <n v="28"/>
        <n v="29"/>
        <n v="30"/>
        <n v="31"/>
        <n v="33"/>
      </sharedItems>
    </cacheField>
    <cacheField name="quadrat" numFmtId="0">
      <sharedItems containsSemiMixedTypes="0" containsString="0" containsNumber="1" containsInteger="1" minValue="1" maxValue="100"/>
    </cacheField>
    <cacheField name="legal" numFmtId="0">
      <sharedItems containsSemiMixedTypes="0" containsString="0" containsNumber="1" containsInteger="1" minValue="0" maxValue="17" count="15">
        <n v="0"/>
        <n v="1"/>
        <n v="3"/>
        <n v="2"/>
        <n v="7"/>
        <n v="6"/>
        <n v="5"/>
        <n v="4"/>
        <n v="9"/>
        <n v="8"/>
        <n v="14"/>
        <n v="10"/>
        <n v="17"/>
        <n v="11"/>
        <n v="15"/>
      </sharedItems>
    </cacheField>
    <cacheField name="sublegal" numFmtId="0">
      <sharedItems containsSemiMixedTypes="0" containsString="0" containsNumber="1" containsInteger="1" minValue="0" maxValue="16" count="15">
        <n v="0"/>
        <n v="1"/>
        <n v="4"/>
        <n v="3"/>
        <n v="10"/>
        <n v="2"/>
        <n v="7"/>
        <n v="6"/>
        <n v="9"/>
        <n v="14"/>
        <n v="11"/>
        <n v="5"/>
        <n v="12"/>
        <n v="16"/>
        <n v="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20">
  <r>
    <x v="0"/>
    <n v="1"/>
    <x v="0"/>
    <x v="0"/>
  </r>
  <r>
    <x v="0"/>
    <n v="2"/>
    <x v="0"/>
    <x v="0"/>
  </r>
  <r>
    <x v="0"/>
    <n v="3"/>
    <x v="0"/>
    <x v="0"/>
  </r>
  <r>
    <x v="0"/>
    <n v="4"/>
    <x v="0"/>
    <x v="1"/>
  </r>
  <r>
    <x v="0"/>
    <n v="5"/>
    <x v="0"/>
    <x v="0"/>
  </r>
  <r>
    <x v="0"/>
    <n v="6"/>
    <x v="0"/>
    <x v="0"/>
  </r>
  <r>
    <x v="0"/>
    <n v="7"/>
    <x v="0"/>
    <x v="0"/>
  </r>
  <r>
    <x v="0"/>
    <n v="8"/>
    <x v="0"/>
    <x v="0"/>
  </r>
  <r>
    <x v="0"/>
    <n v="9"/>
    <x v="0"/>
    <x v="0"/>
  </r>
  <r>
    <x v="0"/>
    <n v="10"/>
    <x v="0"/>
    <x v="0"/>
  </r>
  <r>
    <x v="0"/>
    <n v="11"/>
    <x v="0"/>
    <x v="0"/>
  </r>
  <r>
    <x v="0"/>
    <n v="12"/>
    <x v="0"/>
    <x v="0"/>
  </r>
  <r>
    <x v="0"/>
    <n v="13"/>
    <x v="0"/>
    <x v="0"/>
  </r>
  <r>
    <x v="0"/>
    <n v="14"/>
    <x v="0"/>
    <x v="0"/>
  </r>
  <r>
    <x v="0"/>
    <n v="15"/>
    <x v="0"/>
    <x v="0"/>
  </r>
  <r>
    <x v="0"/>
    <n v="16"/>
    <x v="0"/>
    <x v="1"/>
  </r>
  <r>
    <x v="0"/>
    <n v="17"/>
    <x v="0"/>
    <x v="0"/>
  </r>
  <r>
    <x v="0"/>
    <n v="18"/>
    <x v="0"/>
    <x v="0"/>
  </r>
  <r>
    <x v="0"/>
    <n v="19"/>
    <x v="0"/>
    <x v="0"/>
  </r>
  <r>
    <x v="0"/>
    <n v="20"/>
    <x v="0"/>
    <x v="0"/>
  </r>
  <r>
    <x v="0"/>
    <n v="21"/>
    <x v="0"/>
    <x v="0"/>
  </r>
  <r>
    <x v="0"/>
    <n v="22"/>
    <x v="1"/>
    <x v="1"/>
  </r>
  <r>
    <x v="0"/>
    <n v="23"/>
    <x v="2"/>
    <x v="0"/>
  </r>
  <r>
    <x v="0"/>
    <n v="24"/>
    <x v="1"/>
    <x v="2"/>
  </r>
  <r>
    <x v="0"/>
    <n v="25"/>
    <x v="0"/>
    <x v="1"/>
  </r>
  <r>
    <x v="0"/>
    <n v="26"/>
    <x v="3"/>
    <x v="1"/>
  </r>
  <r>
    <x v="0"/>
    <n v="27"/>
    <x v="0"/>
    <x v="0"/>
  </r>
  <r>
    <x v="0"/>
    <n v="28"/>
    <x v="4"/>
    <x v="3"/>
  </r>
  <r>
    <x v="0"/>
    <n v="29"/>
    <x v="4"/>
    <x v="4"/>
  </r>
  <r>
    <x v="0"/>
    <n v="30"/>
    <x v="5"/>
    <x v="1"/>
  </r>
  <r>
    <x v="0"/>
    <n v="31"/>
    <x v="6"/>
    <x v="0"/>
  </r>
  <r>
    <x v="0"/>
    <n v="32"/>
    <x v="2"/>
    <x v="0"/>
  </r>
  <r>
    <x v="0"/>
    <n v="33"/>
    <x v="0"/>
    <x v="0"/>
  </r>
  <r>
    <x v="0"/>
    <n v="34"/>
    <x v="0"/>
    <x v="0"/>
  </r>
  <r>
    <x v="0"/>
    <n v="35"/>
    <x v="0"/>
    <x v="0"/>
  </r>
  <r>
    <x v="0"/>
    <n v="36"/>
    <x v="2"/>
    <x v="1"/>
  </r>
  <r>
    <x v="0"/>
    <n v="37"/>
    <x v="7"/>
    <x v="2"/>
  </r>
  <r>
    <x v="0"/>
    <n v="38"/>
    <x v="7"/>
    <x v="1"/>
  </r>
  <r>
    <x v="0"/>
    <n v="39"/>
    <x v="8"/>
    <x v="5"/>
  </r>
  <r>
    <x v="0"/>
    <n v="40"/>
    <x v="4"/>
    <x v="3"/>
  </r>
  <r>
    <x v="0"/>
    <n v="41"/>
    <x v="7"/>
    <x v="0"/>
  </r>
  <r>
    <x v="0"/>
    <n v="42"/>
    <x v="7"/>
    <x v="1"/>
  </r>
  <r>
    <x v="0"/>
    <n v="43"/>
    <x v="7"/>
    <x v="0"/>
  </r>
  <r>
    <x v="0"/>
    <n v="44"/>
    <x v="3"/>
    <x v="0"/>
  </r>
  <r>
    <x v="0"/>
    <n v="45"/>
    <x v="2"/>
    <x v="0"/>
  </r>
  <r>
    <x v="0"/>
    <n v="46"/>
    <x v="1"/>
    <x v="1"/>
  </r>
  <r>
    <x v="0"/>
    <n v="47"/>
    <x v="1"/>
    <x v="0"/>
  </r>
  <r>
    <x v="0"/>
    <n v="48"/>
    <x v="1"/>
    <x v="1"/>
  </r>
  <r>
    <x v="0"/>
    <n v="49"/>
    <x v="2"/>
    <x v="1"/>
  </r>
  <r>
    <x v="0"/>
    <n v="50"/>
    <x v="3"/>
    <x v="0"/>
  </r>
  <r>
    <x v="0"/>
    <n v="51"/>
    <x v="6"/>
    <x v="0"/>
  </r>
  <r>
    <x v="0"/>
    <n v="52"/>
    <x v="9"/>
    <x v="6"/>
  </r>
  <r>
    <x v="0"/>
    <n v="53"/>
    <x v="7"/>
    <x v="2"/>
  </r>
  <r>
    <x v="0"/>
    <n v="54"/>
    <x v="7"/>
    <x v="0"/>
  </r>
  <r>
    <x v="0"/>
    <n v="55"/>
    <x v="9"/>
    <x v="1"/>
  </r>
  <r>
    <x v="0"/>
    <n v="56"/>
    <x v="4"/>
    <x v="3"/>
  </r>
  <r>
    <x v="0"/>
    <n v="57"/>
    <x v="7"/>
    <x v="1"/>
  </r>
  <r>
    <x v="0"/>
    <n v="58"/>
    <x v="1"/>
    <x v="5"/>
  </r>
  <r>
    <x v="0"/>
    <n v="59"/>
    <x v="3"/>
    <x v="0"/>
  </r>
  <r>
    <x v="0"/>
    <n v="60"/>
    <x v="0"/>
    <x v="0"/>
  </r>
  <r>
    <x v="0"/>
    <n v="61"/>
    <x v="1"/>
    <x v="0"/>
  </r>
  <r>
    <x v="0"/>
    <n v="62"/>
    <x v="3"/>
    <x v="3"/>
  </r>
  <r>
    <x v="0"/>
    <n v="63"/>
    <x v="0"/>
    <x v="0"/>
  </r>
  <r>
    <x v="0"/>
    <n v="64"/>
    <x v="3"/>
    <x v="3"/>
  </r>
  <r>
    <x v="0"/>
    <n v="65"/>
    <x v="5"/>
    <x v="1"/>
  </r>
  <r>
    <x v="0"/>
    <n v="66"/>
    <x v="1"/>
    <x v="0"/>
  </r>
  <r>
    <x v="0"/>
    <n v="67"/>
    <x v="2"/>
    <x v="0"/>
  </r>
  <r>
    <x v="0"/>
    <n v="68"/>
    <x v="0"/>
    <x v="0"/>
  </r>
  <r>
    <x v="0"/>
    <n v="69"/>
    <x v="0"/>
    <x v="0"/>
  </r>
  <r>
    <x v="0"/>
    <n v="70"/>
    <x v="0"/>
    <x v="0"/>
  </r>
  <r>
    <x v="0"/>
    <n v="71"/>
    <x v="0"/>
    <x v="0"/>
  </r>
  <r>
    <x v="0"/>
    <n v="72"/>
    <x v="0"/>
    <x v="0"/>
  </r>
  <r>
    <x v="0"/>
    <n v="73"/>
    <x v="0"/>
    <x v="0"/>
  </r>
  <r>
    <x v="0"/>
    <n v="74"/>
    <x v="0"/>
    <x v="0"/>
  </r>
  <r>
    <x v="0"/>
    <n v="75"/>
    <x v="0"/>
    <x v="0"/>
  </r>
  <r>
    <x v="0"/>
    <n v="76"/>
    <x v="0"/>
    <x v="0"/>
  </r>
  <r>
    <x v="0"/>
    <n v="77"/>
    <x v="0"/>
    <x v="0"/>
  </r>
  <r>
    <x v="0"/>
    <n v="78"/>
    <x v="0"/>
    <x v="0"/>
  </r>
  <r>
    <x v="0"/>
    <n v="79"/>
    <x v="0"/>
    <x v="0"/>
  </r>
  <r>
    <x v="0"/>
    <n v="80"/>
    <x v="0"/>
    <x v="0"/>
  </r>
  <r>
    <x v="0"/>
    <n v="81"/>
    <x v="0"/>
    <x v="0"/>
  </r>
  <r>
    <x v="0"/>
    <n v="82"/>
    <x v="0"/>
    <x v="0"/>
  </r>
  <r>
    <x v="0"/>
    <n v="83"/>
    <x v="0"/>
    <x v="0"/>
  </r>
  <r>
    <x v="0"/>
    <n v="84"/>
    <x v="0"/>
    <x v="0"/>
  </r>
  <r>
    <x v="0"/>
    <n v="85"/>
    <x v="0"/>
    <x v="0"/>
  </r>
  <r>
    <x v="0"/>
    <n v="86"/>
    <x v="0"/>
    <x v="0"/>
  </r>
  <r>
    <x v="0"/>
    <n v="87"/>
    <x v="0"/>
    <x v="0"/>
  </r>
  <r>
    <x v="0"/>
    <n v="88"/>
    <x v="0"/>
    <x v="0"/>
  </r>
  <r>
    <x v="0"/>
    <n v="89"/>
    <x v="0"/>
    <x v="0"/>
  </r>
  <r>
    <x v="0"/>
    <n v="90"/>
    <x v="1"/>
    <x v="0"/>
  </r>
  <r>
    <x v="0"/>
    <n v="91"/>
    <x v="1"/>
    <x v="1"/>
  </r>
  <r>
    <x v="0"/>
    <n v="92"/>
    <x v="7"/>
    <x v="5"/>
  </r>
  <r>
    <x v="0"/>
    <n v="93"/>
    <x v="0"/>
    <x v="0"/>
  </r>
  <r>
    <x v="0"/>
    <n v="94"/>
    <x v="0"/>
    <x v="0"/>
  </r>
  <r>
    <x v="0"/>
    <n v="95"/>
    <x v="0"/>
    <x v="0"/>
  </r>
  <r>
    <x v="0"/>
    <n v="96"/>
    <x v="0"/>
    <x v="0"/>
  </r>
  <r>
    <x v="0"/>
    <n v="97"/>
    <x v="0"/>
    <x v="0"/>
  </r>
  <r>
    <x v="0"/>
    <n v="98"/>
    <x v="0"/>
    <x v="0"/>
  </r>
  <r>
    <x v="0"/>
    <n v="99"/>
    <x v="0"/>
    <x v="0"/>
  </r>
  <r>
    <x v="0"/>
    <n v="100"/>
    <x v="0"/>
    <x v="0"/>
  </r>
  <r>
    <x v="1"/>
    <n v="1"/>
    <x v="7"/>
    <x v="7"/>
  </r>
  <r>
    <x v="1"/>
    <n v="2"/>
    <x v="4"/>
    <x v="5"/>
  </r>
  <r>
    <x v="1"/>
    <n v="3"/>
    <x v="2"/>
    <x v="5"/>
  </r>
  <r>
    <x v="1"/>
    <n v="4"/>
    <x v="6"/>
    <x v="5"/>
  </r>
  <r>
    <x v="1"/>
    <n v="5"/>
    <x v="4"/>
    <x v="0"/>
  </r>
  <r>
    <x v="1"/>
    <n v="6"/>
    <x v="5"/>
    <x v="5"/>
  </r>
  <r>
    <x v="1"/>
    <n v="7"/>
    <x v="2"/>
    <x v="1"/>
  </r>
  <r>
    <x v="1"/>
    <n v="8"/>
    <x v="2"/>
    <x v="3"/>
  </r>
  <r>
    <x v="1"/>
    <n v="9"/>
    <x v="7"/>
    <x v="1"/>
  </r>
  <r>
    <x v="1"/>
    <n v="10"/>
    <x v="4"/>
    <x v="1"/>
  </r>
  <r>
    <x v="1"/>
    <n v="11"/>
    <x v="9"/>
    <x v="1"/>
  </r>
  <r>
    <x v="1"/>
    <n v="12"/>
    <x v="9"/>
    <x v="5"/>
  </r>
  <r>
    <x v="1"/>
    <n v="13"/>
    <x v="2"/>
    <x v="0"/>
  </r>
  <r>
    <x v="1"/>
    <n v="14"/>
    <x v="9"/>
    <x v="0"/>
  </r>
  <r>
    <x v="1"/>
    <n v="15"/>
    <x v="6"/>
    <x v="0"/>
  </r>
  <r>
    <x v="1"/>
    <n v="16"/>
    <x v="4"/>
    <x v="6"/>
  </r>
  <r>
    <x v="1"/>
    <n v="17"/>
    <x v="5"/>
    <x v="1"/>
  </r>
  <r>
    <x v="1"/>
    <n v="18"/>
    <x v="5"/>
    <x v="0"/>
  </r>
  <r>
    <x v="1"/>
    <n v="19"/>
    <x v="2"/>
    <x v="1"/>
  </r>
  <r>
    <x v="1"/>
    <n v="20"/>
    <x v="2"/>
    <x v="1"/>
  </r>
  <r>
    <x v="1"/>
    <n v="21"/>
    <x v="4"/>
    <x v="5"/>
  </r>
  <r>
    <x v="1"/>
    <n v="22"/>
    <x v="5"/>
    <x v="1"/>
  </r>
  <r>
    <x v="1"/>
    <n v="23"/>
    <x v="3"/>
    <x v="1"/>
  </r>
  <r>
    <x v="1"/>
    <n v="24"/>
    <x v="6"/>
    <x v="5"/>
  </r>
  <r>
    <x v="1"/>
    <n v="25"/>
    <x v="3"/>
    <x v="5"/>
  </r>
  <r>
    <x v="1"/>
    <n v="26"/>
    <x v="6"/>
    <x v="0"/>
  </r>
  <r>
    <x v="1"/>
    <n v="27"/>
    <x v="10"/>
    <x v="1"/>
  </r>
  <r>
    <x v="1"/>
    <n v="28"/>
    <x v="2"/>
    <x v="5"/>
  </r>
  <r>
    <x v="1"/>
    <n v="29"/>
    <x v="0"/>
    <x v="1"/>
  </r>
  <r>
    <x v="1"/>
    <n v="30"/>
    <x v="0"/>
    <x v="0"/>
  </r>
  <r>
    <x v="2"/>
    <n v="1"/>
    <x v="0"/>
    <x v="0"/>
  </r>
  <r>
    <x v="2"/>
    <n v="2"/>
    <x v="0"/>
    <x v="0"/>
  </r>
  <r>
    <x v="2"/>
    <n v="3"/>
    <x v="0"/>
    <x v="0"/>
  </r>
  <r>
    <x v="2"/>
    <n v="4"/>
    <x v="0"/>
    <x v="0"/>
  </r>
  <r>
    <x v="2"/>
    <n v="5"/>
    <x v="0"/>
    <x v="0"/>
  </r>
  <r>
    <x v="2"/>
    <n v="6"/>
    <x v="0"/>
    <x v="0"/>
  </r>
  <r>
    <x v="2"/>
    <n v="7"/>
    <x v="0"/>
    <x v="0"/>
  </r>
  <r>
    <x v="2"/>
    <n v="8"/>
    <x v="0"/>
    <x v="0"/>
  </r>
  <r>
    <x v="2"/>
    <n v="9"/>
    <x v="0"/>
    <x v="0"/>
  </r>
  <r>
    <x v="2"/>
    <n v="10"/>
    <x v="0"/>
    <x v="0"/>
  </r>
  <r>
    <x v="2"/>
    <n v="11"/>
    <x v="0"/>
    <x v="0"/>
  </r>
  <r>
    <x v="2"/>
    <n v="12"/>
    <x v="0"/>
    <x v="0"/>
  </r>
  <r>
    <x v="2"/>
    <n v="13"/>
    <x v="0"/>
    <x v="0"/>
  </r>
  <r>
    <x v="2"/>
    <n v="14"/>
    <x v="0"/>
    <x v="0"/>
  </r>
  <r>
    <x v="2"/>
    <n v="15"/>
    <x v="0"/>
    <x v="0"/>
  </r>
  <r>
    <x v="2"/>
    <n v="16"/>
    <x v="0"/>
    <x v="0"/>
  </r>
  <r>
    <x v="2"/>
    <n v="17"/>
    <x v="0"/>
    <x v="0"/>
  </r>
  <r>
    <x v="2"/>
    <n v="18"/>
    <x v="0"/>
    <x v="0"/>
  </r>
  <r>
    <x v="2"/>
    <n v="19"/>
    <x v="0"/>
    <x v="0"/>
  </r>
  <r>
    <x v="2"/>
    <n v="20"/>
    <x v="0"/>
    <x v="0"/>
  </r>
  <r>
    <x v="2"/>
    <n v="21"/>
    <x v="0"/>
    <x v="0"/>
  </r>
  <r>
    <x v="2"/>
    <n v="22"/>
    <x v="0"/>
    <x v="0"/>
  </r>
  <r>
    <x v="2"/>
    <n v="23"/>
    <x v="0"/>
    <x v="0"/>
  </r>
  <r>
    <x v="2"/>
    <n v="24"/>
    <x v="0"/>
    <x v="0"/>
  </r>
  <r>
    <x v="2"/>
    <n v="25"/>
    <x v="0"/>
    <x v="0"/>
  </r>
  <r>
    <x v="2"/>
    <n v="26"/>
    <x v="0"/>
    <x v="0"/>
  </r>
  <r>
    <x v="2"/>
    <n v="27"/>
    <x v="0"/>
    <x v="0"/>
  </r>
  <r>
    <x v="2"/>
    <n v="28"/>
    <x v="0"/>
    <x v="0"/>
  </r>
  <r>
    <x v="2"/>
    <n v="29"/>
    <x v="0"/>
    <x v="0"/>
  </r>
  <r>
    <x v="2"/>
    <n v="30"/>
    <x v="0"/>
    <x v="0"/>
  </r>
  <r>
    <x v="2"/>
    <n v="31"/>
    <x v="0"/>
    <x v="0"/>
  </r>
  <r>
    <x v="2"/>
    <n v="32"/>
    <x v="0"/>
    <x v="0"/>
  </r>
  <r>
    <x v="2"/>
    <n v="33"/>
    <x v="0"/>
    <x v="0"/>
  </r>
  <r>
    <x v="2"/>
    <n v="34"/>
    <x v="0"/>
    <x v="0"/>
  </r>
  <r>
    <x v="2"/>
    <n v="35"/>
    <x v="0"/>
    <x v="0"/>
  </r>
  <r>
    <x v="2"/>
    <n v="36"/>
    <x v="0"/>
    <x v="0"/>
  </r>
  <r>
    <x v="2"/>
    <n v="37"/>
    <x v="0"/>
    <x v="0"/>
  </r>
  <r>
    <x v="2"/>
    <n v="38"/>
    <x v="0"/>
    <x v="0"/>
  </r>
  <r>
    <x v="2"/>
    <n v="39"/>
    <x v="0"/>
    <x v="0"/>
  </r>
  <r>
    <x v="2"/>
    <n v="40"/>
    <x v="0"/>
    <x v="0"/>
  </r>
  <r>
    <x v="2"/>
    <n v="41"/>
    <x v="0"/>
    <x v="0"/>
  </r>
  <r>
    <x v="2"/>
    <n v="42"/>
    <x v="0"/>
    <x v="0"/>
  </r>
  <r>
    <x v="2"/>
    <n v="43"/>
    <x v="0"/>
    <x v="0"/>
  </r>
  <r>
    <x v="2"/>
    <n v="44"/>
    <x v="0"/>
    <x v="0"/>
  </r>
  <r>
    <x v="2"/>
    <n v="45"/>
    <x v="0"/>
    <x v="0"/>
  </r>
  <r>
    <x v="2"/>
    <n v="46"/>
    <x v="0"/>
    <x v="0"/>
  </r>
  <r>
    <x v="2"/>
    <n v="47"/>
    <x v="0"/>
    <x v="0"/>
  </r>
  <r>
    <x v="2"/>
    <n v="48"/>
    <x v="0"/>
    <x v="0"/>
  </r>
  <r>
    <x v="2"/>
    <n v="49"/>
    <x v="0"/>
    <x v="0"/>
  </r>
  <r>
    <x v="2"/>
    <n v="50"/>
    <x v="0"/>
    <x v="0"/>
  </r>
  <r>
    <x v="2"/>
    <n v="51"/>
    <x v="0"/>
    <x v="0"/>
  </r>
  <r>
    <x v="2"/>
    <n v="52"/>
    <x v="0"/>
    <x v="0"/>
  </r>
  <r>
    <x v="2"/>
    <n v="53"/>
    <x v="0"/>
    <x v="0"/>
  </r>
  <r>
    <x v="2"/>
    <n v="54"/>
    <x v="0"/>
    <x v="0"/>
  </r>
  <r>
    <x v="2"/>
    <n v="55"/>
    <x v="0"/>
    <x v="0"/>
  </r>
  <r>
    <x v="2"/>
    <n v="56"/>
    <x v="0"/>
    <x v="0"/>
  </r>
  <r>
    <x v="2"/>
    <n v="57"/>
    <x v="0"/>
    <x v="0"/>
  </r>
  <r>
    <x v="2"/>
    <n v="58"/>
    <x v="0"/>
    <x v="0"/>
  </r>
  <r>
    <x v="2"/>
    <n v="59"/>
    <x v="0"/>
    <x v="0"/>
  </r>
  <r>
    <x v="2"/>
    <n v="60"/>
    <x v="0"/>
    <x v="0"/>
  </r>
  <r>
    <x v="2"/>
    <n v="61"/>
    <x v="0"/>
    <x v="0"/>
  </r>
  <r>
    <x v="2"/>
    <n v="62"/>
    <x v="0"/>
    <x v="0"/>
  </r>
  <r>
    <x v="2"/>
    <n v="63"/>
    <x v="0"/>
    <x v="0"/>
  </r>
  <r>
    <x v="2"/>
    <n v="64"/>
    <x v="0"/>
    <x v="0"/>
  </r>
  <r>
    <x v="2"/>
    <n v="65"/>
    <x v="0"/>
    <x v="0"/>
  </r>
  <r>
    <x v="2"/>
    <n v="66"/>
    <x v="0"/>
    <x v="0"/>
  </r>
  <r>
    <x v="2"/>
    <n v="67"/>
    <x v="0"/>
    <x v="0"/>
  </r>
  <r>
    <x v="2"/>
    <n v="68"/>
    <x v="0"/>
    <x v="0"/>
  </r>
  <r>
    <x v="2"/>
    <n v="69"/>
    <x v="0"/>
    <x v="0"/>
  </r>
  <r>
    <x v="2"/>
    <n v="70"/>
    <x v="0"/>
    <x v="0"/>
  </r>
  <r>
    <x v="2"/>
    <n v="71"/>
    <x v="0"/>
    <x v="0"/>
  </r>
  <r>
    <x v="2"/>
    <n v="72"/>
    <x v="0"/>
    <x v="0"/>
  </r>
  <r>
    <x v="2"/>
    <n v="73"/>
    <x v="0"/>
    <x v="0"/>
  </r>
  <r>
    <x v="2"/>
    <n v="74"/>
    <x v="0"/>
    <x v="0"/>
  </r>
  <r>
    <x v="2"/>
    <n v="75"/>
    <x v="0"/>
    <x v="0"/>
  </r>
  <r>
    <x v="2"/>
    <n v="76"/>
    <x v="0"/>
    <x v="0"/>
  </r>
  <r>
    <x v="2"/>
    <n v="77"/>
    <x v="0"/>
    <x v="0"/>
  </r>
  <r>
    <x v="2"/>
    <n v="78"/>
    <x v="0"/>
    <x v="0"/>
  </r>
  <r>
    <x v="2"/>
    <n v="79"/>
    <x v="0"/>
    <x v="0"/>
  </r>
  <r>
    <x v="2"/>
    <n v="80"/>
    <x v="0"/>
    <x v="0"/>
  </r>
  <r>
    <x v="2"/>
    <n v="81"/>
    <x v="0"/>
    <x v="0"/>
  </r>
  <r>
    <x v="2"/>
    <n v="82"/>
    <x v="0"/>
    <x v="0"/>
  </r>
  <r>
    <x v="2"/>
    <n v="83"/>
    <x v="0"/>
    <x v="0"/>
  </r>
  <r>
    <x v="2"/>
    <n v="84"/>
    <x v="0"/>
    <x v="0"/>
  </r>
  <r>
    <x v="2"/>
    <n v="85"/>
    <x v="0"/>
    <x v="0"/>
  </r>
  <r>
    <x v="2"/>
    <n v="86"/>
    <x v="0"/>
    <x v="0"/>
  </r>
  <r>
    <x v="2"/>
    <n v="87"/>
    <x v="0"/>
    <x v="0"/>
  </r>
  <r>
    <x v="2"/>
    <n v="88"/>
    <x v="0"/>
    <x v="0"/>
  </r>
  <r>
    <x v="2"/>
    <n v="89"/>
    <x v="0"/>
    <x v="0"/>
  </r>
  <r>
    <x v="2"/>
    <n v="90"/>
    <x v="0"/>
    <x v="0"/>
  </r>
  <r>
    <x v="2"/>
    <n v="91"/>
    <x v="0"/>
    <x v="0"/>
  </r>
  <r>
    <x v="2"/>
    <n v="92"/>
    <x v="0"/>
    <x v="0"/>
  </r>
  <r>
    <x v="2"/>
    <n v="93"/>
    <x v="0"/>
    <x v="0"/>
  </r>
  <r>
    <x v="2"/>
    <n v="94"/>
    <x v="0"/>
    <x v="0"/>
  </r>
  <r>
    <x v="2"/>
    <n v="95"/>
    <x v="0"/>
    <x v="0"/>
  </r>
  <r>
    <x v="2"/>
    <n v="96"/>
    <x v="0"/>
    <x v="0"/>
  </r>
  <r>
    <x v="2"/>
    <n v="97"/>
    <x v="0"/>
    <x v="0"/>
  </r>
  <r>
    <x v="2"/>
    <n v="98"/>
    <x v="0"/>
    <x v="0"/>
  </r>
  <r>
    <x v="2"/>
    <n v="99"/>
    <x v="0"/>
    <x v="0"/>
  </r>
  <r>
    <x v="2"/>
    <n v="100"/>
    <x v="0"/>
    <x v="0"/>
  </r>
  <r>
    <x v="3"/>
    <n v="1"/>
    <x v="0"/>
    <x v="5"/>
  </r>
  <r>
    <x v="3"/>
    <n v="2"/>
    <x v="2"/>
    <x v="1"/>
  </r>
  <r>
    <x v="3"/>
    <n v="3"/>
    <x v="3"/>
    <x v="5"/>
  </r>
  <r>
    <x v="3"/>
    <n v="4"/>
    <x v="3"/>
    <x v="0"/>
  </r>
  <r>
    <x v="3"/>
    <n v="5"/>
    <x v="1"/>
    <x v="5"/>
  </r>
  <r>
    <x v="3"/>
    <n v="6"/>
    <x v="2"/>
    <x v="8"/>
  </r>
  <r>
    <x v="3"/>
    <n v="7"/>
    <x v="2"/>
    <x v="9"/>
  </r>
  <r>
    <x v="3"/>
    <n v="8"/>
    <x v="2"/>
    <x v="1"/>
  </r>
  <r>
    <x v="3"/>
    <n v="9"/>
    <x v="5"/>
    <x v="1"/>
  </r>
  <r>
    <x v="3"/>
    <n v="10"/>
    <x v="11"/>
    <x v="3"/>
  </r>
  <r>
    <x v="3"/>
    <n v="11"/>
    <x v="2"/>
    <x v="5"/>
  </r>
  <r>
    <x v="3"/>
    <n v="12"/>
    <x v="0"/>
    <x v="5"/>
  </r>
  <r>
    <x v="3"/>
    <n v="13"/>
    <x v="1"/>
    <x v="1"/>
  </r>
  <r>
    <x v="3"/>
    <n v="14"/>
    <x v="3"/>
    <x v="5"/>
  </r>
  <r>
    <x v="3"/>
    <n v="15"/>
    <x v="2"/>
    <x v="2"/>
  </r>
  <r>
    <x v="3"/>
    <n v="16"/>
    <x v="1"/>
    <x v="5"/>
  </r>
  <r>
    <x v="3"/>
    <n v="17"/>
    <x v="7"/>
    <x v="0"/>
  </r>
  <r>
    <x v="3"/>
    <n v="18"/>
    <x v="1"/>
    <x v="5"/>
  </r>
  <r>
    <x v="3"/>
    <n v="19"/>
    <x v="6"/>
    <x v="5"/>
  </r>
  <r>
    <x v="3"/>
    <n v="20"/>
    <x v="3"/>
    <x v="0"/>
  </r>
  <r>
    <x v="3"/>
    <n v="21"/>
    <x v="8"/>
    <x v="1"/>
  </r>
  <r>
    <x v="3"/>
    <n v="22"/>
    <x v="2"/>
    <x v="1"/>
  </r>
  <r>
    <x v="3"/>
    <n v="23"/>
    <x v="7"/>
    <x v="3"/>
  </r>
  <r>
    <x v="3"/>
    <n v="24"/>
    <x v="7"/>
    <x v="3"/>
  </r>
  <r>
    <x v="3"/>
    <n v="25"/>
    <x v="4"/>
    <x v="1"/>
  </r>
  <r>
    <x v="3"/>
    <n v="26"/>
    <x v="7"/>
    <x v="5"/>
  </r>
  <r>
    <x v="3"/>
    <n v="27"/>
    <x v="1"/>
    <x v="1"/>
  </r>
  <r>
    <x v="3"/>
    <n v="28"/>
    <x v="2"/>
    <x v="5"/>
  </r>
  <r>
    <x v="3"/>
    <n v="29"/>
    <x v="6"/>
    <x v="0"/>
  </r>
  <r>
    <x v="3"/>
    <n v="30"/>
    <x v="11"/>
    <x v="1"/>
  </r>
  <r>
    <x v="3"/>
    <n v="31"/>
    <x v="6"/>
    <x v="0"/>
  </r>
  <r>
    <x v="3"/>
    <n v="32"/>
    <x v="6"/>
    <x v="1"/>
  </r>
  <r>
    <x v="3"/>
    <n v="33"/>
    <x v="5"/>
    <x v="1"/>
  </r>
  <r>
    <x v="3"/>
    <n v="34"/>
    <x v="5"/>
    <x v="3"/>
  </r>
  <r>
    <x v="3"/>
    <n v="35"/>
    <x v="5"/>
    <x v="1"/>
  </r>
  <r>
    <x v="3"/>
    <n v="36"/>
    <x v="6"/>
    <x v="0"/>
  </r>
  <r>
    <x v="3"/>
    <n v="37"/>
    <x v="2"/>
    <x v="5"/>
  </r>
  <r>
    <x v="3"/>
    <n v="38"/>
    <x v="7"/>
    <x v="1"/>
  </r>
  <r>
    <x v="3"/>
    <n v="39"/>
    <x v="11"/>
    <x v="5"/>
  </r>
  <r>
    <x v="3"/>
    <n v="40"/>
    <x v="0"/>
    <x v="0"/>
  </r>
  <r>
    <x v="3"/>
    <n v="41"/>
    <x v="0"/>
    <x v="0"/>
  </r>
  <r>
    <x v="3"/>
    <n v="42"/>
    <x v="0"/>
    <x v="0"/>
  </r>
  <r>
    <x v="3"/>
    <n v="43"/>
    <x v="1"/>
    <x v="0"/>
  </r>
  <r>
    <x v="3"/>
    <n v="44"/>
    <x v="1"/>
    <x v="0"/>
  </r>
  <r>
    <x v="3"/>
    <n v="45"/>
    <x v="1"/>
    <x v="0"/>
  </r>
  <r>
    <x v="3"/>
    <n v="46"/>
    <x v="0"/>
    <x v="0"/>
  </r>
  <r>
    <x v="3"/>
    <n v="47"/>
    <x v="0"/>
    <x v="0"/>
  </r>
  <r>
    <x v="3"/>
    <n v="48"/>
    <x v="0"/>
    <x v="0"/>
  </r>
  <r>
    <x v="3"/>
    <n v="49"/>
    <x v="0"/>
    <x v="0"/>
  </r>
  <r>
    <x v="3"/>
    <n v="50"/>
    <x v="0"/>
    <x v="0"/>
  </r>
  <r>
    <x v="3"/>
    <n v="51"/>
    <x v="0"/>
    <x v="0"/>
  </r>
  <r>
    <x v="3"/>
    <n v="52"/>
    <x v="0"/>
    <x v="0"/>
  </r>
  <r>
    <x v="3"/>
    <n v="53"/>
    <x v="0"/>
    <x v="0"/>
  </r>
  <r>
    <x v="3"/>
    <n v="54"/>
    <x v="0"/>
    <x v="0"/>
  </r>
  <r>
    <x v="3"/>
    <n v="55"/>
    <x v="0"/>
    <x v="0"/>
  </r>
  <r>
    <x v="3"/>
    <n v="56"/>
    <x v="0"/>
    <x v="0"/>
  </r>
  <r>
    <x v="3"/>
    <n v="57"/>
    <x v="0"/>
    <x v="0"/>
  </r>
  <r>
    <x v="3"/>
    <n v="58"/>
    <x v="0"/>
    <x v="0"/>
  </r>
  <r>
    <x v="3"/>
    <n v="59"/>
    <x v="0"/>
    <x v="0"/>
  </r>
  <r>
    <x v="3"/>
    <n v="60"/>
    <x v="0"/>
    <x v="0"/>
  </r>
  <r>
    <x v="3"/>
    <n v="61"/>
    <x v="0"/>
    <x v="0"/>
  </r>
  <r>
    <x v="3"/>
    <n v="62"/>
    <x v="0"/>
    <x v="0"/>
  </r>
  <r>
    <x v="3"/>
    <n v="63"/>
    <x v="0"/>
    <x v="0"/>
  </r>
  <r>
    <x v="3"/>
    <n v="64"/>
    <x v="0"/>
    <x v="0"/>
  </r>
  <r>
    <x v="3"/>
    <n v="65"/>
    <x v="0"/>
    <x v="0"/>
  </r>
  <r>
    <x v="3"/>
    <n v="66"/>
    <x v="0"/>
    <x v="0"/>
  </r>
  <r>
    <x v="3"/>
    <n v="67"/>
    <x v="0"/>
    <x v="0"/>
  </r>
  <r>
    <x v="3"/>
    <n v="68"/>
    <x v="0"/>
    <x v="0"/>
  </r>
  <r>
    <x v="3"/>
    <n v="69"/>
    <x v="0"/>
    <x v="0"/>
  </r>
  <r>
    <x v="3"/>
    <n v="70"/>
    <x v="0"/>
    <x v="0"/>
  </r>
  <r>
    <x v="3"/>
    <n v="71"/>
    <x v="0"/>
    <x v="0"/>
  </r>
  <r>
    <x v="3"/>
    <n v="72"/>
    <x v="0"/>
    <x v="0"/>
  </r>
  <r>
    <x v="3"/>
    <n v="73"/>
    <x v="0"/>
    <x v="0"/>
  </r>
  <r>
    <x v="4"/>
    <n v="1"/>
    <x v="0"/>
    <x v="0"/>
  </r>
  <r>
    <x v="4"/>
    <n v="2"/>
    <x v="1"/>
    <x v="1"/>
  </r>
  <r>
    <x v="4"/>
    <n v="3"/>
    <x v="0"/>
    <x v="0"/>
  </r>
  <r>
    <x v="4"/>
    <n v="4"/>
    <x v="0"/>
    <x v="0"/>
  </r>
  <r>
    <x v="4"/>
    <n v="5"/>
    <x v="0"/>
    <x v="0"/>
  </r>
  <r>
    <x v="4"/>
    <n v="6"/>
    <x v="0"/>
    <x v="0"/>
  </r>
  <r>
    <x v="4"/>
    <n v="7"/>
    <x v="2"/>
    <x v="1"/>
  </r>
  <r>
    <x v="4"/>
    <n v="8"/>
    <x v="0"/>
    <x v="0"/>
  </r>
  <r>
    <x v="4"/>
    <n v="9"/>
    <x v="4"/>
    <x v="1"/>
  </r>
  <r>
    <x v="4"/>
    <n v="10"/>
    <x v="0"/>
    <x v="0"/>
  </r>
  <r>
    <x v="4"/>
    <n v="11"/>
    <x v="2"/>
    <x v="3"/>
  </r>
  <r>
    <x v="4"/>
    <n v="12"/>
    <x v="6"/>
    <x v="0"/>
  </r>
  <r>
    <x v="4"/>
    <n v="13"/>
    <x v="3"/>
    <x v="1"/>
  </r>
  <r>
    <x v="4"/>
    <n v="14"/>
    <x v="0"/>
    <x v="0"/>
  </r>
  <r>
    <x v="4"/>
    <n v="15"/>
    <x v="0"/>
    <x v="0"/>
  </r>
  <r>
    <x v="4"/>
    <n v="16"/>
    <x v="0"/>
    <x v="0"/>
  </r>
  <r>
    <x v="4"/>
    <n v="17"/>
    <x v="0"/>
    <x v="0"/>
  </r>
  <r>
    <x v="4"/>
    <n v="18"/>
    <x v="0"/>
    <x v="0"/>
  </r>
  <r>
    <x v="4"/>
    <n v="19"/>
    <x v="0"/>
    <x v="0"/>
  </r>
  <r>
    <x v="4"/>
    <n v="20"/>
    <x v="0"/>
    <x v="0"/>
  </r>
  <r>
    <x v="4"/>
    <n v="21"/>
    <x v="0"/>
    <x v="0"/>
  </r>
  <r>
    <x v="4"/>
    <n v="22"/>
    <x v="0"/>
    <x v="0"/>
  </r>
  <r>
    <x v="4"/>
    <n v="23"/>
    <x v="0"/>
    <x v="0"/>
  </r>
  <r>
    <x v="4"/>
    <n v="24"/>
    <x v="0"/>
    <x v="0"/>
  </r>
  <r>
    <x v="4"/>
    <n v="25"/>
    <x v="0"/>
    <x v="0"/>
  </r>
  <r>
    <x v="4"/>
    <n v="26"/>
    <x v="0"/>
    <x v="0"/>
  </r>
  <r>
    <x v="4"/>
    <n v="27"/>
    <x v="0"/>
    <x v="0"/>
  </r>
  <r>
    <x v="4"/>
    <n v="28"/>
    <x v="0"/>
    <x v="0"/>
  </r>
  <r>
    <x v="4"/>
    <n v="29"/>
    <x v="0"/>
    <x v="0"/>
  </r>
  <r>
    <x v="4"/>
    <n v="30"/>
    <x v="0"/>
    <x v="0"/>
  </r>
  <r>
    <x v="4"/>
    <n v="31"/>
    <x v="0"/>
    <x v="0"/>
  </r>
  <r>
    <x v="4"/>
    <n v="32"/>
    <x v="0"/>
    <x v="0"/>
  </r>
  <r>
    <x v="4"/>
    <n v="33"/>
    <x v="1"/>
    <x v="0"/>
  </r>
  <r>
    <x v="4"/>
    <n v="34"/>
    <x v="0"/>
    <x v="0"/>
  </r>
  <r>
    <x v="4"/>
    <n v="35"/>
    <x v="0"/>
    <x v="0"/>
  </r>
  <r>
    <x v="4"/>
    <n v="36"/>
    <x v="0"/>
    <x v="0"/>
  </r>
  <r>
    <x v="4"/>
    <n v="37"/>
    <x v="0"/>
    <x v="0"/>
  </r>
  <r>
    <x v="4"/>
    <n v="38"/>
    <x v="0"/>
    <x v="0"/>
  </r>
  <r>
    <x v="4"/>
    <n v="39"/>
    <x v="0"/>
    <x v="0"/>
  </r>
  <r>
    <x v="5"/>
    <n v="1"/>
    <x v="3"/>
    <x v="1"/>
  </r>
  <r>
    <x v="5"/>
    <n v="2"/>
    <x v="0"/>
    <x v="0"/>
  </r>
  <r>
    <x v="5"/>
    <n v="3"/>
    <x v="0"/>
    <x v="0"/>
  </r>
  <r>
    <x v="5"/>
    <n v="4"/>
    <x v="2"/>
    <x v="3"/>
  </r>
  <r>
    <x v="5"/>
    <n v="5"/>
    <x v="0"/>
    <x v="0"/>
  </r>
  <r>
    <x v="5"/>
    <n v="6"/>
    <x v="0"/>
    <x v="0"/>
  </r>
  <r>
    <x v="5"/>
    <n v="7"/>
    <x v="0"/>
    <x v="0"/>
  </r>
  <r>
    <x v="5"/>
    <n v="8"/>
    <x v="0"/>
    <x v="0"/>
  </r>
  <r>
    <x v="5"/>
    <n v="9"/>
    <x v="0"/>
    <x v="0"/>
  </r>
  <r>
    <x v="5"/>
    <n v="10"/>
    <x v="0"/>
    <x v="0"/>
  </r>
  <r>
    <x v="5"/>
    <n v="11"/>
    <x v="0"/>
    <x v="0"/>
  </r>
  <r>
    <x v="5"/>
    <n v="12"/>
    <x v="0"/>
    <x v="0"/>
  </r>
  <r>
    <x v="5"/>
    <n v="13"/>
    <x v="0"/>
    <x v="0"/>
  </r>
  <r>
    <x v="5"/>
    <n v="14"/>
    <x v="0"/>
    <x v="0"/>
  </r>
  <r>
    <x v="5"/>
    <n v="15"/>
    <x v="0"/>
    <x v="0"/>
  </r>
  <r>
    <x v="5"/>
    <n v="16"/>
    <x v="0"/>
    <x v="0"/>
  </r>
  <r>
    <x v="5"/>
    <n v="17"/>
    <x v="0"/>
    <x v="0"/>
  </r>
  <r>
    <x v="5"/>
    <n v="18"/>
    <x v="0"/>
    <x v="0"/>
  </r>
  <r>
    <x v="5"/>
    <n v="19"/>
    <x v="0"/>
    <x v="0"/>
  </r>
  <r>
    <x v="5"/>
    <n v="20"/>
    <x v="0"/>
    <x v="0"/>
  </r>
  <r>
    <x v="5"/>
    <n v="21"/>
    <x v="0"/>
    <x v="0"/>
  </r>
  <r>
    <x v="6"/>
    <n v="1"/>
    <x v="11"/>
    <x v="3"/>
  </r>
  <r>
    <x v="6"/>
    <n v="2"/>
    <x v="4"/>
    <x v="1"/>
  </r>
  <r>
    <x v="6"/>
    <n v="3"/>
    <x v="2"/>
    <x v="1"/>
  </r>
  <r>
    <x v="6"/>
    <n v="4"/>
    <x v="1"/>
    <x v="0"/>
  </r>
  <r>
    <x v="6"/>
    <n v="5"/>
    <x v="3"/>
    <x v="1"/>
  </r>
  <r>
    <x v="6"/>
    <n v="6"/>
    <x v="3"/>
    <x v="0"/>
  </r>
  <r>
    <x v="6"/>
    <n v="7"/>
    <x v="3"/>
    <x v="0"/>
  </r>
  <r>
    <x v="6"/>
    <n v="8"/>
    <x v="0"/>
    <x v="0"/>
  </r>
  <r>
    <x v="6"/>
    <n v="9"/>
    <x v="0"/>
    <x v="0"/>
  </r>
  <r>
    <x v="6"/>
    <n v="10"/>
    <x v="0"/>
    <x v="0"/>
  </r>
  <r>
    <x v="6"/>
    <n v="11"/>
    <x v="1"/>
    <x v="0"/>
  </r>
  <r>
    <x v="6"/>
    <n v="12"/>
    <x v="0"/>
    <x v="0"/>
  </r>
  <r>
    <x v="6"/>
    <n v="13"/>
    <x v="0"/>
    <x v="0"/>
  </r>
  <r>
    <x v="6"/>
    <n v="14"/>
    <x v="1"/>
    <x v="0"/>
  </r>
  <r>
    <x v="6"/>
    <n v="15"/>
    <x v="1"/>
    <x v="0"/>
  </r>
  <r>
    <x v="6"/>
    <n v="16"/>
    <x v="1"/>
    <x v="1"/>
  </r>
  <r>
    <x v="6"/>
    <n v="17"/>
    <x v="1"/>
    <x v="0"/>
  </r>
  <r>
    <x v="6"/>
    <n v="18"/>
    <x v="1"/>
    <x v="0"/>
  </r>
  <r>
    <x v="6"/>
    <n v="19"/>
    <x v="3"/>
    <x v="5"/>
  </r>
  <r>
    <x v="6"/>
    <n v="20"/>
    <x v="3"/>
    <x v="6"/>
  </r>
  <r>
    <x v="6"/>
    <n v="21"/>
    <x v="1"/>
    <x v="1"/>
  </r>
  <r>
    <x v="6"/>
    <n v="22"/>
    <x v="2"/>
    <x v="1"/>
  </r>
  <r>
    <x v="6"/>
    <n v="23"/>
    <x v="0"/>
    <x v="0"/>
  </r>
  <r>
    <x v="6"/>
    <n v="24"/>
    <x v="0"/>
    <x v="5"/>
  </r>
  <r>
    <x v="6"/>
    <n v="25"/>
    <x v="0"/>
    <x v="1"/>
  </r>
  <r>
    <x v="6"/>
    <n v="26"/>
    <x v="3"/>
    <x v="1"/>
  </r>
  <r>
    <x v="6"/>
    <n v="27"/>
    <x v="1"/>
    <x v="0"/>
  </r>
  <r>
    <x v="6"/>
    <n v="28"/>
    <x v="0"/>
    <x v="0"/>
  </r>
  <r>
    <x v="6"/>
    <n v="29"/>
    <x v="1"/>
    <x v="5"/>
  </r>
  <r>
    <x v="6"/>
    <n v="30"/>
    <x v="0"/>
    <x v="0"/>
  </r>
  <r>
    <x v="6"/>
    <n v="31"/>
    <x v="4"/>
    <x v="3"/>
  </r>
  <r>
    <x v="6"/>
    <n v="32"/>
    <x v="0"/>
    <x v="0"/>
  </r>
  <r>
    <x v="6"/>
    <n v="33"/>
    <x v="1"/>
    <x v="0"/>
  </r>
  <r>
    <x v="6"/>
    <n v="34"/>
    <x v="2"/>
    <x v="1"/>
  </r>
  <r>
    <x v="6"/>
    <n v="35"/>
    <x v="0"/>
    <x v="0"/>
  </r>
  <r>
    <x v="6"/>
    <n v="36"/>
    <x v="3"/>
    <x v="0"/>
  </r>
  <r>
    <x v="6"/>
    <n v="37"/>
    <x v="0"/>
    <x v="0"/>
  </r>
  <r>
    <x v="6"/>
    <n v="38"/>
    <x v="2"/>
    <x v="0"/>
  </r>
  <r>
    <x v="6"/>
    <n v="39"/>
    <x v="6"/>
    <x v="5"/>
  </r>
  <r>
    <x v="6"/>
    <n v="40"/>
    <x v="0"/>
    <x v="0"/>
  </r>
  <r>
    <x v="6"/>
    <n v="41"/>
    <x v="6"/>
    <x v="1"/>
  </r>
  <r>
    <x v="6"/>
    <n v="42"/>
    <x v="8"/>
    <x v="0"/>
  </r>
  <r>
    <x v="6"/>
    <n v="43"/>
    <x v="6"/>
    <x v="0"/>
  </r>
  <r>
    <x v="6"/>
    <n v="44"/>
    <x v="0"/>
    <x v="0"/>
  </r>
  <r>
    <x v="6"/>
    <n v="45"/>
    <x v="0"/>
    <x v="0"/>
  </r>
  <r>
    <x v="6"/>
    <n v="46"/>
    <x v="0"/>
    <x v="0"/>
  </r>
  <r>
    <x v="7"/>
    <n v="1"/>
    <x v="0"/>
    <x v="0"/>
  </r>
  <r>
    <x v="7"/>
    <n v="2"/>
    <x v="0"/>
    <x v="0"/>
  </r>
  <r>
    <x v="7"/>
    <n v="3"/>
    <x v="1"/>
    <x v="1"/>
  </r>
  <r>
    <x v="7"/>
    <n v="4"/>
    <x v="0"/>
    <x v="0"/>
  </r>
  <r>
    <x v="7"/>
    <n v="5"/>
    <x v="1"/>
    <x v="0"/>
  </r>
  <r>
    <x v="7"/>
    <n v="6"/>
    <x v="3"/>
    <x v="0"/>
  </r>
  <r>
    <x v="7"/>
    <n v="7"/>
    <x v="3"/>
    <x v="0"/>
  </r>
  <r>
    <x v="7"/>
    <n v="8"/>
    <x v="1"/>
    <x v="1"/>
  </r>
  <r>
    <x v="7"/>
    <n v="9"/>
    <x v="2"/>
    <x v="0"/>
  </r>
  <r>
    <x v="7"/>
    <n v="10"/>
    <x v="1"/>
    <x v="0"/>
  </r>
  <r>
    <x v="7"/>
    <n v="11"/>
    <x v="1"/>
    <x v="0"/>
  </r>
  <r>
    <x v="7"/>
    <n v="12"/>
    <x v="2"/>
    <x v="1"/>
  </r>
  <r>
    <x v="7"/>
    <n v="13"/>
    <x v="1"/>
    <x v="0"/>
  </r>
  <r>
    <x v="7"/>
    <n v="14"/>
    <x v="0"/>
    <x v="5"/>
  </r>
  <r>
    <x v="7"/>
    <n v="15"/>
    <x v="2"/>
    <x v="0"/>
  </r>
  <r>
    <x v="7"/>
    <n v="16"/>
    <x v="6"/>
    <x v="1"/>
  </r>
  <r>
    <x v="7"/>
    <n v="17"/>
    <x v="1"/>
    <x v="0"/>
  </r>
  <r>
    <x v="7"/>
    <n v="18"/>
    <x v="1"/>
    <x v="0"/>
  </r>
  <r>
    <x v="7"/>
    <n v="19"/>
    <x v="2"/>
    <x v="0"/>
  </r>
  <r>
    <x v="7"/>
    <n v="20"/>
    <x v="3"/>
    <x v="1"/>
  </r>
  <r>
    <x v="7"/>
    <n v="21"/>
    <x v="3"/>
    <x v="0"/>
  </r>
  <r>
    <x v="7"/>
    <n v="22"/>
    <x v="3"/>
    <x v="0"/>
  </r>
  <r>
    <x v="7"/>
    <n v="23"/>
    <x v="6"/>
    <x v="5"/>
  </r>
  <r>
    <x v="7"/>
    <n v="24"/>
    <x v="5"/>
    <x v="0"/>
  </r>
  <r>
    <x v="8"/>
    <n v="1"/>
    <x v="0"/>
    <x v="0"/>
  </r>
  <r>
    <x v="8"/>
    <n v="2"/>
    <x v="0"/>
    <x v="0"/>
  </r>
  <r>
    <x v="8"/>
    <n v="3"/>
    <x v="1"/>
    <x v="0"/>
  </r>
  <r>
    <x v="8"/>
    <n v="4"/>
    <x v="0"/>
    <x v="0"/>
  </r>
  <r>
    <x v="8"/>
    <n v="5"/>
    <x v="0"/>
    <x v="0"/>
  </r>
  <r>
    <x v="8"/>
    <n v="6"/>
    <x v="0"/>
    <x v="0"/>
  </r>
  <r>
    <x v="8"/>
    <n v="7"/>
    <x v="0"/>
    <x v="0"/>
  </r>
  <r>
    <x v="8"/>
    <n v="8"/>
    <x v="0"/>
    <x v="0"/>
  </r>
  <r>
    <x v="8"/>
    <n v="9"/>
    <x v="0"/>
    <x v="0"/>
  </r>
  <r>
    <x v="8"/>
    <n v="10"/>
    <x v="0"/>
    <x v="0"/>
  </r>
  <r>
    <x v="8"/>
    <n v="11"/>
    <x v="0"/>
    <x v="0"/>
  </r>
  <r>
    <x v="8"/>
    <n v="12"/>
    <x v="0"/>
    <x v="0"/>
  </r>
  <r>
    <x v="8"/>
    <n v="13"/>
    <x v="0"/>
    <x v="0"/>
  </r>
  <r>
    <x v="8"/>
    <n v="14"/>
    <x v="1"/>
    <x v="0"/>
  </r>
  <r>
    <x v="8"/>
    <n v="15"/>
    <x v="6"/>
    <x v="2"/>
  </r>
  <r>
    <x v="8"/>
    <n v="16"/>
    <x v="0"/>
    <x v="0"/>
  </r>
  <r>
    <x v="8"/>
    <n v="17"/>
    <x v="1"/>
    <x v="10"/>
  </r>
  <r>
    <x v="8"/>
    <n v="18"/>
    <x v="5"/>
    <x v="11"/>
  </r>
  <r>
    <x v="8"/>
    <n v="19"/>
    <x v="0"/>
    <x v="0"/>
  </r>
  <r>
    <x v="8"/>
    <n v="20"/>
    <x v="0"/>
    <x v="0"/>
  </r>
  <r>
    <x v="8"/>
    <n v="21"/>
    <x v="0"/>
    <x v="0"/>
  </r>
  <r>
    <x v="8"/>
    <n v="22"/>
    <x v="1"/>
    <x v="5"/>
  </r>
  <r>
    <x v="8"/>
    <n v="23"/>
    <x v="0"/>
    <x v="0"/>
  </r>
  <r>
    <x v="8"/>
    <n v="24"/>
    <x v="1"/>
    <x v="0"/>
  </r>
  <r>
    <x v="8"/>
    <n v="25"/>
    <x v="3"/>
    <x v="0"/>
  </r>
  <r>
    <x v="8"/>
    <n v="26"/>
    <x v="0"/>
    <x v="0"/>
  </r>
  <r>
    <x v="8"/>
    <n v="27"/>
    <x v="0"/>
    <x v="0"/>
  </r>
  <r>
    <x v="8"/>
    <n v="28"/>
    <x v="1"/>
    <x v="0"/>
  </r>
  <r>
    <x v="8"/>
    <n v="29"/>
    <x v="1"/>
    <x v="0"/>
  </r>
  <r>
    <x v="8"/>
    <n v="30"/>
    <x v="0"/>
    <x v="0"/>
  </r>
  <r>
    <x v="8"/>
    <n v="31"/>
    <x v="0"/>
    <x v="0"/>
  </r>
  <r>
    <x v="8"/>
    <n v="32"/>
    <x v="1"/>
    <x v="0"/>
  </r>
  <r>
    <x v="8"/>
    <n v="33"/>
    <x v="2"/>
    <x v="0"/>
  </r>
  <r>
    <x v="8"/>
    <n v="34"/>
    <x v="3"/>
    <x v="0"/>
  </r>
  <r>
    <x v="8"/>
    <n v="35"/>
    <x v="1"/>
    <x v="0"/>
  </r>
  <r>
    <x v="8"/>
    <n v="36"/>
    <x v="0"/>
    <x v="0"/>
  </r>
  <r>
    <x v="8"/>
    <n v="37"/>
    <x v="0"/>
    <x v="0"/>
  </r>
  <r>
    <x v="9"/>
    <n v="1"/>
    <x v="0"/>
    <x v="0"/>
  </r>
  <r>
    <x v="9"/>
    <n v="2"/>
    <x v="0"/>
    <x v="0"/>
  </r>
  <r>
    <x v="9"/>
    <n v="3"/>
    <x v="0"/>
    <x v="0"/>
  </r>
  <r>
    <x v="9"/>
    <n v="4"/>
    <x v="0"/>
    <x v="0"/>
  </r>
  <r>
    <x v="9"/>
    <n v="5"/>
    <x v="0"/>
    <x v="0"/>
  </r>
  <r>
    <x v="9"/>
    <n v="6"/>
    <x v="0"/>
    <x v="0"/>
  </r>
  <r>
    <x v="9"/>
    <n v="7"/>
    <x v="0"/>
    <x v="0"/>
  </r>
  <r>
    <x v="9"/>
    <n v="8"/>
    <x v="0"/>
    <x v="0"/>
  </r>
  <r>
    <x v="9"/>
    <n v="9"/>
    <x v="0"/>
    <x v="0"/>
  </r>
  <r>
    <x v="9"/>
    <n v="10"/>
    <x v="0"/>
    <x v="0"/>
  </r>
  <r>
    <x v="9"/>
    <n v="11"/>
    <x v="1"/>
    <x v="1"/>
  </r>
  <r>
    <x v="9"/>
    <n v="12"/>
    <x v="0"/>
    <x v="0"/>
  </r>
  <r>
    <x v="9"/>
    <n v="13"/>
    <x v="0"/>
    <x v="0"/>
  </r>
  <r>
    <x v="9"/>
    <n v="14"/>
    <x v="5"/>
    <x v="5"/>
  </r>
  <r>
    <x v="9"/>
    <n v="15"/>
    <x v="0"/>
    <x v="0"/>
  </r>
  <r>
    <x v="9"/>
    <n v="16"/>
    <x v="0"/>
    <x v="0"/>
  </r>
  <r>
    <x v="9"/>
    <n v="17"/>
    <x v="0"/>
    <x v="0"/>
  </r>
  <r>
    <x v="9"/>
    <n v="18"/>
    <x v="1"/>
    <x v="0"/>
  </r>
  <r>
    <x v="9"/>
    <n v="19"/>
    <x v="0"/>
    <x v="0"/>
  </r>
  <r>
    <x v="9"/>
    <n v="20"/>
    <x v="1"/>
    <x v="0"/>
  </r>
  <r>
    <x v="9"/>
    <n v="21"/>
    <x v="0"/>
    <x v="0"/>
  </r>
  <r>
    <x v="9"/>
    <n v="22"/>
    <x v="0"/>
    <x v="0"/>
  </r>
  <r>
    <x v="9"/>
    <n v="23"/>
    <x v="0"/>
    <x v="0"/>
  </r>
  <r>
    <x v="9"/>
    <n v="24"/>
    <x v="0"/>
    <x v="0"/>
  </r>
  <r>
    <x v="10"/>
    <n v="1"/>
    <x v="0"/>
    <x v="0"/>
  </r>
  <r>
    <x v="10"/>
    <n v="2"/>
    <x v="0"/>
    <x v="0"/>
  </r>
  <r>
    <x v="10"/>
    <n v="3"/>
    <x v="1"/>
    <x v="0"/>
  </r>
  <r>
    <x v="10"/>
    <n v="4"/>
    <x v="0"/>
    <x v="0"/>
  </r>
  <r>
    <x v="10"/>
    <n v="5"/>
    <x v="0"/>
    <x v="1"/>
  </r>
  <r>
    <x v="10"/>
    <n v="6"/>
    <x v="0"/>
    <x v="0"/>
  </r>
  <r>
    <x v="10"/>
    <n v="7"/>
    <x v="0"/>
    <x v="0"/>
  </r>
  <r>
    <x v="10"/>
    <n v="8"/>
    <x v="0"/>
    <x v="0"/>
  </r>
  <r>
    <x v="10"/>
    <n v="9"/>
    <x v="3"/>
    <x v="0"/>
  </r>
  <r>
    <x v="10"/>
    <n v="10"/>
    <x v="1"/>
    <x v="0"/>
  </r>
  <r>
    <x v="10"/>
    <n v="11"/>
    <x v="0"/>
    <x v="0"/>
  </r>
  <r>
    <x v="10"/>
    <n v="12"/>
    <x v="0"/>
    <x v="0"/>
  </r>
  <r>
    <x v="10"/>
    <n v="13"/>
    <x v="0"/>
    <x v="0"/>
  </r>
  <r>
    <x v="10"/>
    <n v="14"/>
    <x v="0"/>
    <x v="5"/>
  </r>
  <r>
    <x v="10"/>
    <n v="15"/>
    <x v="1"/>
    <x v="0"/>
  </r>
  <r>
    <x v="10"/>
    <n v="16"/>
    <x v="0"/>
    <x v="1"/>
  </r>
  <r>
    <x v="10"/>
    <n v="17"/>
    <x v="1"/>
    <x v="0"/>
  </r>
  <r>
    <x v="10"/>
    <n v="18"/>
    <x v="3"/>
    <x v="1"/>
  </r>
  <r>
    <x v="10"/>
    <n v="19"/>
    <x v="1"/>
    <x v="0"/>
  </r>
  <r>
    <x v="10"/>
    <n v="20"/>
    <x v="0"/>
    <x v="0"/>
  </r>
  <r>
    <x v="10"/>
    <n v="21"/>
    <x v="3"/>
    <x v="0"/>
  </r>
  <r>
    <x v="10"/>
    <n v="22"/>
    <x v="7"/>
    <x v="0"/>
  </r>
  <r>
    <x v="10"/>
    <n v="23"/>
    <x v="6"/>
    <x v="0"/>
  </r>
  <r>
    <x v="10"/>
    <n v="24"/>
    <x v="2"/>
    <x v="0"/>
  </r>
  <r>
    <x v="10"/>
    <n v="25"/>
    <x v="1"/>
    <x v="0"/>
  </r>
  <r>
    <x v="10"/>
    <n v="26"/>
    <x v="0"/>
    <x v="0"/>
  </r>
  <r>
    <x v="10"/>
    <n v="27"/>
    <x v="3"/>
    <x v="0"/>
  </r>
  <r>
    <x v="10"/>
    <n v="28"/>
    <x v="0"/>
    <x v="0"/>
  </r>
  <r>
    <x v="10"/>
    <n v="29"/>
    <x v="2"/>
    <x v="0"/>
  </r>
  <r>
    <x v="10"/>
    <n v="30"/>
    <x v="0"/>
    <x v="0"/>
  </r>
  <r>
    <x v="10"/>
    <n v="31"/>
    <x v="0"/>
    <x v="0"/>
  </r>
  <r>
    <x v="10"/>
    <n v="32"/>
    <x v="3"/>
    <x v="0"/>
  </r>
  <r>
    <x v="10"/>
    <n v="33"/>
    <x v="3"/>
    <x v="0"/>
  </r>
  <r>
    <x v="10"/>
    <n v="34"/>
    <x v="3"/>
    <x v="0"/>
  </r>
  <r>
    <x v="10"/>
    <n v="35"/>
    <x v="3"/>
    <x v="0"/>
  </r>
  <r>
    <x v="10"/>
    <n v="36"/>
    <x v="2"/>
    <x v="5"/>
  </r>
  <r>
    <x v="10"/>
    <n v="37"/>
    <x v="3"/>
    <x v="5"/>
  </r>
  <r>
    <x v="10"/>
    <n v="38"/>
    <x v="7"/>
    <x v="5"/>
  </r>
  <r>
    <x v="10"/>
    <n v="39"/>
    <x v="7"/>
    <x v="1"/>
  </r>
  <r>
    <x v="10"/>
    <n v="40"/>
    <x v="0"/>
    <x v="0"/>
  </r>
  <r>
    <x v="11"/>
    <n v="1"/>
    <x v="0"/>
    <x v="0"/>
  </r>
  <r>
    <x v="11"/>
    <n v="2"/>
    <x v="1"/>
    <x v="0"/>
  </r>
  <r>
    <x v="11"/>
    <n v="3"/>
    <x v="0"/>
    <x v="0"/>
  </r>
  <r>
    <x v="11"/>
    <n v="4"/>
    <x v="0"/>
    <x v="0"/>
  </r>
  <r>
    <x v="11"/>
    <n v="5"/>
    <x v="0"/>
    <x v="1"/>
  </r>
  <r>
    <x v="11"/>
    <n v="6"/>
    <x v="1"/>
    <x v="0"/>
  </r>
  <r>
    <x v="11"/>
    <n v="7"/>
    <x v="1"/>
    <x v="0"/>
  </r>
  <r>
    <x v="11"/>
    <n v="8"/>
    <x v="2"/>
    <x v="1"/>
  </r>
  <r>
    <x v="11"/>
    <n v="9"/>
    <x v="1"/>
    <x v="0"/>
  </r>
  <r>
    <x v="11"/>
    <n v="10"/>
    <x v="0"/>
    <x v="0"/>
  </r>
  <r>
    <x v="11"/>
    <n v="11"/>
    <x v="0"/>
    <x v="0"/>
  </r>
  <r>
    <x v="11"/>
    <n v="12"/>
    <x v="0"/>
    <x v="0"/>
  </r>
  <r>
    <x v="11"/>
    <n v="13"/>
    <x v="0"/>
    <x v="0"/>
  </r>
  <r>
    <x v="11"/>
    <n v="14"/>
    <x v="0"/>
    <x v="0"/>
  </r>
  <r>
    <x v="11"/>
    <n v="15"/>
    <x v="0"/>
    <x v="0"/>
  </r>
  <r>
    <x v="11"/>
    <n v="16"/>
    <x v="0"/>
    <x v="0"/>
  </r>
  <r>
    <x v="11"/>
    <n v="17"/>
    <x v="0"/>
    <x v="0"/>
  </r>
  <r>
    <x v="11"/>
    <n v="18"/>
    <x v="0"/>
    <x v="0"/>
  </r>
  <r>
    <x v="11"/>
    <n v="19"/>
    <x v="0"/>
    <x v="0"/>
  </r>
  <r>
    <x v="11"/>
    <n v="20"/>
    <x v="3"/>
    <x v="0"/>
  </r>
  <r>
    <x v="11"/>
    <n v="21"/>
    <x v="1"/>
    <x v="0"/>
  </r>
  <r>
    <x v="11"/>
    <n v="22"/>
    <x v="0"/>
    <x v="0"/>
  </r>
  <r>
    <x v="11"/>
    <n v="23"/>
    <x v="2"/>
    <x v="0"/>
  </r>
  <r>
    <x v="11"/>
    <n v="24"/>
    <x v="6"/>
    <x v="1"/>
  </r>
  <r>
    <x v="11"/>
    <n v="25"/>
    <x v="2"/>
    <x v="0"/>
  </r>
  <r>
    <x v="11"/>
    <n v="26"/>
    <x v="3"/>
    <x v="1"/>
  </r>
  <r>
    <x v="11"/>
    <n v="27"/>
    <x v="0"/>
    <x v="0"/>
  </r>
  <r>
    <x v="11"/>
    <n v="28"/>
    <x v="0"/>
    <x v="5"/>
  </r>
  <r>
    <x v="11"/>
    <n v="29"/>
    <x v="7"/>
    <x v="0"/>
  </r>
  <r>
    <x v="11"/>
    <n v="30"/>
    <x v="7"/>
    <x v="5"/>
  </r>
  <r>
    <x v="11"/>
    <n v="31"/>
    <x v="2"/>
    <x v="0"/>
  </r>
  <r>
    <x v="11"/>
    <n v="32"/>
    <x v="6"/>
    <x v="0"/>
  </r>
  <r>
    <x v="11"/>
    <n v="33"/>
    <x v="0"/>
    <x v="0"/>
  </r>
  <r>
    <x v="11"/>
    <n v="34"/>
    <x v="5"/>
    <x v="5"/>
  </r>
  <r>
    <x v="11"/>
    <n v="35"/>
    <x v="0"/>
    <x v="0"/>
  </r>
  <r>
    <x v="11"/>
    <n v="36"/>
    <x v="0"/>
    <x v="0"/>
  </r>
  <r>
    <x v="11"/>
    <n v="37"/>
    <x v="6"/>
    <x v="0"/>
  </r>
  <r>
    <x v="12"/>
    <n v="1"/>
    <x v="1"/>
    <x v="0"/>
  </r>
  <r>
    <x v="12"/>
    <n v="2"/>
    <x v="0"/>
    <x v="0"/>
  </r>
  <r>
    <x v="12"/>
    <n v="3"/>
    <x v="0"/>
    <x v="0"/>
  </r>
  <r>
    <x v="12"/>
    <n v="4"/>
    <x v="0"/>
    <x v="0"/>
  </r>
  <r>
    <x v="12"/>
    <n v="5"/>
    <x v="1"/>
    <x v="0"/>
  </r>
  <r>
    <x v="12"/>
    <n v="6"/>
    <x v="0"/>
    <x v="0"/>
  </r>
  <r>
    <x v="12"/>
    <n v="7"/>
    <x v="1"/>
    <x v="0"/>
  </r>
  <r>
    <x v="12"/>
    <n v="8"/>
    <x v="0"/>
    <x v="0"/>
  </r>
  <r>
    <x v="12"/>
    <n v="9"/>
    <x v="0"/>
    <x v="0"/>
  </r>
  <r>
    <x v="12"/>
    <n v="10"/>
    <x v="0"/>
    <x v="0"/>
  </r>
  <r>
    <x v="12"/>
    <n v="11"/>
    <x v="0"/>
    <x v="0"/>
  </r>
  <r>
    <x v="12"/>
    <n v="12"/>
    <x v="0"/>
    <x v="0"/>
  </r>
  <r>
    <x v="12"/>
    <n v="13"/>
    <x v="0"/>
    <x v="0"/>
  </r>
  <r>
    <x v="12"/>
    <n v="14"/>
    <x v="0"/>
    <x v="0"/>
  </r>
  <r>
    <x v="12"/>
    <n v="15"/>
    <x v="7"/>
    <x v="0"/>
  </r>
  <r>
    <x v="12"/>
    <n v="16"/>
    <x v="1"/>
    <x v="0"/>
  </r>
  <r>
    <x v="12"/>
    <n v="17"/>
    <x v="0"/>
    <x v="0"/>
  </r>
  <r>
    <x v="12"/>
    <n v="18"/>
    <x v="0"/>
    <x v="0"/>
  </r>
  <r>
    <x v="12"/>
    <n v="19"/>
    <x v="0"/>
    <x v="0"/>
  </r>
  <r>
    <x v="12"/>
    <n v="20"/>
    <x v="0"/>
    <x v="0"/>
  </r>
  <r>
    <x v="12"/>
    <n v="21"/>
    <x v="0"/>
    <x v="0"/>
  </r>
  <r>
    <x v="12"/>
    <n v="22"/>
    <x v="3"/>
    <x v="0"/>
  </r>
  <r>
    <x v="12"/>
    <n v="23"/>
    <x v="0"/>
    <x v="0"/>
  </r>
  <r>
    <x v="12"/>
    <n v="24"/>
    <x v="0"/>
    <x v="0"/>
  </r>
  <r>
    <x v="12"/>
    <n v="25"/>
    <x v="0"/>
    <x v="0"/>
  </r>
  <r>
    <x v="12"/>
    <n v="26"/>
    <x v="0"/>
    <x v="0"/>
  </r>
  <r>
    <x v="12"/>
    <n v="27"/>
    <x v="0"/>
    <x v="0"/>
  </r>
  <r>
    <x v="12"/>
    <n v="28"/>
    <x v="1"/>
    <x v="0"/>
  </r>
  <r>
    <x v="12"/>
    <n v="29"/>
    <x v="0"/>
    <x v="0"/>
  </r>
  <r>
    <x v="12"/>
    <n v="30"/>
    <x v="0"/>
    <x v="0"/>
  </r>
  <r>
    <x v="12"/>
    <n v="31"/>
    <x v="2"/>
    <x v="1"/>
  </r>
  <r>
    <x v="12"/>
    <n v="32"/>
    <x v="1"/>
    <x v="0"/>
  </r>
  <r>
    <x v="13"/>
    <n v="1"/>
    <x v="3"/>
    <x v="0"/>
  </r>
  <r>
    <x v="13"/>
    <n v="2"/>
    <x v="2"/>
    <x v="1"/>
  </r>
  <r>
    <x v="13"/>
    <n v="3"/>
    <x v="5"/>
    <x v="0"/>
  </r>
  <r>
    <x v="13"/>
    <n v="4"/>
    <x v="7"/>
    <x v="0"/>
  </r>
  <r>
    <x v="13"/>
    <n v="5"/>
    <x v="3"/>
    <x v="0"/>
  </r>
  <r>
    <x v="13"/>
    <n v="6"/>
    <x v="1"/>
    <x v="0"/>
  </r>
  <r>
    <x v="13"/>
    <n v="7"/>
    <x v="3"/>
    <x v="0"/>
  </r>
  <r>
    <x v="13"/>
    <n v="8"/>
    <x v="3"/>
    <x v="0"/>
  </r>
  <r>
    <x v="13"/>
    <n v="9"/>
    <x v="7"/>
    <x v="1"/>
  </r>
  <r>
    <x v="13"/>
    <n v="10"/>
    <x v="1"/>
    <x v="0"/>
  </r>
  <r>
    <x v="13"/>
    <n v="11"/>
    <x v="3"/>
    <x v="0"/>
  </r>
  <r>
    <x v="13"/>
    <n v="12"/>
    <x v="3"/>
    <x v="0"/>
  </r>
  <r>
    <x v="13"/>
    <n v="13"/>
    <x v="0"/>
    <x v="0"/>
  </r>
  <r>
    <x v="13"/>
    <n v="14"/>
    <x v="2"/>
    <x v="0"/>
  </r>
  <r>
    <x v="13"/>
    <n v="15"/>
    <x v="1"/>
    <x v="0"/>
  </r>
  <r>
    <x v="13"/>
    <n v="16"/>
    <x v="1"/>
    <x v="0"/>
  </r>
  <r>
    <x v="13"/>
    <n v="17"/>
    <x v="2"/>
    <x v="0"/>
  </r>
  <r>
    <x v="13"/>
    <n v="18"/>
    <x v="2"/>
    <x v="5"/>
  </r>
  <r>
    <x v="13"/>
    <n v="19"/>
    <x v="2"/>
    <x v="0"/>
  </r>
  <r>
    <x v="13"/>
    <n v="20"/>
    <x v="9"/>
    <x v="0"/>
  </r>
  <r>
    <x v="13"/>
    <n v="21"/>
    <x v="6"/>
    <x v="1"/>
  </r>
  <r>
    <x v="14"/>
    <n v="1"/>
    <x v="0"/>
    <x v="0"/>
  </r>
  <r>
    <x v="14"/>
    <n v="2"/>
    <x v="1"/>
    <x v="0"/>
  </r>
  <r>
    <x v="14"/>
    <n v="3"/>
    <x v="0"/>
    <x v="0"/>
  </r>
  <r>
    <x v="14"/>
    <n v="4"/>
    <x v="0"/>
    <x v="0"/>
  </r>
  <r>
    <x v="14"/>
    <n v="5"/>
    <x v="0"/>
    <x v="0"/>
  </r>
  <r>
    <x v="14"/>
    <n v="6"/>
    <x v="0"/>
    <x v="0"/>
  </r>
  <r>
    <x v="14"/>
    <n v="7"/>
    <x v="0"/>
    <x v="0"/>
  </r>
  <r>
    <x v="14"/>
    <n v="8"/>
    <x v="0"/>
    <x v="0"/>
  </r>
  <r>
    <x v="14"/>
    <n v="9"/>
    <x v="3"/>
    <x v="0"/>
  </r>
  <r>
    <x v="14"/>
    <n v="10"/>
    <x v="1"/>
    <x v="0"/>
  </r>
  <r>
    <x v="14"/>
    <n v="11"/>
    <x v="1"/>
    <x v="0"/>
  </r>
  <r>
    <x v="14"/>
    <n v="12"/>
    <x v="0"/>
    <x v="0"/>
  </r>
  <r>
    <x v="14"/>
    <n v="13"/>
    <x v="0"/>
    <x v="0"/>
  </r>
  <r>
    <x v="14"/>
    <n v="14"/>
    <x v="0"/>
    <x v="0"/>
  </r>
  <r>
    <x v="14"/>
    <n v="15"/>
    <x v="0"/>
    <x v="0"/>
  </r>
  <r>
    <x v="14"/>
    <n v="16"/>
    <x v="1"/>
    <x v="0"/>
  </r>
  <r>
    <x v="14"/>
    <n v="17"/>
    <x v="0"/>
    <x v="0"/>
  </r>
  <r>
    <x v="14"/>
    <n v="18"/>
    <x v="1"/>
    <x v="0"/>
  </r>
  <r>
    <x v="14"/>
    <n v="19"/>
    <x v="0"/>
    <x v="1"/>
  </r>
  <r>
    <x v="14"/>
    <n v="20"/>
    <x v="0"/>
    <x v="1"/>
  </r>
  <r>
    <x v="14"/>
    <n v="21"/>
    <x v="0"/>
    <x v="0"/>
  </r>
  <r>
    <x v="14"/>
    <n v="22"/>
    <x v="6"/>
    <x v="3"/>
  </r>
  <r>
    <x v="14"/>
    <n v="23"/>
    <x v="1"/>
    <x v="1"/>
  </r>
  <r>
    <x v="14"/>
    <n v="24"/>
    <x v="0"/>
    <x v="0"/>
  </r>
  <r>
    <x v="14"/>
    <n v="25"/>
    <x v="7"/>
    <x v="0"/>
  </r>
  <r>
    <x v="14"/>
    <n v="26"/>
    <x v="2"/>
    <x v="0"/>
  </r>
  <r>
    <x v="14"/>
    <n v="27"/>
    <x v="3"/>
    <x v="1"/>
  </r>
  <r>
    <x v="14"/>
    <n v="28"/>
    <x v="6"/>
    <x v="0"/>
  </r>
  <r>
    <x v="14"/>
    <n v="29"/>
    <x v="7"/>
    <x v="1"/>
  </r>
  <r>
    <x v="14"/>
    <n v="30"/>
    <x v="5"/>
    <x v="1"/>
  </r>
  <r>
    <x v="14"/>
    <n v="31"/>
    <x v="6"/>
    <x v="1"/>
  </r>
  <r>
    <x v="14"/>
    <n v="32"/>
    <x v="0"/>
    <x v="0"/>
  </r>
  <r>
    <x v="15"/>
    <n v="1"/>
    <x v="0"/>
    <x v="0"/>
  </r>
  <r>
    <x v="15"/>
    <n v="2"/>
    <x v="0"/>
    <x v="0"/>
  </r>
  <r>
    <x v="15"/>
    <n v="3"/>
    <x v="0"/>
    <x v="0"/>
  </r>
  <r>
    <x v="15"/>
    <n v="4"/>
    <x v="0"/>
    <x v="0"/>
  </r>
  <r>
    <x v="15"/>
    <n v="5"/>
    <x v="0"/>
    <x v="0"/>
  </r>
  <r>
    <x v="15"/>
    <n v="6"/>
    <x v="0"/>
    <x v="0"/>
  </r>
  <r>
    <x v="15"/>
    <n v="7"/>
    <x v="0"/>
    <x v="0"/>
  </r>
  <r>
    <x v="15"/>
    <n v="8"/>
    <x v="0"/>
    <x v="0"/>
  </r>
  <r>
    <x v="15"/>
    <n v="9"/>
    <x v="0"/>
    <x v="0"/>
  </r>
  <r>
    <x v="15"/>
    <n v="10"/>
    <x v="0"/>
    <x v="0"/>
  </r>
  <r>
    <x v="15"/>
    <n v="11"/>
    <x v="0"/>
    <x v="0"/>
  </r>
  <r>
    <x v="15"/>
    <n v="12"/>
    <x v="0"/>
    <x v="0"/>
  </r>
  <r>
    <x v="15"/>
    <n v="13"/>
    <x v="0"/>
    <x v="0"/>
  </r>
  <r>
    <x v="15"/>
    <n v="14"/>
    <x v="0"/>
    <x v="0"/>
  </r>
  <r>
    <x v="15"/>
    <n v="15"/>
    <x v="0"/>
    <x v="0"/>
  </r>
  <r>
    <x v="15"/>
    <n v="16"/>
    <x v="0"/>
    <x v="0"/>
  </r>
  <r>
    <x v="15"/>
    <n v="17"/>
    <x v="0"/>
    <x v="0"/>
  </r>
  <r>
    <x v="15"/>
    <n v="18"/>
    <x v="0"/>
    <x v="0"/>
  </r>
  <r>
    <x v="15"/>
    <n v="19"/>
    <x v="0"/>
    <x v="0"/>
  </r>
  <r>
    <x v="15"/>
    <n v="20"/>
    <x v="0"/>
    <x v="0"/>
  </r>
  <r>
    <x v="15"/>
    <n v="21"/>
    <x v="1"/>
    <x v="0"/>
  </r>
  <r>
    <x v="15"/>
    <n v="22"/>
    <x v="0"/>
    <x v="0"/>
  </r>
  <r>
    <x v="15"/>
    <n v="23"/>
    <x v="0"/>
    <x v="0"/>
  </r>
  <r>
    <x v="15"/>
    <n v="24"/>
    <x v="0"/>
    <x v="0"/>
  </r>
  <r>
    <x v="15"/>
    <n v="25"/>
    <x v="0"/>
    <x v="0"/>
  </r>
  <r>
    <x v="15"/>
    <n v="26"/>
    <x v="0"/>
    <x v="0"/>
  </r>
  <r>
    <x v="15"/>
    <n v="27"/>
    <x v="0"/>
    <x v="0"/>
  </r>
  <r>
    <x v="15"/>
    <n v="28"/>
    <x v="0"/>
    <x v="0"/>
  </r>
  <r>
    <x v="15"/>
    <n v="29"/>
    <x v="1"/>
    <x v="0"/>
  </r>
  <r>
    <x v="15"/>
    <n v="30"/>
    <x v="0"/>
    <x v="0"/>
  </r>
  <r>
    <x v="15"/>
    <n v="31"/>
    <x v="0"/>
    <x v="0"/>
  </r>
  <r>
    <x v="15"/>
    <n v="32"/>
    <x v="1"/>
    <x v="0"/>
  </r>
  <r>
    <x v="15"/>
    <n v="33"/>
    <x v="3"/>
    <x v="1"/>
  </r>
  <r>
    <x v="15"/>
    <n v="34"/>
    <x v="2"/>
    <x v="1"/>
  </r>
  <r>
    <x v="15"/>
    <n v="35"/>
    <x v="0"/>
    <x v="0"/>
  </r>
  <r>
    <x v="15"/>
    <n v="36"/>
    <x v="0"/>
    <x v="0"/>
  </r>
  <r>
    <x v="15"/>
    <n v="37"/>
    <x v="0"/>
    <x v="0"/>
  </r>
  <r>
    <x v="15"/>
    <n v="38"/>
    <x v="0"/>
    <x v="0"/>
  </r>
  <r>
    <x v="15"/>
    <n v="39"/>
    <x v="2"/>
    <x v="0"/>
  </r>
  <r>
    <x v="15"/>
    <n v="40"/>
    <x v="0"/>
    <x v="0"/>
  </r>
  <r>
    <x v="15"/>
    <n v="41"/>
    <x v="1"/>
    <x v="0"/>
  </r>
  <r>
    <x v="15"/>
    <n v="42"/>
    <x v="0"/>
    <x v="0"/>
  </r>
  <r>
    <x v="16"/>
    <n v="1"/>
    <x v="3"/>
    <x v="0"/>
  </r>
  <r>
    <x v="16"/>
    <n v="2"/>
    <x v="0"/>
    <x v="0"/>
  </r>
  <r>
    <x v="16"/>
    <n v="3"/>
    <x v="2"/>
    <x v="0"/>
  </r>
  <r>
    <x v="16"/>
    <n v="4"/>
    <x v="1"/>
    <x v="0"/>
  </r>
  <r>
    <x v="16"/>
    <n v="5"/>
    <x v="3"/>
    <x v="0"/>
  </r>
  <r>
    <x v="16"/>
    <n v="6"/>
    <x v="3"/>
    <x v="0"/>
  </r>
  <r>
    <x v="16"/>
    <n v="7"/>
    <x v="0"/>
    <x v="0"/>
  </r>
  <r>
    <x v="16"/>
    <n v="8"/>
    <x v="6"/>
    <x v="0"/>
  </r>
  <r>
    <x v="16"/>
    <n v="9"/>
    <x v="0"/>
    <x v="0"/>
  </r>
  <r>
    <x v="16"/>
    <n v="10"/>
    <x v="7"/>
    <x v="0"/>
  </r>
  <r>
    <x v="16"/>
    <n v="11"/>
    <x v="2"/>
    <x v="0"/>
  </r>
  <r>
    <x v="16"/>
    <n v="12"/>
    <x v="1"/>
    <x v="0"/>
  </r>
  <r>
    <x v="16"/>
    <n v="13"/>
    <x v="1"/>
    <x v="0"/>
  </r>
  <r>
    <x v="16"/>
    <n v="14"/>
    <x v="8"/>
    <x v="0"/>
  </r>
  <r>
    <x v="16"/>
    <n v="15"/>
    <x v="6"/>
    <x v="5"/>
  </r>
  <r>
    <x v="16"/>
    <n v="16"/>
    <x v="11"/>
    <x v="6"/>
  </r>
  <r>
    <x v="16"/>
    <n v="17"/>
    <x v="7"/>
    <x v="0"/>
  </r>
  <r>
    <x v="16"/>
    <n v="18"/>
    <x v="0"/>
    <x v="0"/>
  </r>
  <r>
    <x v="16"/>
    <n v="19"/>
    <x v="0"/>
    <x v="0"/>
  </r>
  <r>
    <x v="16"/>
    <n v="20"/>
    <x v="0"/>
    <x v="0"/>
  </r>
  <r>
    <x v="16"/>
    <n v="21"/>
    <x v="0"/>
    <x v="0"/>
  </r>
  <r>
    <x v="17"/>
    <n v="1"/>
    <x v="0"/>
    <x v="0"/>
  </r>
  <r>
    <x v="17"/>
    <n v="2"/>
    <x v="0"/>
    <x v="0"/>
  </r>
  <r>
    <x v="17"/>
    <n v="3"/>
    <x v="0"/>
    <x v="0"/>
  </r>
  <r>
    <x v="17"/>
    <n v="4"/>
    <x v="0"/>
    <x v="0"/>
  </r>
  <r>
    <x v="17"/>
    <n v="5"/>
    <x v="0"/>
    <x v="0"/>
  </r>
  <r>
    <x v="17"/>
    <n v="6"/>
    <x v="0"/>
    <x v="0"/>
  </r>
  <r>
    <x v="17"/>
    <n v="7"/>
    <x v="0"/>
    <x v="0"/>
  </r>
  <r>
    <x v="17"/>
    <n v="8"/>
    <x v="0"/>
    <x v="0"/>
  </r>
  <r>
    <x v="17"/>
    <n v="9"/>
    <x v="0"/>
    <x v="0"/>
  </r>
  <r>
    <x v="17"/>
    <n v="10"/>
    <x v="0"/>
    <x v="0"/>
  </r>
  <r>
    <x v="17"/>
    <n v="11"/>
    <x v="0"/>
    <x v="0"/>
  </r>
  <r>
    <x v="17"/>
    <n v="12"/>
    <x v="0"/>
    <x v="0"/>
  </r>
  <r>
    <x v="17"/>
    <n v="13"/>
    <x v="0"/>
    <x v="0"/>
  </r>
  <r>
    <x v="18"/>
    <n v="1"/>
    <x v="0"/>
    <x v="0"/>
  </r>
  <r>
    <x v="18"/>
    <n v="2"/>
    <x v="0"/>
    <x v="0"/>
  </r>
  <r>
    <x v="18"/>
    <n v="3"/>
    <x v="0"/>
    <x v="0"/>
  </r>
  <r>
    <x v="18"/>
    <n v="4"/>
    <x v="0"/>
    <x v="0"/>
  </r>
  <r>
    <x v="18"/>
    <n v="5"/>
    <x v="0"/>
    <x v="0"/>
  </r>
  <r>
    <x v="18"/>
    <n v="6"/>
    <x v="0"/>
    <x v="0"/>
  </r>
  <r>
    <x v="18"/>
    <n v="7"/>
    <x v="0"/>
    <x v="0"/>
  </r>
  <r>
    <x v="18"/>
    <n v="8"/>
    <x v="0"/>
    <x v="0"/>
  </r>
  <r>
    <x v="18"/>
    <n v="9"/>
    <x v="0"/>
    <x v="0"/>
  </r>
  <r>
    <x v="18"/>
    <n v="10"/>
    <x v="0"/>
    <x v="0"/>
  </r>
  <r>
    <x v="18"/>
    <n v="11"/>
    <x v="0"/>
    <x v="0"/>
  </r>
  <r>
    <x v="18"/>
    <n v="12"/>
    <x v="0"/>
    <x v="0"/>
  </r>
  <r>
    <x v="18"/>
    <n v="13"/>
    <x v="0"/>
    <x v="0"/>
  </r>
  <r>
    <x v="18"/>
    <n v="14"/>
    <x v="0"/>
    <x v="0"/>
  </r>
  <r>
    <x v="18"/>
    <n v="15"/>
    <x v="0"/>
    <x v="0"/>
  </r>
  <r>
    <x v="18"/>
    <n v="16"/>
    <x v="0"/>
    <x v="0"/>
  </r>
  <r>
    <x v="18"/>
    <n v="17"/>
    <x v="0"/>
    <x v="0"/>
  </r>
  <r>
    <x v="18"/>
    <n v="18"/>
    <x v="0"/>
    <x v="0"/>
  </r>
  <r>
    <x v="18"/>
    <n v="19"/>
    <x v="0"/>
    <x v="0"/>
  </r>
  <r>
    <x v="18"/>
    <n v="20"/>
    <x v="0"/>
    <x v="0"/>
  </r>
  <r>
    <x v="18"/>
    <n v="21"/>
    <x v="0"/>
    <x v="0"/>
  </r>
  <r>
    <x v="18"/>
    <n v="22"/>
    <x v="0"/>
    <x v="0"/>
  </r>
  <r>
    <x v="18"/>
    <n v="23"/>
    <x v="0"/>
    <x v="0"/>
  </r>
  <r>
    <x v="18"/>
    <n v="24"/>
    <x v="0"/>
    <x v="0"/>
  </r>
  <r>
    <x v="18"/>
    <n v="25"/>
    <x v="0"/>
    <x v="0"/>
  </r>
  <r>
    <x v="18"/>
    <n v="26"/>
    <x v="0"/>
    <x v="0"/>
  </r>
  <r>
    <x v="18"/>
    <n v="27"/>
    <x v="0"/>
    <x v="0"/>
  </r>
  <r>
    <x v="18"/>
    <n v="28"/>
    <x v="0"/>
    <x v="0"/>
  </r>
  <r>
    <x v="18"/>
    <n v="29"/>
    <x v="0"/>
    <x v="0"/>
  </r>
  <r>
    <x v="18"/>
    <n v="30"/>
    <x v="0"/>
    <x v="0"/>
  </r>
  <r>
    <x v="18"/>
    <n v="31"/>
    <x v="0"/>
    <x v="0"/>
  </r>
  <r>
    <x v="18"/>
    <n v="32"/>
    <x v="0"/>
    <x v="0"/>
  </r>
  <r>
    <x v="18"/>
    <n v="33"/>
    <x v="0"/>
    <x v="0"/>
  </r>
  <r>
    <x v="18"/>
    <n v="34"/>
    <x v="0"/>
    <x v="0"/>
  </r>
  <r>
    <x v="18"/>
    <n v="35"/>
    <x v="0"/>
    <x v="0"/>
  </r>
  <r>
    <x v="18"/>
    <n v="36"/>
    <x v="0"/>
    <x v="0"/>
  </r>
  <r>
    <x v="18"/>
    <n v="37"/>
    <x v="0"/>
    <x v="0"/>
  </r>
  <r>
    <x v="18"/>
    <n v="38"/>
    <x v="0"/>
    <x v="0"/>
  </r>
  <r>
    <x v="18"/>
    <n v="39"/>
    <x v="3"/>
    <x v="12"/>
  </r>
  <r>
    <x v="18"/>
    <n v="40"/>
    <x v="0"/>
    <x v="0"/>
  </r>
  <r>
    <x v="18"/>
    <n v="41"/>
    <x v="0"/>
    <x v="0"/>
  </r>
  <r>
    <x v="18"/>
    <n v="42"/>
    <x v="0"/>
    <x v="0"/>
  </r>
  <r>
    <x v="18"/>
    <n v="43"/>
    <x v="0"/>
    <x v="0"/>
  </r>
  <r>
    <x v="18"/>
    <n v="44"/>
    <x v="0"/>
    <x v="0"/>
  </r>
  <r>
    <x v="18"/>
    <n v="45"/>
    <x v="0"/>
    <x v="0"/>
  </r>
  <r>
    <x v="18"/>
    <n v="46"/>
    <x v="0"/>
    <x v="0"/>
  </r>
  <r>
    <x v="18"/>
    <n v="47"/>
    <x v="0"/>
    <x v="0"/>
  </r>
  <r>
    <x v="18"/>
    <n v="48"/>
    <x v="0"/>
    <x v="0"/>
  </r>
  <r>
    <x v="18"/>
    <n v="49"/>
    <x v="0"/>
    <x v="0"/>
  </r>
  <r>
    <x v="18"/>
    <n v="50"/>
    <x v="0"/>
    <x v="0"/>
  </r>
  <r>
    <x v="18"/>
    <n v="51"/>
    <x v="0"/>
    <x v="0"/>
  </r>
  <r>
    <x v="18"/>
    <n v="52"/>
    <x v="0"/>
    <x v="0"/>
  </r>
  <r>
    <x v="18"/>
    <n v="53"/>
    <x v="0"/>
    <x v="0"/>
  </r>
  <r>
    <x v="18"/>
    <n v="54"/>
    <x v="0"/>
    <x v="0"/>
  </r>
  <r>
    <x v="18"/>
    <n v="55"/>
    <x v="0"/>
    <x v="0"/>
  </r>
  <r>
    <x v="18"/>
    <n v="56"/>
    <x v="0"/>
    <x v="0"/>
  </r>
  <r>
    <x v="18"/>
    <n v="57"/>
    <x v="0"/>
    <x v="0"/>
  </r>
  <r>
    <x v="18"/>
    <n v="58"/>
    <x v="0"/>
    <x v="0"/>
  </r>
  <r>
    <x v="18"/>
    <n v="59"/>
    <x v="0"/>
    <x v="0"/>
  </r>
  <r>
    <x v="18"/>
    <n v="60"/>
    <x v="0"/>
    <x v="0"/>
  </r>
  <r>
    <x v="18"/>
    <n v="61"/>
    <x v="0"/>
    <x v="0"/>
  </r>
  <r>
    <x v="18"/>
    <n v="62"/>
    <x v="0"/>
    <x v="0"/>
  </r>
  <r>
    <x v="18"/>
    <n v="63"/>
    <x v="0"/>
    <x v="0"/>
  </r>
  <r>
    <x v="18"/>
    <n v="64"/>
    <x v="0"/>
    <x v="0"/>
  </r>
  <r>
    <x v="18"/>
    <n v="65"/>
    <x v="0"/>
    <x v="0"/>
  </r>
  <r>
    <x v="18"/>
    <n v="66"/>
    <x v="0"/>
    <x v="0"/>
  </r>
  <r>
    <x v="18"/>
    <n v="67"/>
    <x v="0"/>
    <x v="0"/>
  </r>
  <r>
    <x v="18"/>
    <n v="68"/>
    <x v="7"/>
    <x v="1"/>
  </r>
  <r>
    <x v="18"/>
    <n v="69"/>
    <x v="4"/>
    <x v="5"/>
  </r>
  <r>
    <x v="18"/>
    <n v="70"/>
    <x v="2"/>
    <x v="0"/>
  </r>
  <r>
    <x v="18"/>
    <n v="71"/>
    <x v="0"/>
    <x v="0"/>
  </r>
  <r>
    <x v="18"/>
    <n v="72"/>
    <x v="1"/>
    <x v="0"/>
  </r>
  <r>
    <x v="18"/>
    <n v="73"/>
    <x v="3"/>
    <x v="1"/>
  </r>
  <r>
    <x v="18"/>
    <n v="74"/>
    <x v="7"/>
    <x v="2"/>
  </r>
  <r>
    <x v="18"/>
    <n v="75"/>
    <x v="0"/>
    <x v="0"/>
  </r>
  <r>
    <x v="18"/>
    <n v="76"/>
    <x v="1"/>
    <x v="0"/>
  </r>
  <r>
    <x v="18"/>
    <n v="77"/>
    <x v="6"/>
    <x v="0"/>
  </r>
  <r>
    <x v="18"/>
    <n v="78"/>
    <x v="4"/>
    <x v="0"/>
  </r>
  <r>
    <x v="18"/>
    <n v="79"/>
    <x v="7"/>
    <x v="0"/>
  </r>
  <r>
    <x v="18"/>
    <n v="80"/>
    <x v="8"/>
    <x v="0"/>
  </r>
  <r>
    <x v="18"/>
    <n v="81"/>
    <x v="1"/>
    <x v="0"/>
  </r>
  <r>
    <x v="18"/>
    <n v="82"/>
    <x v="3"/>
    <x v="7"/>
  </r>
  <r>
    <x v="18"/>
    <n v="83"/>
    <x v="6"/>
    <x v="1"/>
  </r>
  <r>
    <x v="18"/>
    <n v="84"/>
    <x v="4"/>
    <x v="0"/>
  </r>
  <r>
    <x v="18"/>
    <n v="85"/>
    <x v="7"/>
    <x v="0"/>
  </r>
  <r>
    <x v="18"/>
    <n v="86"/>
    <x v="12"/>
    <x v="5"/>
  </r>
  <r>
    <x v="18"/>
    <n v="87"/>
    <x v="13"/>
    <x v="1"/>
  </r>
  <r>
    <x v="18"/>
    <n v="88"/>
    <x v="7"/>
    <x v="0"/>
  </r>
  <r>
    <x v="19"/>
    <n v="1"/>
    <x v="0"/>
    <x v="0"/>
  </r>
  <r>
    <x v="19"/>
    <n v="2"/>
    <x v="0"/>
    <x v="0"/>
  </r>
  <r>
    <x v="19"/>
    <n v="3"/>
    <x v="0"/>
    <x v="0"/>
  </r>
  <r>
    <x v="19"/>
    <n v="4"/>
    <x v="0"/>
    <x v="0"/>
  </r>
  <r>
    <x v="19"/>
    <n v="5"/>
    <x v="0"/>
    <x v="0"/>
  </r>
  <r>
    <x v="19"/>
    <n v="6"/>
    <x v="0"/>
    <x v="0"/>
  </r>
  <r>
    <x v="19"/>
    <n v="7"/>
    <x v="1"/>
    <x v="0"/>
  </r>
  <r>
    <x v="19"/>
    <n v="8"/>
    <x v="0"/>
    <x v="0"/>
  </r>
  <r>
    <x v="19"/>
    <n v="9"/>
    <x v="0"/>
    <x v="0"/>
  </r>
  <r>
    <x v="19"/>
    <n v="10"/>
    <x v="0"/>
    <x v="0"/>
  </r>
  <r>
    <x v="19"/>
    <n v="11"/>
    <x v="0"/>
    <x v="0"/>
  </r>
  <r>
    <x v="19"/>
    <n v="12"/>
    <x v="0"/>
    <x v="0"/>
  </r>
  <r>
    <x v="19"/>
    <n v="13"/>
    <x v="0"/>
    <x v="0"/>
  </r>
  <r>
    <x v="19"/>
    <n v="14"/>
    <x v="0"/>
    <x v="0"/>
  </r>
  <r>
    <x v="19"/>
    <n v="15"/>
    <x v="0"/>
    <x v="0"/>
  </r>
  <r>
    <x v="20"/>
    <n v="1"/>
    <x v="1"/>
    <x v="0"/>
  </r>
  <r>
    <x v="20"/>
    <n v="2"/>
    <x v="0"/>
    <x v="0"/>
  </r>
  <r>
    <x v="20"/>
    <n v="3"/>
    <x v="0"/>
    <x v="0"/>
  </r>
  <r>
    <x v="20"/>
    <n v="4"/>
    <x v="0"/>
    <x v="0"/>
  </r>
  <r>
    <x v="20"/>
    <n v="5"/>
    <x v="0"/>
    <x v="0"/>
  </r>
  <r>
    <x v="20"/>
    <n v="6"/>
    <x v="0"/>
    <x v="0"/>
  </r>
  <r>
    <x v="20"/>
    <n v="7"/>
    <x v="0"/>
    <x v="0"/>
  </r>
  <r>
    <x v="20"/>
    <n v="8"/>
    <x v="0"/>
    <x v="0"/>
  </r>
  <r>
    <x v="20"/>
    <n v="9"/>
    <x v="0"/>
    <x v="0"/>
  </r>
  <r>
    <x v="20"/>
    <n v="10"/>
    <x v="0"/>
    <x v="0"/>
  </r>
  <r>
    <x v="20"/>
    <n v="11"/>
    <x v="0"/>
    <x v="0"/>
  </r>
  <r>
    <x v="20"/>
    <n v="12"/>
    <x v="0"/>
    <x v="0"/>
  </r>
  <r>
    <x v="20"/>
    <n v="13"/>
    <x v="0"/>
    <x v="0"/>
  </r>
  <r>
    <x v="20"/>
    <n v="14"/>
    <x v="1"/>
    <x v="0"/>
  </r>
  <r>
    <x v="20"/>
    <n v="15"/>
    <x v="0"/>
    <x v="0"/>
  </r>
  <r>
    <x v="20"/>
    <n v="16"/>
    <x v="0"/>
    <x v="0"/>
  </r>
  <r>
    <x v="20"/>
    <n v="17"/>
    <x v="0"/>
    <x v="0"/>
  </r>
  <r>
    <x v="20"/>
    <n v="18"/>
    <x v="2"/>
    <x v="0"/>
  </r>
  <r>
    <x v="20"/>
    <n v="19"/>
    <x v="3"/>
    <x v="0"/>
  </r>
  <r>
    <x v="20"/>
    <n v="20"/>
    <x v="9"/>
    <x v="1"/>
  </r>
  <r>
    <x v="20"/>
    <n v="21"/>
    <x v="1"/>
    <x v="0"/>
  </r>
  <r>
    <x v="20"/>
    <n v="22"/>
    <x v="0"/>
    <x v="0"/>
  </r>
  <r>
    <x v="20"/>
    <n v="23"/>
    <x v="0"/>
    <x v="0"/>
  </r>
  <r>
    <x v="21"/>
    <n v="1"/>
    <x v="2"/>
    <x v="0"/>
  </r>
  <r>
    <x v="21"/>
    <n v="2"/>
    <x v="0"/>
    <x v="1"/>
  </r>
  <r>
    <x v="21"/>
    <n v="3"/>
    <x v="1"/>
    <x v="2"/>
  </r>
  <r>
    <x v="21"/>
    <n v="4"/>
    <x v="7"/>
    <x v="1"/>
  </r>
  <r>
    <x v="21"/>
    <n v="5"/>
    <x v="2"/>
    <x v="11"/>
  </r>
  <r>
    <x v="21"/>
    <n v="6"/>
    <x v="3"/>
    <x v="1"/>
  </r>
  <r>
    <x v="21"/>
    <n v="7"/>
    <x v="7"/>
    <x v="2"/>
  </r>
  <r>
    <x v="21"/>
    <n v="8"/>
    <x v="3"/>
    <x v="11"/>
  </r>
  <r>
    <x v="21"/>
    <n v="9"/>
    <x v="2"/>
    <x v="11"/>
  </r>
  <r>
    <x v="21"/>
    <n v="10"/>
    <x v="3"/>
    <x v="13"/>
  </r>
  <r>
    <x v="21"/>
    <n v="11"/>
    <x v="1"/>
    <x v="0"/>
  </r>
  <r>
    <x v="21"/>
    <n v="12"/>
    <x v="0"/>
    <x v="1"/>
  </r>
  <r>
    <x v="21"/>
    <n v="13"/>
    <x v="6"/>
    <x v="11"/>
  </r>
  <r>
    <x v="21"/>
    <n v="14"/>
    <x v="0"/>
    <x v="4"/>
  </r>
  <r>
    <x v="21"/>
    <n v="15"/>
    <x v="4"/>
    <x v="10"/>
  </r>
  <r>
    <x v="21"/>
    <n v="16"/>
    <x v="13"/>
    <x v="4"/>
  </r>
  <r>
    <x v="21"/>
    <n v="17"/>
    <x v="1"/>
    <x v="1"/>
  </r>
  <r>
    <x v="22"/>
    <n v="1"/>
    <x v="2"/>
    <x v="0"/>
  </r>
  <r>
    <x v="22"/>
    <n v="2"/>
    <x v="1"/>
    <x v="1"/>
  </r>
  <r>
    <x v="22"/>
    <n v="3"/>
    <x v="0"/>
    <x v="11"/>
  </r>
  <r>
    <x v="22"/>
    <n v="4"/>
    <x v="6"/>
    <x v="7"/>
  </r>
  <r>
    <x v="22"/>
    <n v="5"/>
    <x v="3"/>
    <x v="0"/>
  </r>
  <r>
    <x v="22"/>
    <n v="6"/>
    <x v="6"/>
    <x v="3"/>
  </r>
  <r>
    <x v="22"/>
    <n v="7"/>
    <x v="1"/>
    <x v="7"/>
  </r>
  <r>
    <x v="22"/>
    <n v="8"/>
    <x v="6"/>
    <x v="8"/>
  </r>
  <r>
    <x v="22"/>
    <n v="9"/>
    <x v="1"/>
    <x v="0"/>
  </r>
  <r>
    <x v="22"/>
    <n v="10"/>
    <x v="0"/>
    <x v="0"/>
  </r>
  <r>
    <x v="22"/>
    <n v="11"/>
    <x v="1"/>
    <x v="14"/>
  </r>
  <r>
    <x v="22"/>
    <n v="12"/>
    <x v="6"/>
    <x v="2"/>
  </r>
  <r>
    <x v="22"/>
    <n v="13"/>
    <x v="3"/>
    <x v="3"/>
  </r>
  <r>
    <x v="22"/>
    <n v="14"/>
    <x v="7"/>
    <x v="11"/>
  </r>
  <r>
    <x v="22"/>
    <n v="15"/>
    <x v="11"/>
    <x v="6"/>
  </r>
  <r>
    <x v="22"/>
    <n v="16"/>
    <x v="1"/>
    <x v="0"/>
  </r>
  <r>
    <x v="23"/>
    <n v="1"/>
    <x v="1"/>
    <x v="0"/>
  </r>
  <r>
    <x v="23"/>
    <n v="2"/>
    <x v="0"/>
    <x v="0"/>
  </r>
  <r>
    <x v="23"/>
    <n v="3"/>
    <x v="1"/>
    <x v="0"/>
  </r>
  <r>
    <x v="23"/>
    <n v="4"/>
    <x v="3"/>
    <x v="0"/>
  </r>
  <r>
    <x v="23"/>
    <n v="5"/>
    <x v="2"/>
    <x v="3"/>
  </r>
  <r>
    <x v="23"/>
    <n v="6"/>
    <x v="2"/>
    <x v="1"/>
  </r>
  <r>
    <x v="23"/>
    <n v="7"/>
    <x v="3"/>
    <x v="11"/>
  </r>
  <r>
    <x v="23"/>
    <n v="8"/>
    <x v="0"/>
    <x v="3"/>
  </r>
  <r>
    <x v="23"/>
    <n v="9"/>
    <x v="2"/>
    <x v="11"/>
  </r>
  <r>
    <x v="23"/>
    <n v="10"/>
    <x v="3"/>
    <x v="1"/>
  </r>
  <r>
    <x v="23"/>
    <n v="11"/>
    <x v="3"/>
    <x v="5"/>
  </r>
  <r>
    <x v="23"/>
    <n v="12"/>
    <x v="3"/>
    <x v="11"/>
  </r>
  <r>
    <x v="23"/>
    <n v="13"/>
    <x v="1"/>
    <x v="8"/>
  </r>
  <r>
    <x v="23"/>
    <n v="14"/>
    <x v="3"/>
    <x v="7"/>
  </r>
  <r>
    <x v="23"/>
    <n v="15"/>
    <x v="3"/>
    <x v="8"/>
  </r>
  <r>
    <x v="23"/>
    <n v="16"/>
    <x v="7"/>
    <x v="6"/>
  </r>
  <r>
    <x v="23"/>
    <n v="17"/>
    <x v="6"/>
    <x v="7"/>
  </r>
  <r>
    <x v="23"/>
    <n v="18"/>
    <x v="6"/>
    <x v="11"/>
  </r>
  <r>
    <x v="24"/>
    <n v="1"/>
    <x v="0"/>
    <x v="0"/>
  </r>
  <r>
    <x v="24"/>
    <n v="2"/>
    <x v="0"/>
    <x v="0"/>
  </r>
  <r>
    <x v="24"/>
    <n v="3"/>
    <x v="0"/>
    <x v="0"/>
  </r>
  <r>
    <x v="24"/>
    <n v="4"/>
    <x v="0"/>
    <x v="0"/>
  </r>
  <r>
    <x v="24"/>
    <n v="5"/>
    <x v="0"/>
    <x v="0"/>
  </r>
  <r>
    <x v="24"/>
    <n v="6"/>
    <x v="3"/>
    <x v="0"/>
  </r>
  <r>
    <x v="24"/>
    <n v="7"/>
    <x v="1"/>
    <x v="11"/>
  </r>
  <r>
    <x v="24"/>
    <n v="8"/>
    <x v="2"/>
    <x v="1"/>
  </r>
  <r>
    <x v="24"/>
    <n v="9"/>
    <x v="0"/>
    <x v="0"/>
  </r>
  <r>
    <x v="24"/>
    <n v="10"/>
    <x v="1"/>
    <x v="0"/>
  </r>
  <r>
    <x v="24"/>
    <n v="11"/>
    <x v="0"/>
    <x v="0"/>
  </r>
  <r>
    <x v="24"/>
    <n v="12"/>
    <x v="0"/>
    <x v="0"/>
  </r>
  <r>
    <x v="24"/>
    <n v="13"/>
    <x v="0"/>
    <x v="0"/>
  </r>
  <r>
    <x v="24"/>
    <n v="14"/>
    <x v="0"/>
    <x v="0"/>
  </r>
  <r>
    <x v="24"/>
    <n v="15"/>
    <x v="1"/>
    <x v="0"/>
  </r>
  <r>
    <x v="24"/>
    <n v="16"/>
    <x v="0"/>
    <x v="0"/>
  </r>
  <r>
    <x v="24"/>
    <n v="17"/>
    <x v="3"/>
    <x v="5"/>
  </r>
  <r>
    <x v="24"/>
    <n v="18"/>
    <x v="3"/>
    <x v="5"/>
  </r>
  <r>
    <x v="24"/>
    <n v="19"/>
    <x v="0"/>
    <x v="1"/>
  </r>
  <r>
    <x v="24"/>
    <n v="20"/>
    <x v="0"/>
    <x v="0"/>
  </r>
  <r>
    <x v="24"/>
    <n v="21"/>
    <x v="9"/>
    <x v="0"/>
  </r>
  <r>
    <x v="24"/>
    <n v="22"/>
    <x v="7"/>
    <x v="1"/>
  </r>
  <r>
    <x v="24"/>
    <n v="23"/>
    <x v="2"/>
    <x v="0"/>
  </r>
  <r>
    <x v="24"/>
    <n v="24"/>
    <x v="2"/>
    <x v="5"/>
  </r>
  <r>
    <x v="24"/>
    <n v="25"/>
    <x v="0"/>
    <x v="0"/>
  </r>
  <r>
    <x v="24"/>
    <n v="26"/>
    <x v="7"/>
    <x v="0"/>
  </r>
  <r>
    <x v="24"/>
    <n v="27"/>
    <x v="0"/>
    <x v="0"/>
  </r>
  <r>
    <x v="24"/>
    <n v="28"/>
    <x v="3"/>
    <x v="0"/>
  </r>
  <r>
    <x v="24"/>
    <n v="29"/>
    <x v="1"/>
    <x v="0"/>
  </r>
  <r>
    <x v="24"/>
    <n v="30"/>
    <x v="0"/>
    <x v="0"/>
  </r>
  <r>
    <x v="25"/>
    <n v="1"/>
    <x v="0"/>
    <x v="0"/>
  </r>
  <r>
    <x v="25"/>
    <n v="2"/>
    <x v="1"/>
    <x v="0"/>
  </r>
  <r>
    <x v="25"/>
    <n v="3"/>
    <x v="0"/>
    <x v="0"/>
  </r>
  <r>
    <x v="25"/>
    <n v="4"/>
    <x v="0"/>
    <x v="0"/>
  </r>
  <r>
    <x v="25"/>
    <n v="5"/>
    <x v="1"/>
    <x v="1"/>
  </r>
  <r>
    <x v="25"/>
    <n v="6"/>
    <x v="0"/>
    <x v="0"/>
  </r>
  <r>
    <x v="25"/>
    <n v="7"/>
    <x v="0"/>
    <x v="0"/>
  </r>
  <r>
    <x v="25"/>
    <n v="8"/>
    <x v="1"/>
    <x v="0"/>
  </r>
  <r>
    <x v="25"/>
    <n v="9"/>
    <x v="4"/>
    <x v="1"/>
  </r>
  <r>
    <x v="25"/>
    <n v="10"/>
    <x v="0"/>
    <x v="0"/>
  </r>
  <r>
    <x v="25"/>
    <n v="11"/>
    <x v="0"/>
    <x v="0"/>
  </r>
  <r>
    <x v="25"/>
    <n v="12"/>
    <x v="3"/>
    <x v="0"/>
  </r>
  <r>
    <x v="25"/>
    <n v="13"/>
    <x v="0"/>
    <x v="0"/>
  </r>
  <r>
    <x v="25"/>
    <n v="14"/>
    <x v="3"/>
    <x v="0"/>
  </r>
  <r>
    <x v="25"/>
    <n v="15"/>
    <x v="0"/>
    <x v="0"/>
  </r>
  <r>
    <x v="25"/>
    <n v="16"/>
    <x v="0"/>
    <x v="0"/>
  </r>
  <r>
    <x v="25"/>
    <n v="17"/>
    <x v="3"/>
    <x v="0"/>
  </r>
  <r>
    <x v="25"/>
    <n v="18"/>
    <x v="2"/>
    <x v="0"/>
  </r>
  <r>
    <x v="25"/>
    <n v="19"/>
    <x v="0"/>
    <x v="0"/>
  </r>
  <r>
    <x v="25"/>
    <n v="20"/>
    <x v="1"/>
    <x v="0"/>
  </r>
  <r>
    <x v="25"/>
    <n v="21"/>
    <x v="1"/>
    <x v="0"/>
  </r>
  <r>
    <x v="25"/>
    <n v="22"/>
    <x v="0"/>
    <x v="0"/>
  </r>
  <r>
    <x v="25"/>
    <n v="23"/>
    <x v="2"/>
    <x v="0"/>
  </r>
  <r>
    <x v="25"/>
    <n v="24"/>
    <x v="1"/>
    <x v="0"/>
  </r>
  <r>
    <x v="25"/>
    <n v="25"/>
    <x v="1"/>
    <x v="1"/>
  </r>
  <r>
    <x v="25"/>
    <n v="26"/>
    <x v="2"/>
    <x v="0"/>
  </r>
  <r>
    <x v="25"/>
    <n v="27"/>
    <x v="0"/>
    <x v="1"/>
  </r>
  <r>
    <x v="25"/>
    <n v="28"/>
    <x v="3"/>
    <x v="0"/>
  </r>
  <r>
    <x v="25"/>
    <n v="29"/>
    <x v="0"/>
    <x v="0"/>
  </r>
  <r>
    <x v="25"/>
    <n v="30"/>
    <x v="0"/>
    <x v="0"/>
  </r>
  <r>
    <x v="25"/>
    <n v="31"/>
    <x v="0"/>
    <x v="0"/>
  </r>
  <r>
    <x v="25"/>
    <n v="32"/>
    <x v="2"/>
    <x v="0"/>
  </r>
  <r>
    <x v="25"/>
    <n v="33"/>
    <x v="6"/>
    <x v="0"/>
  </r>
  <r>
    <x v="25"/>
    <n v="34"/>
    <x v="0"/>
    <x v="0"/>
  </r>
  <r>
    <x v="25"/>
    <n v="35"/>
    <x v="0"/>
    <x v="0"/>
  </r>
  <r>
    <x v="25"/>
    <n v="36"/>
    <x v="1"/>
    <x v="0"/>
  </r>
  <r>
    <x v="25"/>
    <n v="37"/>
    <x v="0"/>
    <x v="0"/>
  </r>
  <r>
    <x v="25"/>
    <n v="38"/>
    <x v="0"/>
    <x v="0"/>
  </r>
  <r>
    <x v="25"/>
    <n v="39"/>
    <x v="0"/>
    <x v="0"/>
  </r>
  <r>
    <x v="26"/>
    <n v="1"/>
    <x v="1"/>
    <x v="0"/>
  </r>
  <r>
    <x v="26"/>
    <n v="2"/>
    <x v="2"/>
    <x v="0"/>
  </r>
  <r>
    <x v="26"/>
    <n v="3"/>
    <x v="1"/>
    <x v="1"/>
  </r>
  <r>
    <x v="26"/>
    <n v="4"/>
    <x v="3"/>
    <x v="0"/>
  </r>
  <r>
    <x v="26"/>
    <n v="5"/>
    <x v="3"/>
    <x v="0"/>
  </r>
  <r>
    <x v="26"/>
    <n v="6"/>
    <x v="1"/>
    <x v="0"/>
  </r>
  <r>
    <x v="26"/>
    <n v="7"/>
    <x v="0"/>
    <x v="0"/>
  </r>
  <r>
    <x v="26"/>
    <n v="8"/>
    <x v="3"/>
    <x v="0"/>
  </r>
  <r>
    <x v="26"/>
    <n v="9"/>
    <x v="1"/>
    <x v="1"/>
  </r>
  <r>
    <x v="26"/>
    <n v="10"/>
    <x v="3"/>
    <x v="5"/>
  </r>
  <r>
    <x v="26"/>
    <n v="11"/>
    <x v="7"/>
    <x v="0"/>
  </r>
  <r>
    <x v="26"/>
    <n v="12"/>
    <x v="7"/>
    <x v="5"/>
  </r>
  <r>
    <x v="26"/>
    <n v="13"/>
    <x v="2"/>
    <x v="5"/>
  </r>
  <r>
    <x v="26"/>
    <n v="14"/>
    <x v="4"/>
    <x v="7"/>
  </r>
  <r>
    <x v="26"/>
    <n v="15"/>
    <x v="3"/>
    <x v="1"/>
  </r>
  <r>
    <x v="26"/>
    <n v="16"/>
    <x v="2"/>
    <x v="0"/>
  </r>
  <r>
    <x v="26"/>
    <n v="17"/>
    <x v="0"/>
    <x v="0"/>
  </r>
  <r>
    <x v="26"/>
    <n v="18"/>
    <x v="2"/>
    <x v="1"/>
  </r>
  <r>
    <x v="26"/>
    <n v="19"/>
    <x v="2"/>
    <x v="0"/>
  </r>
  <r>
    <x v="26"/>
    <n v="20"/>
    <x v="5"/>
    <x v="0"/>
  </r>
  <r>
    <x v="26"/>
    <n v="21"/>
    <x v="0"/>
    <x v="0"/>
  </r>
  <r>
    <x v="26"/>
    <n v="22"/>
    <x v="5"/>
    <x v="0"/>
  </r>
  <r>
    <x v="26"/>
    <n v="23"/>
    <x v="2"/>
    <x v="5"/>
  </r>
  <r>
    <x v="26"/>
    <n v="24"/>
    <x v="11"/>
    <x v="0"/>
  </r>
  <r>
    <x v="26"/>
    <n v="25"/>
    <x v="10"/>
    <x v="0"/>
  </r>
  <r>
    <x v="26"/>
    <n v="26"/>
    <x v="12"/>
    <x v="0"/>
  </r>
  <r>
    <x v="26"/>
    <n v="27"/>
    <x v="11"/>
    <x v="0"/>
  </r>
  <r>
    <x v="26"/>
    <n v="28"/>
    <x v="14"/>
    <x v="0"/>
  </r>
  <r>
    <x v="26"/>
    <n v="29"/>
    <x v="0"/>
    <x v="0"/>
  </r>
  <r>
    <x v="26"/>
    <n v="30"/>
    <x v="11"/>
    <x v="5"/>
  </r>
  <r>
    <x v="26"/>
    <n v="31"/>
    <x v="4"/>
    <x v="0"/>
  </r>
  <r>
    <x v="26"/>
    <n v="32"/>
    <x v="1"/>
    <x v="0"/>
  </r>
  <r>
    <x v="26"/>
    <n v="33"/>
    <x v="2"/>
    <x v="0"/>
  </r>
  <r>
    <x v="26"/>
    <n v="34"/>
    <x v="1"/>
    <x v="0"/>
  </r>
  <r>
    <x v="26"/>
    <n v="35"/>
    <x v="1"/>
    <x v="0"/>
  </r>
  <r>
    <x v="26"/>
    <n v="36"/>
    <x v="3"/>
    <x v="0"/>
  </r>
  <r>
    <x v="26"/>
    <n v="37"/>
    <x v="6"/>
    <x v="0"/>
  </r>
  <r>
    <x v="26"/>
    <n v="38"/>
    <x v="2"/>
    <x v="5"/>
  </r>
  <r>
    <x v="26"/>
    <n v="39"/>
    <x v="7"/>
    <x v="3"/>
  </r>
  <r>
    <x v="26"/>
    <n v="40"/>
    <x v="5"/>
    <x v="1"/>
  </r>
  <r>
    <x v="26"/>
    <n v="41"/>
    <x v="5"/>
    <x v="1"/>
  </r>
  <r>
    <x v="26"/>
    <n v="42"/>
    <x v="1"/>
    <x v="0"/>
  </r>
  <r>
    <x v="27"/>
    <n v="1"/>
    <x v="0"/>
    <x v="0"/>
  </r>
  <r>
    <x v="27"/>
    <n v="2"/>
    <x v="0"/>
    <x v="0"/>
  </r>
  <r>
    <x v="27"/>
    <n v="3"/>
    <x v="0"/>
    <x v="0"/>
  </r>
  <r>
    <x v="27"/>
    <n v="4"/>
    <x v="0"/>
    <x v="0"/>
  </r>
  <r>
    <x v="27"/>
    <n v="5"/>
    <x v="0"/>
    <x v="0"/>
  </r>
  <r>
    <x v="27"/>
    <n v="6"/>
    <x v="0"/>
    <x v="0"/>
  </r>
  <r>
    <x v="27"/>
    <n v="7"/>
    <x v="0"/>
    <x v="0"/>
  </r>
  <r>
    <x v="27"/>
    <n v="8"/>
    <x v="0"/>
    <x v="0"/>
  </r>
  <r>
    <x v="27"/>
    <n v="9"/>
    <x v="0"/>
    <x v="0"/>
  </r>
  <r>
    <x v="27"/>
    <n v="10"/>
    <x v="0"/>
    <x v="0"/>
  </r>
  <r>
    <x v="27"/>
    <n v="11"/>
    <x v="0"/>
    <x v="0"/>
  </r>
  <r>
    <x v="27"/>
    <n v="12"/>
    <x v="0"/>
    <x v="0"/>
  </r>
  <r>
    <x v="27"/>
    <n v="13"/>
    <x v="0"/>
    <x v="0"/>
  </r>
  <r>
    <x v="27"/>
    <n v="14"/>
    <x v="0"/>
    <x v="0"/>
  </r>
  <r>
    <x v="27"/>
    <n v="15"/>
    <x v="0"/>
    <x v="1"/>
  </r>
  <r>
    <x v="27"/>
    <n v="16"/>
    <x v="1"/>
    <x v="0"/>
  </r>
  <r>
    <x v="27"/>
    <n v="17"/>
    <x v="0"/>
    <x v="0"/>
  </r>
  <r>
    <x v="27"/>
    <n v="18"/>
    <x v="0"/>
    <x v="0"/>
  </r>
  <r>
    <x v="27"/>
    <n v="19"/>
    <x v="0"/>
    <x v="0"/>
  </r>
  <r>
    <x v="27"/>
    <n v="20"/>
    <x v="0"/>
    <x v="0"/>
  </r>
  <r>
    <x v="27"/>
    <n v="21"/>
    <x v="0"/>
    <x v="0"/>
  </r>
  <r>
    <x v="27"/>
    <n v="22"/>
    <x v="0"/>
    <x v="0"/>
  </r>
  <r>
    <x v="27"/>
    <n v="23"/>
    <x v="0"/>
    <x v="0"/>
  </r>
  <r>
    <x v="27"/>
    <n v="24"/>
    <x v="0"/>
    <x v="0"/>
  </r>
  <r>
    <x v="27"/>
    <n v="25"/>
    <x v="1"/>
    <x v="0"/>
  </r>
  <r>
    <x v="27"/>
    <n v="26"/>
    <x v="2"/>
    <x v="0"/>
  </r>
  <r>
    <x v="27"/>
    <n v="27"/>
    <x v="0"/>
    <x v="0"/>
  </r>
  <r>
    <x v="27"/>
    <n v="28"/>
    <x v="0"/>
    <x v="0"/>
  </r>
  <r>
    <x v="27"/>
    <n v="29"/>
    <x v="2"/>
    <x v="0"/>
  </r>
  <r>
    <x v="27"/>
    <n v="30"/>
    <x v="0"/>
    <x v="0"/>
  </r>
  <r>
    <x v="27"/>
    <n v="31"/>
    <x v="1"/>
    <x v="0"/>
  </r>
  <r>
    <x v="27"/>
    <n v="32"/>
    <x v="0"/>
    <x v="0"/>
  </r>
  <r>
    <x v="27"/>
    <n v="33"/>
    <x v="0"/>
    <x v="0"/>
  </r>
  <r>
    <x v="27"/>
    <n v="34"/>
    <x v="0"/>
    <x v="0"/>
  </r>
  <r>
    <x v="27"/>
    <n v="35"/>
    <x v="0"/>
    <x v="0"/>
  </r>
  <r>
    <x v="27"/>
    <n v="36"/>
    <x v="0"/>
    <x v="0"/>
  </r>
  <r>
    <x v="27"/>
    <n v="37"/>
    <x v="0"/>
    <x v="0"/>
  </r>
  <r>
    <x v="27"/>
    <n v="38"/>
    <x v="0"/>
    <x v="0"/>
  </r>
  <r>
    <x v="27"/>
    <n v="39"/>
    <x v="0"/>
    <x v="0"/>
  </r>
  <r>
    <x v="27"/>
    <n v="40"/>
    <x v="0"/>
    <x v="0"/>
  </r>
  <r>
    <x v="27"/>
    <n v="41"/>
    <x v="0"/>
    <x v="0"/>
  </r>
  <r>
    <x v="27"/>
    <n v="42"/>
    <x v="1"/>
    <x v="0"/>
  </r>
  <r>
    <x v="27"/>
    <n v="43"/>
    <x v="0"/>
    <x v="0"/>
  </r>
  <r>
    <x v="27"/>
    <n v="44"/>
    <x v="0"/>
    <x v="0"/>
  </r>
  <r>
    <x v="27"/>
    <n v="45"/>
    <x v="0"/>
    <x v="0"/>
  </r>
  <r>
    <x v="27"/>
    <n v="46"/>
    <x v="0"/>
    <x v="0"/>
  </r>
  <r>
    <x v="27"/>
    <n v="47"/>
    <x v="0"/>
    <x v="0"/>
  </r>
  <r>
    <x v="27"/>
    <n v="48"/>
    <x v="0"/>
    <x v="0"/>
  </r>
  <r>
    <x v="27"/>
    <n v="49"/>
    <x v="0"/>
    <x v="0"/>
  </r>
  <r>
    <x v="27"/>
    <n v="50"/>
    <x v="0"/>
    <x v="0"/>
  </r>
  <r>
    <x v="27"/>
    <n v="51"/>
    <x v="0"/>
    <x v="0"/>
  </r>
  <r>
    <x v="27"/>
    <n v="52"/>
    <x v="0"/>
    <x v="0"/>
  </r>
  <r>
    <x v="27"/>
    <n v="53"/>
    <x v="0"/>
    <x v="0"/>
  </r>
  <r>
    <x v="27"/>
    <n v="54"/>
    <x v="0"/>
    <x v="0"/>
  </r>
  <r>
    <x v="27"/>
    <n v="55"/>
    <x v="0"/>
    <x v="0"/>
  </r>
  <r>
    <x v="27"/>
    <n v="56"/>
    <x v="0"/>
    <x v="0"/>
  </r>
  <r>
    <x v="27"/>
    <n v="57"/>
    <x v="0"/>
    <x v="0"/>
  </r>
  <r>
    <x v="27"/>
    <n v="58"/>
    <x v="0"/>
    <x v="0"/>
  </r>
  <r>
    <x v="27"/>
    <n v="59"/>
    <x v="0"/>
    <x v="0"/>
  </r>
  <r>
    <x v="27"/>
    <n v="60"/>
    <x v="0"/>
    <x v="0"/>
  </r>
  <r>
    <x v="27"/>
    <n v="61"/>
    <x v="0"/>
    <x v="0"/>
  </r>
  <r>
    <x v="27"/>
    <n v="62"/>
    <x v="0"/>
    <x v="0"/>
  </r>
  <r>
    <x v="27"/>
    <n v="63"/>
    <x v="1"/>
    <x v="0"/>
  </r>
  <r>
    <x v="27"/>
    <n v="64"/>
    <x v="1"/>
    <x v="1"/>
  </r>
  <r>
    <x v="27"/>
    <n v="65"/>
    <x v="1"/>
    <x v="0"/>
  </r>
  <r>
    <x v="27"/>
    <n v="66"/>
    <x v="0"/>
    <x v="0"/>
  </r>
  <r>
    <x v="27"/>
    <n v="67"/>
    <x v="0"/>
    <x v="0"/>
  </r>
  <r>
    <x v="27"/>
    <n v="68"/>
    <x v="1"/>
    <x v="0"/>
  </r>
  <r>
    <x v="27"/>
    <n v="69"/>
    <x v="1"/>
    <x v="0"/>
  </r>
  <r>
    <x v="27"/>
    <n v="70"/>
    <x v="0"/>
    <x v="0"/>
  </r>
  <r>
    <x v="27"/>
    <n v="71"/>
    <x v="3"/>
    <x v="1"/>
  </r>
  <r>
    <x v="27"/>
    <n v="72"/>
    <x v="0"/>
    <x v="5"/>
  </r>
  <r>
    <x v="27"/>
    <n v="73"/>
    <x v="1"/>
    <x v="0"/>
  </r>
  <r>
    <x v="27"/>
    <n v="74"/>
    <x v="0"/>
    <x v="0"/>
  </r>
  <r>
    <x v="27"/>
    <n v="75"/>
    <x v="1"/>
    <x v="0"/>
  </r>
  <r>
    <x v="27"/>
    <n v="76"/>
    <x v="1"/>
    <x v="1"/>
  </r>
  <r>
    <x v="27"/>
    <n v="77"/>
    <x v="0"/>
    <x v="0"/>
  </r>
  <r>
    <x v="27"/>
    <n v="78"/>
    <x v="0"/>
    <x v="0"/>
  </r>
  <r>
    <x v="27"/>
    <n v="79"/>
    <x v="1"/>
    <x v="0"/>
  </r>
  <r>
    <x v="27"/>
    <n v="80"/>
    <x v="0"/>
    <x v="1"/>
  </r>
  <r>
    <x v="27"/>
    <n v="81"/>
    <x v="0"/>
    <x v="0"/>
  </r>
  <r>
    <x v="27"/>
    <n v="82"/>
    <x v="1"/>
    <x v="0"/>
  </r>
  <r>
    <x v="27"/>
    <n v="83"/>
    <x v="3"/>
    <x v="0"/>
  </r>
  <r>
    <x v="27"/>
    <n v="84"/>
    <x v="1"/>
    <x v="0"/>
  </r>
  <r>
    <x v="27"/>
    <n v="85"/>
    <x v="0"/>
    <x v="0"/>
  </r>
  <r>
    <x v="27"/>
    <n v="86"/>
    <x v="3"/>
    <x v="1"/>
  </r>
  <r>
    <x v="27"/>
    <n v="87"/>
    <x v="2"/>
    <x v="1"/>
  </r>
  <r>
    <x v="27"/>
    <n v="88"/>
    <x v="0"/>
    <x v="0"/>
  </r>
  <r>
    <x v="27"/>
    <n v="89"/>
    <x v="0"/>
    <x v="0"/>
  </r>
  <r>
    <x v="27"/>
    <n v="90"/>
    <x v="2"/>
    <x v="0"/>
  </r>
  <r>
    <x v="27"/>
    <n v="91"/>
    <x v="0"/>
    <x v="0"/>
  </r>
  <r>
    <x v="27"/>
    <n v="92"/>
    <x v="6"/>
    <x v="1"/>
  </r>
  <r>
    <x v="27"/>
    <n v="93"/>
    <x v="0"/>
    <x v="0"/>
  </r>
  <r>
    <x v="27"/>
    <n v="94"/>
    <x v="0"/>
    <x v="0"/>
  </r>
  <r>
    <x v="27"/>
    <n v="95"/>
    <x v="2"/>
    <x v="10"/>
  </r>
  <r>
    <x v="27"/>
    <n v="96"/>
    <x v="0"/>
    <x v="0"/>
  </r>
  <r>
    <x v="27"/>
    <n v="97"/>
    <x v="8"/>
    <x v="0"/>
  </r>
  <r>
    <x v="27"/>
    <n v="98"/>
    <x v="5"/>
    <x v="0"/>
  </r>
  <r>
    <x v="27"/>
    <n v="99"/>
    <x v="6"/>
    <x v="1"/>
  </r>
  <r>
    <x v="27"/>
    <n v="100"/>
    <x v="1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dataOnRows="1" autoFormatId="0" applyNumberFormats="0" applyBorderFormats="0" applyFontFormats="0" applyPatternFormats="0" applyAlignmentFormats="0" applyWidthHeightFormats="1" dataCaption="Data" showItems="0" showMultipleLabel="0" showMemberPropertyTips="0" pageWrap="4" pageOverThenDown="1" colGrandTotals="0" indent="0" compact="0" compactData="0" gridDropZones="1">
  <location ref="H21:AJ26" firstHeaderRow="1" firstDataRow="2" firstDataCol="1"/>
  <pivotFields count="4">
    <pivotField axis="axisCol" compact="0" outline="0" subtotalTop="0" showAll="0" includeNewItemsInFilter="1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dataField="1" compact="0" outline="0" subtotalTop="0" showAll="0" includeNewItemsInFilter="1"/>
    <pivotField dataField="1" compact="0" outline="0" subtotalTop="0" showAll="0" includeNewItemsInFilter="1">
      <items count="16">
        <item x="0"/>
        <item x="1"/>
        <item x="3"/>
        <item x="2"/>
        <item x="7"/>
        <item x="6"/>
        <item x="5"/>
        <item x="4"/>
        <item x="9"/>
        <item x="8"/>
        <item x="11"/>
        <item x="13"/>
        <item x="10"/>
        <item x="14"/>
        <item x="12"/>
        <item t="default"/>
      </items>
    </pivotField>
    <pivotField compact="0" outline="0" subtotalTop="0" showAll="0" includeNewItemsInFilter="1">
      <items count="16">
        <item x="0"/>
        <item x="1"/>
        <item x="5"/>
        <item x="3"/>
        <item x="2"/>
        <item x="11"/>
        <item x="7"/>
        <item x="6"/>
        <item x="14"/>
        <item x="8"/>
        <item x="4"/>
        <item x="10"/>
        <item x="12"/>
        <item x="9"/>
        <item x="13"/>
        <item t="default"/>
      </items>
    </pivotField>
  </pivotFields>
  <rowFields count="1">
    <field x="-2"/>
  </rowFields>
  <rowItems count="4">
    <i>
      <x/>
    </i>
    <i i="1">
      <x v="1"/>
    </i>
    <i i="2">
      <x v="2"/>
    </i>
    <i i="3">
      <x v="3"/>
    </i>
  </rowItems>
  <colFields count="1">
    <field x="0"/>
  </colFields>
  <col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</colItems>
  <dataFields count="4">
    <dataField name="Count of quadrat" fld="1" subtotal="count" baseField="0" baseItem="0"/>
    <dataField name="Min of quadrat" fld="1" subtotal="min" baseField="0" baseItem="0"/>
    <dataField name="Max of quadrat" fld="1" subtotal="max" baseField="0" baseItem="0"/>
    <dataField name="Sum of legal" fld="2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://pubs.usgs.gov/twri/twri4a3/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http://www4.stat.ncsu.edu/~Estefanski/index_alt.html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H11" sqref="H11"/>
    </sheetView>
  </sheetViews>
  <sheetFormatPr baseColWidth="10" defaultColWidth="11" defaultRowHeight="13" x14ac:dyDescent="0"/>
  <sheetData>
    <row r="1" spans="1:3" ht="20">
      <c r="A1" s="36" t="s">
        <v>2789</v>
      </c>
    </row>
    <row r="5" spans="1:3">
      <c r="A5" t="s">
        <v>1779</v>
      </c>
      <c r="B5" t="s">
        <v>1780</v>
      </c>
      <c r="C5" t="s">
        <v>1781</v>
      </c>
    </row>
    <row r="6" spans="1:3">
      <c r="A6" t="s">
        <v>1782</v>
      </c>
      <c r="B6" t="s">
        <v>1783</v>
      </c>
      <c r="C6">
        <v>42</v>
      </c>
    </row>
    <row r="7" spans="1:3">
      <c r="A7" t="s">
        <v>1782</v>
      </c>
      <c r="B7" t="s">
        <v>1639</v>
      </c>
      <c r="C7">
        <v>88</v>
      </c>
    </row>
    <row r="8" spans="1:3">
      <c r="A8" t="s">
        <v>1640</v>
      </c>
      <c r="B8" t="s">
        <v>1783</v>
      </c>
      <c r="C8">
        <v>61</v>
      </c>
    </row>
    <row r="9" spans="1:3">
      <c r="A9" t="s">
        <v>1640</v>
      </c>
      <c r="B9" t="s">
        <v>1639</v>
      </c>
      <c r="C9">
        <v>185</v>
      </c>
    </row>
    <row r="10" spans="1:3">
      <c r="A10" t="s">
        <v>1641</v>
      </c>
      <c r="B10" t="s">
        <v>1783</v>
      </c>
      <c r="C10">
        <v>20</v>
      </c>
    </row>
    <row r="11" spans="1:3">
      <c r="A11" t="s">
        <v>1641</v>
      </c>
      <c r="B11" t="s">
        <v>1639</v>
      </c>
      <c r="C11">
        <v>74</v>
      </c>
    </row>
    <row r="12" spans="1:3">
      <c r="A12" t="s">
        <v>1532</v>
      </c>
      <c r="B12" t="s">
        <v>1783</v>
      </c>
      <c r="C12">
        <v>12</v>
      </c>
    </row>
    <row r="13" spans="1:3">
      <c r="A13" t="s">
        <v>1532</v>
      </c>
      <c r="B13" t="s">
        <v>1639</v>
      </c>
      <c r="C13">
        <v>86</v>
      </c>
    </row>
  </sheetData>
  <phoneticPr fontId="3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8"/>
  <sheetViews>
    <sheetView workbookViewId="0">
      <selection activeCell="H41" sqref="H41"/>
    </sheetView>
  </sheetViews>
  <sheetFormatPr baseColWidth="10" defaultRowHeight="13" x14ac:dyDescent="0"/>
  <sheetData>
    <row r="1" spans="1:3" ht="20">
      <c r="A1" s="36" t="s">
        <v>4096</v>
      </c>
    </row>
    <row r="2" spans="1:3">
      <c r="A2" t="s">
        <v>4097</v>
      </c>
    </row>
    <row r="4" spans="1:3">
      <c r="A4" t="s">
        <v>4098</v>
      </c>
    </row>
    <row r="5" spans="1:3">
      <c r="A5" t="s">
        <v>4099</v>
      </c>
    </row>
    <row r="7" spans="1:3">
      <c r="A7" s="13">
        <v>40721</v>
      </c>
    </row>
    <row r="9" spans="1:3">
      <c r="A9" s="171" t="s">
        <v>1635</v>
      </c>
      <c r="B9" t="s">
        <v>4100</v>
      </c>
      <c r="C9" t="s">
        <v>4101</v>
      </c>
    </row>
    <row r="10" spans="1:3">
      <c r="A10" s="171">
        <v>1993</v>
      </c>
      <c r="B10" s="171">
        <v>1</v>
      </c>
      <c r="C10" s="171">
        <v>3.2</v>
      </c>
    </row>
    <row r="11" spans="1:3">
      <c r="A11" s="171">
        <v>1994</v>
      </c>
      <c r="B11" s="171">
        <v>1</v>
      </c>
      <c r="C11" s="171">
        <v>2.5</v>
      </c>
    </row>
    <row r="12" spans="1:3">
      <c r="A12" s="171">
        <v>1995</v>
      </c>
      <c r="B12" s="171">
        <v>1</v>
      </c>
      <c r="C12" s="171">
        <v>2.9</v>
      </c>
    </row>
    <row r="13" spans="1:3">
      <c r="A13" s="171">
        <v>1996</v>
      </c>
      <c r="B13" s="171">
        <v>1</v>
      </c>
      <c r="C13" s="171">
        <v>1.5</v>
      </c>
    </row>
    <row r="14" spans="1:3">
      <c r="A14" s="171">
        <v>1997</v>
      </c>
      <c r="B14" s="171">
        <v>1</v>
      </c>
      <c r="C14" s="171">
        <v>3.1</v>
      </c>
    </row>
    <row r="15" spans="1:3">
      <c r="A15" s="171">
        <v>1998</v>
      </c>
      <c r="B15" s="171">
        <v>1</v>
      </c>
      <c r="C15" s="171">
        <v>3.5</v>
      </c>
    </row>
    <row r="16" spans="1:3">
      <c r="A16" s="171">
        <v>1999</v>
      </c>
      <c r="B16" s="171">
        <v>1</v>
      </c>
      <c r="C16" s="171">
        <v>4.4000000000000004</v>
      </c>
    </row>
    <row r="17" spans="1:3">
      <c r="A17" s="171">
        <v>2000</v>
      </c>
      <c r="B17" s="171">
        <v>1</v>
      </c>
      <c r="C17" s="171">
        <v>4.5</v>
      </c>
    </row>
    <row r="18" spans="1:3">
      <c r="A18" s="171">
        <v>2001</v>
      </c>
      <c r="B18" s="171">
        <v>1</v>
      </c>
      <c r="C18" s="171">
        <v>4</v>
      </c>
    </row>
    <row r="19" spans="1:3">
      <c r="A19" s="171">
        <v>2002</v>
      </c>
      <c r="B19" s="171">
        <v>1</v>
      </c>
      <c r="C19" s="171">
        <v>3.7</v>
      </c>
    </row>
    <row r="20" spans="1:3">
      <c r="A20" s="171">
        <v>2003</v>
      </c>
      <c r="B20" s="171">
        <v>1</v>
      </c>
      <c r="C20" s="171">
        <v>6.1</v>
      </c>
    </row>
    <row r="21" spans="1:3">
      <c r="A21" s="171">
        <v>2004</v>
      </c>
      <c r="B21" s="171">
        <v>1</v>
      </c>
      <c r="C21" s="171">
        <v>5.7</v>
      </c>
    </row>
    <row r="22" spans="1:3">
      <c r="A22" s="171">
        <v>1993</v>
      </c>
      <c r="B22" s="171">
        <v>5</v>
      </c>
      <c r="C22" s="171">
        <v>2.1</v>
      </c>
    </row>
    <row r="23" spans="1:3">
      <c r="A23" s="171">
        <v>1994</v>
      </c>
      <c r="B23" s="171">
        <v>5</v>
      </c>
      <c r="C23" s="171">
        <v>4.3</v>
      </c>
    </row>
    <row r="24" spans="1:3">
      <c r="A24" s="171">
        <v>1995</v>
      </c>
      <c r="B24" s="171">
        <v>5</v>
      </c>
      <c r="C24" s="171">
        <v>2.5</v>
      </c>
    </row>
    <row r="25" spans="1:3">
      <c r="A25" s="171">
        <v>1996</v>
      </c>
      <c r="B25" s="171">
        <v>5</v>
      </c>
      <c r="C25" s="171">
        <v>1.6</v>
      </c>
    </row>
    <row r="26" spans="1:3">
      <c r="A26" s="171">
        <v>1997</v>
      </c>
      <c r="B26" s="171">
        <v>5</v>
      </c>
      <c r="C26" s="171">
        <v>1.4</v>
      </c>
    </row>
    <row r="27" spans="1:3">
      <c r="A27" s="171">
        <v>1998</v>
      </c>
      <c r="B27" s="171">
        <v>5</v>
      </c>
      <c r="C27" s="171">
        <v>2.7</v>
      </c>
    </row>
    <row r="28" spans="1:3">
      <c r="A28" s="171">
        <v>1999</v>
      </c>
      <c r="B28" s="171">
        <v>5</v>
      </c>
      <c r="C28" s="171">
        <v>3.7</v>
      </c>
    </row>
    <row r="29" spans="1:3">
      <c r="A29" s="171">
        <v>2000</v>
      </c>
      <c r="B29" s="171">
        <v>5</v>
      </c>
      <c r="C29" s="171">
        <v>3.9</v>
      </c>
    </row>
    <row r="30" spans="1:3">
      <c r="A30" s="171">
        <v>2001</v>
      </c>
      <c r="B30" s="171">
        <v>5</v>
      </c>
      <c r="C30" s="171">
        <v>14.5</v>
      </c>
    </row>
    <row r="31" spans="1:3">
      <c r="A31" s="171">
        <v>2002</v>
      </c>
      <c r="B31" s="171">
        <v>5</v>
      </c>
      <c r="C31" s="171">
        <v>0</v>
      </c>
    </row>
    <row r="32" spans="1:3">
      <c r="A32" s="171">
        <v>2003</v>
      </c>
      <c r="B32" s="171">
        <v>5</v>
      </c>
      <c r="C32" s="171">
        <v>4.3</v>
      </c>
    </row>
    <row r="33" spans="1:3">
      <c r="A33" s="171">
        <v>2004</v>
      </c>
      <c r="B33" s="171">
        <v>5</v>
      </c>
      <c r="C33" s="171">
        <v>4.5</v>
      </c>
    </row>
    <row r="34" spans="1:3">
      <c r="A34" s="171">
        <v>1993</v>
      </c>
      <c r="B34" s="171">
        <v>6</v>
      </c>
      <c r="C34" s="171">
        <v>3.9</v>
      </c>
    </row>
    <row r="35" spans="1:3">
      <c r="A35" s="171">
        <v>1994</v>
      </c>
      <c r="B35" s="171">
        <v>6</v>
      </c>
      <c r="C35" s="171">
        <v>10.9</v>
      </c>
    </row>
    <row r="36" spans="1:3">
      <c r="A36" s="171">
        <v>1995</v>
      </c>
      <c r="B36" s="171">
        <v>6</v>
      </c>
      <c r="C36" s="171">
        <v>7.6</v>
      </c>
    </row>
    <row r="37" spans="1:3">
      <c r="A37" s="171">
        <v>1996</v>
      </c>
      <c r="B37" s="171">
        <v>6</v>
      </c>
      <c r="C37" s="171">
        <v>3.6</v>
      </c>
    </row>
    <row r="38" spans="1:3">
      <c r="A38" s="171">
        <v>1997</v>
      </c>
      <c r="B38" s="171">
        <v>6</v>
      </c>
      <c r="C38" s="171">
        <v>2.6</v>
      </c>
    </row>
    <row r="39" spans="1:3">
      <c r="A39" s="171">
        <v>1998</v>
      </c>
      <c r="B39" s="171">
        <v>6</v>
      </c>
      <c r="C39" s="171">
        <v>4.7</v>
      </c>
    </row>
    <row r="40" spans="1:3">
      <c r="A40" s="171">
        <v>1999</v>
      </c>
      <c r="B40" s="171">
        <v>6</v>
      </c>
      <c r="C40" s="171">
        <v>5.5</v>
      </c>
    </row>
    <row r="41" spans="1:3">
      <c r="A41" s="171">
        <v>2000</v>
      </c>
      <c r="B41" s="171">
        <v>6</v>
      </c>
      <c r="C41" s="171">
        <v>4.8</v>
      </c>
    </row>
    <row r="42" spans="1:3">
      <c r="A42" s="171">
        <v>2001</v>
      </c>
      <c r="B42" s="171">
        <v>6</v>
      </c>
      <c r="C42" s="171">
        <v>6.5</v>
      </c>
    </row>
    <row r="43" spans="1:3">
      <c r="A43" s="171">
        <v>2002</v>
      </c>
      <c r="B43" s="171">
        <v>6</v>
      </c>
      <c r="C43" s="171">
        <v>5.8</v>
      </c>
    </row>
    <row r="44" spans="1:3">
      <c r="A44" s="171">
        <v>2003</v>
      </c>
      <c r="B44" s="171">
        <v>6</v>
      </c>
      <c r="C44" s="171">
        <v>7.5</v>
      </c>
    </row>
    <row r="45" spans="1:3">
      <c r="A45" s="171">
        <v>2004</v>
      </c>
      <c r="B45" s="171">
        <v>6</v>
      </c>
      <c r="C45" s="171">
        <v>6.6</v>
      </c>
    </row>
    <row r="46" spans="1:3">
      <c r="A46" s="171">
        <v>1993</v>
      </c>
      <c r="B46" s="171">
        <v>7</v>
      </c>
      <c r="C46" s="171">
        <v>3.9</v>
      </c>
    </row>
    <row r="47" spans="1:3">
      <c r="A47" s="171">
        <v>1994</v>
      </c>
      <c r="B47" s="171">
        <v>7</v>
      </c>
      <c r="C47" s="171">
        <v>4.5999999999999996</v>
      </c>
    </row>
    <row r="48" spans="1:3">
      <c r="A48" s="171">
        <v>1995</v>
      </c>
      <c r="B48" s="171">
        <v>7</v>
      </c>
      <c r="C48" s="171">
        <v>4.5999999999999996</v>
      </c>
    </row>
    <row r="49" spans="1:3">
      <c r="A49" s="171">
        <v>1996</v>
      </c>
      <c r="B49" s="171">
        <v>7</v>
      </c>
      <c r="C49" s="171">
        <v>2.6</v>
      </c>
    </row>
    <row r="50" spans="1:3">
      <c r="A50" s="171">
        <v>1997</v>
      </c>
      <c r="B50" s="171">
        <v>7</v>
      </c>
      <c r="C50" s="171">
        <v>2.2999999999999998</v>
      </c>
    </row>
    <row r="51" spans="1:3">
      <c r="A51" s="171">
        <v>1998</v>
      </c>
      <c r="B51" s="171">
        <v>7</v>
      </c>
      <c r="C51" s="171">
        <v>4</v>
      </c>
    </row>
    <row r="52" spans="1:3">
      <c r="A52" s="171">
        <v>1999</v>
      </c>
      <c r="B52" s="171">
        <v>7</v>
      </c>
      <c r="C52" s="171">
        <v>4.9000000000000004</v>
      </c>
    </row>
    <row r="53" spans="1:3">
      <c r="A53" s="171">
        <v>2000</v>
      </c>
      <c r="B53" s="171">
        <v>7</v>
      </c>
      <c r="C53" s="171">
        <v>5.2</v>
      </c>
    </row>
    <row r="54" spans="1:3">
      <c r="A54" s="171">
        <v>2001</v>
      </c>
      <c r="B54" s="171">
        <v>7</v>
      </c>
      <c r="C54" s="171">
        <v>6.5</v>
      </c>
    </row>
    <row r="55" spans="1:3">
      <c r="A55" s="171">
        <v>2002</v>
      </c>
      <c r="B55" s="171">
        <v>7</v>
      </c>
      <c r="C55" s="171">
        <v>4</v>
      </c>
    </row>
    <row r="56" spans="1:3">
      <c r="A56" s="171">
        <v>2003</v>
      </c>
      <c r="B56" s="171">
        <v>7</v>
      </c>
      <c r="C56" s="171">
        <v>4.4000000000000004</v>
      </c>
    </row>
    <row r="57" spans="1:3">
      <c r="A57" s="171">
        <v>2004</v>
      </c>
      <c r="B57" s="171">
        <v>7</v>
      </c>
      <c r="C57" s="171">
        <v>4.9000000000000004</v>
      </c>
    </row>
    <row r="58" spans="1:3">
      <c r="A58" s="171">
        <v>1993</v>
      </c>
      <c r="B58" s="171">
        <v>11</v>
      </c>
      <c r="C58" s="171">
        <v>6.4</v>
      </c>
    </row>
    <row r="59" spans="1:3">
      <c r="A59" s="171">
        <v>1994</v>
      </c>
      <c r="B59" s="171">
        <v>11</v>
      </c>
      <c r="C59" s="171">
        <v>3.9</v>
      </c>
    </row>
    <row r="60" spans="1:3">
      <c r="A60" s="171">
        <v>1995</v>
      </c>
      <c r="B60" s="171">
        <v>11</v>
      </c>
      <c r="C60" s="171">
        <v>6.6</v>
      </c>
    </row>
    <row r="61" spans="1:3">
      <c r="A61" s="171">
        <v>1996</v>
      </c>
      <c r="B61" s="171">
        <v>11</v>
      </c>
      <c r="C61" s="171">
        <v>3.6</v>
      </c>
    </row>
    <row r="62" spans="1:3">
      <c r="A62" s="171">
        <v>1997</v>
      </c>
      <c r="B62" s="171">
        <v>11</v>
      </c>
      <c r="C62" s="171">
        <v>3.4</v>
      </c>
    </row>
    <row r="63" spans="1:3">
      <c r="A63" s="171">
        <v>1998</v>
      </c>
      <c r="B63" s="171">
        <v>11</v>
      </c>
      <c r="C63" s="171">
        <v>4.2</v>
      </c>
    </row>
    <row r="64" spans="1:3">
      <c r="A64" s="171">
        <v>1999</v>
      </c>
      <c r="B64" s="171">
        <v>11</v>
      </c>
      <c r="C64" s="171">
        <v>6</v>
      </c>
    </row>
    <row r="65" spans="1:3">
      <c r="A65" s="171">
        <v>2000</v>
      </c>
      <c r="B65" s="171">
        <v>11</v>
      </c>
      <c r="C65" s="171">
        <v>7.3</v>
      </c>
    </row>
    <row r="66" spans="1:3">
      <c r="A66" s="171">
        <v>2001</v>
      </c>
      <c r="B66" s="171">
        <v>11</v>
      </c>
      <c r="C66" s="171">
        <v>6.8</v>
      </c>
    </row>
    <row r="67" spans="1:3">
      <c r="A67" s="171">
        <v>2002</v>
      </c>
      <c r="B67" s="171">
        <v>11</v>
      </c>
      <c r="C67" s="171">
        <v>6.6</v>
      </c>
    </row>
    <row r="68" spans="1:3">
      <c r="A68" s="171">
        <v>2003</v>
      </c>
      <c r="B68" s="171">
        <v>11</v>
      </c>
      <c r="C68" s="171">
        <v>5.4</v>
      </c>
    </row>
    <row r="69" spans="1:3">
      <c r="A69" s="171">
        <v>1993</v>
      </c>
      <c r="B69" s="171">
        <v>13</v>
      </c>
      <c r="C69" s="171">
        <v>5</v>
      </c>
    </row>
    <row r="70" spans="1:3">
      <c r="A70" s="171">
        <v>1994</v>
      </c>
      <c r="B70" s="171">
        <v>13</v>
      </c>
      <c r="C70" s="171">
        <v>6</v>
      </c>
    </row>
    <row r="71" spans="1:3">
      <c r="A71" s="171">
        <v>1995</v>
      </c>
      <c r="B71" s="171">
        <v>13</v>
      </c>
      <c r="C71" s="171">
        <v>7</v>
      </c>
    </row>
    <row r="72" spans="1:3">
      <c r="A72" s="171">
        <v>1996</v>
      </c>
      <c r="B72" s="171">
        <v>13</v>
      </c>
      <c r="C72" s="171">
        <v>3</v>
      </c>
    </row>
    <row r="73" spans="1:3">
      <c r="A73" s="171">
        <v>1997</v>
      </c>
      <c r="B73" s="171">
        <v>13</v>
      </c>
      <c r="C73" s="171">
        <v>3.1</v>
      </c>
    </row>
    <row r="74" spans="1:3">
      <c r="A74" s="171">
        <v>1998</v>
      </c>
      <c r="B74" s="171">
        <v>13</v>
      </c>
      <c r="C74" s="171">
        <v>6.6</v>
      </c>
    </row>
    <row r="75" spans="1:3">
      <c r="A75" s="171">
        <v>1999</v>
      </c>
      <c r="B75" s="171">
        <v>13</v>
      </c>
      <c r="C75" s="171">
        <v>6.3</v>
      </c>
    </row>
    <row r="76" spans="1:3">
      <c r="A76" s="171">
        <v>2000</v>
      </c>
      <c r="B76" s="171">
        <v>13</v>
      </c>
      <c r="C76" s="171">
        <v>5.7</v>
      </c>
    </row>
    <row r="77" spans="1:3">
      <c r="A77" s="171">
        <v>2001</v>
      </c>
      <c r="B77" s="171">
        <v>13</v>
      </c>
      <c r="C77" s="171">
        <v>6.6</v>
      </c>
    </row>
    <row r="78" spans="1:3">
      <c r="A78" s="171">
        <v>2002</v>
      </c>
      <c r="B78" s="171">
        <v>13</v>
      </c>
      <c r="C78" s="171">
        <v>6.4</v>
      </c>
    </row>
    <row r="79" spans="1:3">
      <c r="A79" s="171">
        <v>2003</v>
      </c>
      <c r="B79" s="171">
        <v>13</v>
      </c>
      <c r="C79" s="171">
        <v>6.8</v>
      </c>
    </row>
    <row r="80" spans="1:3">
      <c r="A80" s="171">
        <v>2004</v>
      </c>
      <c r="B80" s="171">
        <v>13</v>
      </c>
      <c r="C80" s="171">
        <v>3.4</v>
      </c>
    </row>
    <row r="81" spans="1:3">
      <c r="A81" s="171">
        <v>1993</v>
      </c>
      <c r="B81" s="171">
        <v>14</v>
      </c>
      <c r="C81" s="171">
        <v>3.9</v>
      </c>
    </row>
    <row r="82" spans="1:3">
      <c r="A82" s="171">
        <v>1994</v>
      </c>
      <c r="B82" s="171">
        <v>14</v>
      </c>
      <c r="C82" s="171">
        <v>4.5</v>
      </c>
    </row>
    <row r="83" spans="1:3">
      <c r="A83" s="171">
        <v>1995</v>
      </c>
      <c r="B83" s="171">
        <v>14</v>
      </c>
      <c r="C83" s="171">
        <v>4.5</v>
      </c>
    </row>
    <row r="84" spans="1:3">
      <c r="A84" s="171">
        <v>1996</v>
      </c>
      <c r="B84" s="171">
        <v>14</v>
      </c>
      <c r="C84" s="171">
        <v>3.4</v>
      </c>
    </row>
    <row r="85" spans="1:3">
      <c r="A85" s="171">
        <v>1997</v>
      </c>
      <c r="B85" s="171">
        <v>14</v>
      </c>
      <c r="C85" s="171">
        <v>3.3</v>
      </c>
    </row>
    <row r="86" spans="1:3">
      <c r="A86" s="171">
        <v>1998</v>
      </c>
      <c r="B86" s="171">
        <v>14</v>
      </c>
      <c r="C86" s="171">
        <v>5</v>
      </c>
    </row>
    <row r="87" spans="1:3">
      <c r="A87" s="171">
        <v>1999</v>
      </c>
      <c r="B87" s="171">
        <v>14</v>
      </c>
      <c r="C87" s="171">
        <v>5.8</v>
      </c>
    </row>
    <row r="88" spans="1:3">
      <c r="A88" s="171">
        <v>2000</v>
      </c>
      <c r="B88" s="171">
        <v>14</v>
      </c>
      <c r="C88" s="171">
        <v>4.4000000000000004</v>
      </c>
    </row>
    <row r="89" spans="1:3">
      <c r="A89" s="171">
        <v>2001</v>
      </c>
      <c r="B89" s="171">
        <v>14</v>
      </c>
      <c r="C89" s="171">
        <v>5.7</v>
      </c>
    </row>
    <row r="90" spans="1:3">
      <c r="A90" s="171">
        <v>2002</v>
      </c>
      <c r="B90" s="171">
        <v>14</v>
      </c>
      <c r="C90" s="171">
        <v>3.8</v>
      </c>
    </row>
    <row r="91" spans="1:3">
      <c r="A91" s="171">
        <v>2003</v>
      </c>
      <c r="B91" s="171">
        <v>14</v>
      </c>
      <c r="C91" s="171">
        <v>6.9</v>
      </c>
    </row>
    <row r="92" spans="1:3">
      <c r="A92" s="171">
        <v>2004</v>
      </c>
      <c r="B92" s="171">
        <v>14</v>
      </c>
      <c r="C92" s="171">
        <v>5</v>
      </c>
    </row>
    <row r="93" spans="1:3">
      <c r="A93" s="171">
        <v>1993</v>
      </c>
      <c r="B93" s="171">
        <v>15</v>
      </c>
      <c r="C93" s="171">
        <v>2.5</v>
      </c>
    </row>
    <row r="94" spans="1:3">
      <c r="A94" s="171">
        <v>1994</v>
      </c>
      <c r="B94" s="171">
        <v>15</v>
      </c>
      <c r="C94" s="171">
        <v>6.2</v>
      </c>
    </row>
    <row r="95" spans="1:3">
      <c r="A95" s="171">
        <v>1995</v>
      </c>
      <c r="B95" s="171">
        <v>15</v>
      </c>
      <c r="C95" s="171">
        <v>5.56</v>
      </c>
    </row>
    <row r="96" spans="1:3">
      <c r="A96" s="171">
        <v>1996</v>
      </c>
      <c r="B96" s="171">
        <v>15</v>
      </c>
      <c r="C96" s="171">
        <v>1.8</v>
      </c>
    </row>
    <row r="97" spans="1:3">
      <c r="A97" s="171">
        <v>1997</v>
      </c>
      <c r="B97" s="171">
        <v>15</v>
      </c>
      <c r="C97" s="171">
        <v>2.5</v>
      </c>
    </row>
    <row r="98" spans="1:3">
      <c r="A98" s="171">
        <v>1998</v>
      </c>
      <c r="B98" s="171">
        <v>15</v>
      </c>
      <c r="C98" s="171">
        <v>4</v>
      </c>
    </row>
    <row r="99" spans="1:3">
      <c r="A99" s="171">
        <v>1999</v>
      </c>
      <c r="B99" s="171">
        <v>15</v>
      </c>
      <c r="C99" s="171">
        <v>4.8</v>
      </c>
    </row>
    <row r="100" spans="1:3">
      <c r="A100" s="171">
        <v>2000</v>
      </c>
      <c r="B100" s="171">
        <v>15</v>
      </c>
      <c r="C100" s="171">
        <v>3.9</v>
      </c>
    </row>
    <row r="101" spans="1:3">
      <c r="A101" s="171">
        <v>2001</v>
      </c>
      <c r="B101" s="171">
        <v>15</v>
      </c>
      <c r="C101" s="171">
        <v>5.0999999999999996</v>
      </c>
    </row>
    <row r="102" spans="1:3">
      <c r="A102" s="171">
        <v>2002</v>
      </c>
      <c r="B102" s="171">
        <v>15</v>
      </c>
      <c r="C102" s="171">
        <v>5.6</v>
      </c>
    </row>
    <row r="103" spans="1:3">
      <c r="A103" s="171">
        <v>2003</v>
      </c>
      <c r="B103" s="171">
        <v>15</v>
      </c>
      <c r="C103" s="171">
        <v>7</v>
      </c>
    </row>
    <row r="104" spans="1:3">
      <c r="A104" s="171">
        <v>2004</v>
      </c>
      <c r="B104" s="171">
        <v>15</v>
      </c>
      <c r="C104" s="171">
        <v>4.4000000000000004</v>
      </c>
    </row>
    <row r="105" spans="1:3">
      <c r="A105" s="171">
        <v>1993</v>
      </c>
      <c r="B105" s="171">
        <v>18</v>
      </c>
      <c r="C105" s="171">
        <v>3.2</v>
      </c>
    </row>
    <row r="106" spans="1:3">
      <c r="A106" s="171">
        <v>1994</v>
      </c>
      <c r="B106" s="171">
        <v>18</v>
      </c>
      <c r="C106" s="171">
        <v>4.3</v>
      </c>
    </row>
    <row r="107" spans="1:3">
      <c r="A107" s="171">
        <v>1995</v>
      </c>
      <c r="B107" s="171">
        <v>18</v>
      </c>
      <c r="C107" s="171">
        <v>2.7</v>
      </c>
    </row>
    <row r="108" spans="1:3">
      <c r="A108" s="171">
        <v>1996</v>
      </c>
      <c r="B108" s="171">
        <v>18</v>
      </c>
      <c r="C108" s="171">
        <v>2.1</v>
      </c>
    </row>
    <row r="109" spans="1:3">
      <c r="A109" s="171">
        <v>1997</v>
      </c>
      <c r="B109" s="171">
        <v>18</v>
      </c>
      <c r="C109" s="171">
        <v>1.5</v>
      </c>
    </row>
    <row r="110" spans="1:3">
      <c r="A110" s="171">
        <v>1998</v>
      </c>
      <c r="B110" s="171">
        <v>18</v>
      </c>
      <c r="C110" s="171">
        <v>2.7</v>
      </c>
    </row>
    <row r="111" spans="1:3">
      <c r="A111" s="171">
        <v>1999</v>
      </c>
      <c r="B111" s="171">
        <v>18</v>
      </c>
      <c r="C111" s="171">
        <v>3.2</v>
      </c>
    </row>
    <row r="112" spans="1:3">
      <c r="A112" s="171">
        <v>2000</v>
      </c>
      <c r="B112" s="171">
        <v>18</v>
      </c>
      <c r="C112" s="171">
        <v>3.9</v>
      </c>
    </row>
    <row r="113" spans="1:3">
      <c r="A113" s="171">
        <v>2001</v>
      </c>
      <c r="B113" s="171">
        <v>18</v>
      </c>
      <c r="C113" s="171">
        <v>2.9</v>
      </c>
    </row>
    <row r="114" spans="1:3">
      <c r="A114" s="171">
        <v>2002</v>
      </c>
      <c r="B114" s="171">
        <v>18</v>
      </c>
      <c r="C114" s="171">
        <v>1.9</v>
      </c>
    </row>
    <row r="115" spans="1:3">
      <c r="A115" s="171">
        <v>2003</v>
      </c>
      <c r="B115" s="171">
        <v>18</v>
      </c>
      <c r="C115" s="171">
        <v>3.5</v>
      </c>
    </row>
    <row r="116" spans="1:3">
      <c r="A116" s="171">
        <v>2004</v>
      </c>
      <c r="B116" s="171">
        <v>18</v>
      </c>
      <c r="C116" s="171">
        <v>4.8</v>
      </c>
    </row>
    <row r="117" spans="1:3">
      <c r="A117" s="171">
        <v>1993</v>
      </c>
      <c r="B117" s="171">
        <v>19</v>
      </c>
      <c r="C117" s="171">
        <v>1.8</v>
      </c>
    </row>
    <row r="118" spans="1:3">
      <c r="A118" s="171">
        <v>1994</v>
      </c>
      <c r="B118" s="171">
        <v>19</v>
      </c>
      <c r="C118" s="171">
        <v>4.5999999999999996</v>
      </c>
    </row>
    <row r="119" spans="1:3">
      <c r="A119" s="171">
        <v>1995</v>
      </c>
      <c r="B119" s="171">
        <v>19</v>
      </c>
      <c r="C119" s="171">
        <v>5.6</v>
      </c>
    </row>
    <row r="120" spans="1:3">
      <c r="A120" s="171">
        <v>1996</v>
      </c>
      <c r="B120" s="171">
        <v>19</v>
      </c>
      <c r="C120" s="171">
        <v>4.2</v>
      </c>
    </row>
    <row r="121" spans="1:3">
      <c r="A121" s="171">
        <v>1997</v>
      </c>
      <c r="B121" s="171">
        <v>19</v>
      </c>
      <c r="C121" s="171">
        <v>4.4000000000000004</v>
      </c>
    </row>
    <row r="122" spans="1:3">
      <c r="A122" s="171">
        <v>1998</v>
      </c>
      <c r="B122" s="171">
        <v>19</v>
      </c>
      <c r="C122" s="171">
        <v>6.6</v>
      </c>
    </row>
    <row r="123" spans="1:3">
      <c r="A123" s="171">
        <v>1999</v>
      </c>
      <c r="B123" s="171">
        <v>19</v>
      </c>
      <c r="C123" s="171">
        <v>6.6</v>
      </c>
    </row>
    <row r="124" spans="1:3">
      <c r="A124" s="171">
        <v>2000</v>
      </c>
      <c r="B124" s="171">
        <v>19</v>
      </c>
      <c r="C124" s="171">
        <v>5.4</v>
      </c>
    </row>
    <row r="125" spans="1:3">
      <c r="A125" s="171">
        <v>2001</v>
      </c>
      <c r="B125" s="171">
        <v>19</v>
      </c>
      <c r="C125" s="171">
        <v>7.3</v>
      </c>
    </row>
    <row r="126" spans="1:3">
      <c r="A126" s="171">
        <v>2002</v>
      </c>
      <c r="B126" s="171">
        <v>19</v>
      </c>
      <c r="C126" s="171">
        <v>7.2</v>
      </c>
    </row>
    <row r="127" spans="1:3">
      <c r="A127" s="171">
        <v>2003</v>
      </c>
      <c r="B127" s="171">
        <v>19</v>
      </c>
      <c r="C127" s="171">
        <v>5.5</v>
      </c>
    </row>
    <row r="128" spans="1:3">
      <c r="A128" s="171">
        <v>2004</v>
      </c>
      <c r="B128" s="171">
        <v>19</v>
      </c>
      <c r="C128" s="171">
        <v>4.3</v>
      </c>
    </row>
    <row r="129" spans="1:3">
      <c r="A129" s="171">
        <v>1993</v>
      </c>
      <c r="B129" s="171">
        <v>21</v>
      </c>
      <c r="C129" s="171">
        <v>3.6</v>
      </c>
    </row>
    <row r="130" spans="1:3">
      <c r="A130" s="171">
        <v>1994</v>
      </c>
      <c r="B130" s="171">
        <v>21</v>
      </c>
      <c r="C130" s="171">
        <v>8.9</v>
      </c>
    </row>
    <row r="131" spans="1:3">
      <c r="A131" s="171">
        <v>1995</v>
      </c>
      <c r="B131" s="171">
        <v>21</v>
      </c>
      <c r="C131" s="171">
        <v>4.7</v>
      </c>
    </row>
    <row r="132" spans="1:3">
      <c r="A132" s="171">
        <v>1996</v>
      </c>
      <c r="B132" s="171">
        <v>21</v>
      </c>
      <c r="C132" s="171">
        <v>3.7</v>
      </c>
    </row>
    <row r="133" spans="1:3">
      <c r="A133" s="171">
        <v>1997</v>
      </c>
      <c r="B133" s="171">
        <v>21</v>
      </c>
      <c r="C133" s="171">
        <v>3.1</v>
      </c>
    </row>
    <row r="134" spans="1:3">
      <c r="A134" s="171">
        <v>1998</v>
      </c>
      <c r="B134" s="171">
        <v>21</v>
      </c>
      <c r="C134" s="171">
        <v>5.0999999999999996</v>
      </c>
    </row>
    <row r="135" spans="1:3">
      <c r="A135" s="171">
        <v>1999</v>
      </c>
      <c r="B135" s="171">
        <v>21</v>
      </c>
      <c r="C135" s="171">
        <v>7.8</v>
      </c>
    </row>
    <row r="136" spans="1:3">
      <c r="A136" s="171">
        <v>2000</v>
      </c>
      <c r="B136" s="171">
        <v>21</v>
      </c>
      <c r="C136" s="171">
        <v>6.7</v>
      </c>
    </row>
    <row r="137" spans="1:3">
      <c r="A137" s="171">
        <v>2001</v>
      </c>
      <c r="B137" s="171">
        <v>21</v>
      </c>
      <c r="C137" s="171">
        <v>7.4</v>
      </c>
    </row>
    <row r="138" spans="1:3">
      <c r="A138" s="171">
        <v>2002</v>
      </c>
      <c r="B138" s="171">
        <v>21</v>
      </c>
      <c r="C138" s="171">
        <v>3.7</v>
      </c>
    </row>
    <row r="139" spans="1:3">
      <c r="A139" s="171">
        <v>2003</v>
      </c>
      <c r="B139" s="171">
        <v>21</v>
      </c>
      <c r="C139" s="171">
        <v>8.1</v>
      </c>
    </row>
    <row r="140" spans="1:3">
      <c r="A140" s="171">
        <v>2004</v>
      </c>
      <c r="B140" s="171">
        <v>21</v>
      </c>
      <c r="C140" s="171">
        <v>6.4</v>
      </c>
    </row>
    <row r="141" spans="1:3">
      <c r="A141" s="171">
        <v>1993</v>
      </c>
      <c r="B141" s="171">
        <v>24</v>
      </c>
      <c r="C141" s="171">
        <v>3.2</v>
      </c>
    </row>
    <row r="142" spans="1:3">
      <c r="A142" s="171">
        <v>1994</v>
      </c>
      <c r="B142" s="171">
        <v>24</v>
      </c>
      <c r="C142" s="171">
        <v>4.3</v>
      </c>
    </row>
    <row r="143" spans="1:3">
      <c r="A143" s="171">
        <v>1995</v>
      </c>
      <c r="B143" s="171">
        <v>24</v>
      </c>
      <c r="C143" s="171">
        <v>5.0999999999999996</v>
      </c>
    </row>
    <row r="144" spans="1:3">
      <c r="A144" s="171">
        <v>1996</v>
      </c>
      <c r="B144" s="171">
        <v>24</v>
      </c>
      <c r="C144" s="171">
        <v>6.3</v>
      </c>
    </row>
    <row r="145" spans="1:3">
      <c r="A145" s="171">
        <v>1997</v>
      </c>
      <c r="B145" s="171">
        <v>24</v>
      </c>
      <c r="C145" s="171">
        <v>3.5</v>
      </c>
    </row>
    <row r="146" spans="1:3">
      <c r="A146" s="171">
        <v>1998</v>
      </c>
      <c r="B146" s="171">
        <v>24</v>
      </c>
      <c r="C146" s="171">
        <v>5.2</v>
      </c>
    </row>
    <row r="147" spans="1:3">
      <c r="A147" s="171">
        <v>1999</v>
      </c>
      <c r="B147" s="171">
        <v>24</v>
      </c>
      <c r="C147" s="171">
        <v>7.7</v>
      </c>
    </row>
    <row r="148" spans="1:3">
      <c r="A148" s="171">
        <v>2000</v>
      </c>
      <c r="B148" s="171">
        <v>24</v>
      </c>
      <c r="C148" s="171">
        <v>4.3</v>
      </c>
    </row>
    <row r="149" spans="1:3">
      <c r="A149" s="171">
        <v>2001</v>
      </c>
      <c r="B149" s="171">
        <v>24</v>
      </c>
      <c r="C149" s="171">
        <v>6.3</v>
      </c>
    </row>
    <row r="150" spans="1:3">
      <c r="A150" s="171">
        <v>2002</v>
      </c>
      <c r="B150" s="171">
        <v>24</v>
      </c>
      <c r="C150" s="171">
        <v>5</v>
      </c>
    </row>
    <row r="151" spans="1:3">
      <c r="A151" s="171">
        <v>2003</v>
      </c>
      <c r="B151" s="171">
        <v>24</v>
      </c>
      <c r="C151" s="171">
        <v>5.6</v>
      </c>
    </row>
    <row r="152" spans="1:3">
      <c r="A152" s="171">
        <v>2004</v>
      </c>
      <c r="B152" s="171">
        <v>24</v>
      </c>
      <c r="C152" s="171">
        <v>4.5</v>
      </c>
    </row>
    <row r="153" spans="1:3">
      <c r="A153" s="171">
        <v>1993</v>
      </c>
      <c r="B153" s="171">
        <v>26</v>
      </c>
      <c r="C153" s="171">
        <v>2.5</v>
      </c>
    </row>
    <row r="154" spans="1:3">
      <c r="A154" s="171">
        <v>1994</v>
      </c>
      <c r="B154" s="171">
        <v>26</v>
      </c>
      <c r="C154" s="171">
        <v>2.5</v>
      </c>
    </row>
    <row r="155" spans="1:3">
      <c r="A155" s="171">
        <v>1995</v>
      </c>
      <c r="B155" s="171">
        <v>26</v>
      </c>
      <c r="C155" s="171">
        <v>3.7</v>
      </c>
    </row>
    <row r="156" spans="1:3">
      <c r="A156" s="171">
        <v>1996</v>
      </c>
      <c r="B156" s="171">
        <v>26</v>
      </c>
      <c r="C156" s="171">
        <v>2</v>
      </c>
    </row>
    <row r="157" spans="1:3">
      <c r="A157" s="171">
        <v>1997</v>
      </c>
      <c r="B157" s="171">
        <v>26</v>
      </c>
      <c r="C157" s="171">
        <v>2.9</v>
      </c>
    </row>
    <row r="158" spans="1:3">
      <c r="A158" s="171">
        <v>1998</v>
      </c>
      <c r="B158" s="171">
        <v>26</v>
      </c>
      <c r="C158" s="171">
        <v>2.2999999999999998</v>
      </c>
    </row>
    <row r="159" spans="1:3">
      <c r="A159" s="171">
        <v>1999</v>
      </c>
      <c r="B159" s="171">
        <v>26</v>
      </c>
      <c r="C159" s="171">
        <v>4.9000000000000004</v>
      </c>
    </row>
    <row r="160" spans="1:3">
      <c r="A160" s="171">
        <v>2000</v>
      </c>
      <c r="B160" s="171">
        <v>26</v>
      </c>
      <c r="C160" s="171">
        <v>4.0999999999999996</v>
      </c>
    </row>
    <row r="161" spans="1:3">
      <c r="A161" s="171">
        <v>2001</v>
      </c>
      <c r="B161" s="171">
        <v>26</v>
      </c>
      <c r="C161" s="171">
        <v>5.5</v>
      </c>
    </row>
    <row r="162" spans="1:3">
      <c r="A162" s="171">
        <v>2002</v>
      </c>
      <c r="B162" s="171">
        <v>26</v>
      </c>
      <c r="C162" s="171">
        <v>5.2</v>
      </c>
    </row>
    <row r="163" spans="1:3">
      <c r="A163" s="171">
        <v>2003</v>
      </c>
      <c r="B163" s="171">
        <v>26</v>
      </c>
      <c r="C163" s="171">
        <v>4.5</v>
      </c>
    </row>
    <row r="164" spans="1:3">
      <c r="A164" s="171">
        <v>2004</v>
      </c>
      <c r="B164" s="171">
        <v>26</v>
      </c>
      <c r="C164" s="171">
        <v>4.8</v>
      </c>
    </row>
    <row r="165" spans="1:3">
      <c r="A165" s="171">
        <v>1993</v>
      </c>
      <c r="B165" s="171">
        <v>29</v>
      </c>
      <c r="C165" s="171">
        <v>3.9</v>
      </c>
    </row>
    <row r="166" spans="1:3">
      <c r="A166" s="171">
        <v>1994</v>
      </c>
      <c r="B166" s="171">
        <v>29</v>
      </c>
      <c r="C166" s="171">
        <v>6.8</v>
      </c>
    </row>
    <row r="167" spans="1:3">
      <c r="A167" s="171">
        <v>1995</v>
      </c>
      <c r="B167" s="171">
        <v>29</v>
      </c>
      <c r="C167" s="171">
        <v>6.2</v>
      </c>
    </row>
    <row r="168" spans="1:3">
      <c r="A168" s="171">
        <v>1996</v>
      </c>
      <c r="B168" s="171">
        <v>29</v>
      </c>
      <c r="C168" s="171">
        <v>2.2000000000000002</v>
      </c>
    </row>
    <row r="169" spans="1:3">
      <c r="A169" s="171">
        <v>1997</v>
      </c>
      <c r="B169" s="171">
        <v>29</v>
      </c>
      <c r="C169" s="171">
        <v>1.9</v>
      </c>
    </row>
    <row r="170" spans="1:3">
      <c r="A170" s="171">
        <v>1998</v>
      </c>
      <c r="B170" s="171">
        <v>29</v>
      </c>
      <c r="C170" s="171">
        <v>4.4000000000000004</v>
      </c>
    </row>
    <row r="171" spans="1:3">
      <c r="A171" s="171">
        <v>1999</v>
      </c>
      <c r="B171" s="171">
        <v>29</v>
      </c>
      <c r="C171" s="171">
        <v>6.7</v>
      </c>
    </row>
    <row r="172" spans="1:3">
      <c r="A172" s="171">
        <v>2000</v>
      </c>
      <c r="B172" s="171">
        <v>29</v>
      </c>
      <c r="C172" s="171">
        <v>6.7</v>
      </c>
    </row>
    <row r="173" spans="1:3">
      <c r="A173" s="171">
        <v>2001</v>
      </c>
      <c r="B173" s="171">
        <v>29</v>
      </c>
      <c r="C173" s="171">
        <v>6</v>
      </c>
    </row>
    <row r="174" spans="1:3">
      <c r="A174" s="171">
        <v>2002</v>
      </c>
      <c r="B174" s="171">
        <v>29</v>
      </c>
      <c r="C174" s="171">
        <v>5.7</v>
      </c>
    </row>
    <row r="175" spans="1:3">
      <c r="A175" s="171">
        <v>2003</v>
      </c>
      <c r="B175" s="171">
        <v>29</v>
      </c>
      <c r="C175" s="171">
        <v>6.9</v>
      </c>
    </row>
    <row r="176" spans="1:3">
      <c r="A176" s="171">
        <v>2004</v>
      </c>
      <c r="B176" s="171">
        <v>29</v>
      </c>
      <c r="C176" s="171">
        <v>9.3000000000000007</v>
      </c>
    </row>
    <row r="177" spans="1:3">
      <c r="A177" s="171">
        <v>1993</v>
      </c>
      <c r="B177" s="171">
        <v>30</v>
      </c>
      <c r="C177" s="171">
        <v>2.5</v>
      </c>
    </row>
    <row r="178" spans="1:3">
      <c r="A178" s="171">
        <v>1994</v>
      </c>
      <c r="B178" s="171">
        <v>30</v>
      </c>
      <c r="C178" s="171">
        <v>4.5999999999999996</v>
      </c>
    </row>
    <row r="179" spans="1:3">
      <c r="A179" s="171">
        <v>1995</v>
      </c>
      <c r="B179" s="171">
        <v>30</v>
      </c>
      <c r="C179" s="171">
        <v>3.4</v>
      </c>
    </row>
    <row r="180" spans="1:3">
      <c r="A180" s="171">
        <v>1996</v>
      </c>
      <c r="B180" s="171">
        <v>30</v>
      </c>
      <c r="C180" s="171">
        <v>1.6</v>
      </c>
    </row>
    <row r="181" spans="1:3">
      <c r="A181" s="171">
        <v>1997</v>
      </c>
      <c r="B181" s="171">
        <v>30</v>
      </c>
      <c r="C181" s="171">
        <v>2.4</v>
      </c>
    </row>
    <row r="182" spans="1:3">
      <c r="A182" s="171">
        <v>1998</v>
      </c>
      <c r="B182" s="171">
        <v>30</v>
      </c>
      <c r="C182" s="171">
        <v>1.8</v>
      </c>
    </row>
    <row r="183" spans="1:3">
      <c r="A183" s="171">
        <v>1999</v>
      </c>
      <c r="B183" s="171">
        <v>30</v>
      </c>
      <c r="C183" s="171">
        <v>4.0999999999999996</v>
      </c>
    </row>
    <row r="184" spans="1:3">
      <c r="A184" s="171">
        <v>2000</v>
      </c>
      <c r="B184" s="171">
        <v>30</v>
      </c>
      <c r="C184" s="171">
        <v>2.9</v>
      </c>
    </row>
    <row r="185" spans="1:3">
      <c r="A185" s="171">
        <v>2001</v>
      </c>
      <c r="B185" s="171">
        <v>30</v>
      </c>
      <c r="C185" s="171">
        <v>5.9</v>
      </c>
    </row>
    <row r="186" spans="1:3">
      <c r="A186" s="171">
        <v>2002</v>
      </c>
      <c r="B186" s="171">
        <v>30</v>
      </c>
      <c r="C186" s="171">
        <v>6.1</v>
      </c>
    </row>
    <row r="187" spans="1:3">
      <c r="A187" s="171">
        <v>2003</v>
      </c>
      <c r="B187" s="171">
        <v>30</v>
      </c>
      <c r="C187" s="171">
        <v>5</v>
      </c>
    </row>
    <row r="188" spans="1:3">
      <c r="A188" s="171">
        <v>2004</v>
      </c>
      <c r="B188" s="171">
        <v>30</v>
      </c>
      <c r="C188" s="171">
        <v>5.2</v>
      </c>
    </row>
    <row r="189" spans="1:3">
      <c r="A189" s="171">
        <v>1993</v>
      </c>
      <c r="B189" s="171">
        <v>31</v>
      </c>
      <c r="C189" s="171">
        <v>2.1</v>
      </c>
    </row>
    <row r="190" spans="1:3">
      <c r="A190" s="171">
        <v>1994</v>
      </c>
      <c r="B190" s="171">
        <v>31</v>
      </c>
      <c r="C190" s="171">
        <v>3.9</v>
      </c>
    </row>
    <row r="191" spans="1:3">
      <c r="A191" s="171">
        <v>1995</v>
      </c>
      <c r="B191" s="171">
        <v>31</v>
      </c>
      <c r="C191" s="171">
        <v>3.8</v>
      </c>
    </row>
    <row r="192" spans="1:3">
      <c r="A192" s="171">
        <v>1996</v>
      </c>
      <c r="B192" s="171">
        <v>31</v>
      </c>
      <c r="C192" s="171">
        <v>1.4</v>
      </c>
    </row>
    <row r="193" spans="1:3">
      <c r="A193" s="171">
        <v>1997</v>
      </c>
      <c r="B193" s="171">
        <v>31</v>
      </c>
      <c r="C193" s="171">
        <v>1.7</v>
      </c>
    </row>
    <row r="194" spans="1:3">
      <c r="A194" s="171">
        <v>1998</v>
      </c>
      <c r="B194" s="171">
        <v>31</v>
      </c>
      <c r="C194" s="171">
        <v>3</v>
      </c>
    </row>
    <row r="195" spans="1:3">
      <c r="A195" s="171">
        <v>1999</v>
      </c>
      <c r="B195" s="171">
        <v>31</v>
      </c>
      <c r="C195" s="171">
        <v>3.7</v>
      </c>
    </row>
    <row r="196" spans="1:3">
      <c r="A196" s="171">
        <v>2000</v>
      </c>
      <c r="B196" s="171">
        <v>31</v>
      </c>
      <c r="C196" s="171">
        <v>3.3</v>
      </c>
    </row>
    <row r="197" spans="1:3">
      <c r="A197" s="171">
        <v>2001</v>
      </c>
      <c r="B197" s="171">
        <v>31</v>
      </c>
      <c r="C197" s="171">
        <v>8.4</v>
      </c>
    </row>
    <row r="198" spans="1:3">
      <c r="A198" s="171">
        <v>2002</v>
      </c>
      <c r="B198" s="171">
        <v>31</v>
      </c>
      <c r="C198" s="171">
        <v>3.5</v>
      </c>
    </row>
    <row r="199" spans="1:3">
      <c r="A199" s="171">
        <v>2003</v>
      </c>
      <c r="B199" s="171">
        <v>31</v>
      </c>
      <c r="C199" s="171">
        <v>4.5999999999999996</v>
      </c>
    </row>
    <row r="200" spans="1:3">
      <c r="A200" s="171">
        <v>2004</v>
      </c>
      <c r="B200" s="171">
        <v>31</v>
      </c>
      <c r="C200" s="171">
        <v>2.8</v>
      </c>
    </row>
    <row r="201" spans="1:3">
      <c r="A201" s="171">
        <v>1993</v>
      </c>
      <c r="B201" s="171">
        <v>32</v>
      </c>
      <c r="C201" s="171">
        <v>1.4</v>
      </c>
    </row>
    <row r="202" spans="1:3">
      <c r="A202" s="171">
        <v>1994</v>
      </c>
      <c r="B202" s="171">
        <v>32</v>
      </c>
      <c r="C202" s="171">
        <v>3.9</v>
      </c>
    </row>
    <row r="203" spans="1:3">
      <c r="A203" s="171">
        <v>1995</v>
      </c>
      <c r="B203" s="171">
        <v>32</v>
      </c>
      <c r="C203" s="171">
        <v>3</v>
      </c>
    </row>
    <row r="204" spans="1:3">
      <c r="A204" s="171">
        <v>1996</v>
      </c>
      <c r="B204" s="171">
        <v>32</v>
      </c>
      <c r="C204" s="171">
        <v>3.4</v>
      </c>
    </row>
    <row r="205" spans="1:3">
      <c r="A205" s="171">
        <v>1997</v>
      </c>
      <c r="B205" s="171">
        <v>32</v>
      </c>
      <c r="C205" s="171">
        <v>2.2000000000000002</v>
      </c>
    </row>
    <row r="206" spans="1:3">
      <c r="A206" s="171">
        <v>1998</v>
      </c>
      <c r="B206" s="171">
        <v>32</v>
      </c>
      <c r="C206" s="171">
        <v>2.4</v>
      </c>
    </row>
    <row r="207" spans="1:3">
      <c r="A207" s="171">
        <v>1999</v>
      </c>
      <c r="B207" s="171">
        <v>32</v>
      </c>
      <c r="C207" s="171">
        <v>4.2</v>
      </c>
    </row>
    <row r="208" spans="1:3">
      <c r="A208" s="171">
        <v>2000</v>
      </c>
      <c r="B208" s="171">
        <v>32</v>
      </c>
      <c r="C208" s="171">
        <v>2.9</v>
      </c>
    </row>
    <row r="209" spans="1:3">
      <c r="A209" s="171">
        <v>2001</v>
      </c>
      <c r="B209" s="171">
        <v>32</v>
      </c>
      <c r="C209" s="171">
        <v>3</v>
      </c>
    </row>
    <row r="210" spans="1:3">
      <c r="A210" s="171">
        <v>2002</v>
      </c>
      <c r="B210" s="171">
        <v>32</v>
      </c>
      <c r="C210" s="171">
        <v>2.6</v>
      </c>
    </row>
    <row r="211" spans="1:3">
      <c r="A211" s="171">
        <v>2003</v>
      </c>
      <c r="B211" s="171">
        <v>32</v>
      </c>
      <c r="C211" s="171">
        <v>4</v>
      </c>
    </row>
    <row r="212" spans="1:3">
      <c r="A212" s="171">
        <v>2004</v>
      </c>
      <c r="B212" s="171">
        <v>32</v>
      </c>
      <c r="C212" s="171">
        <v>3.6</v>
      </c>
    </row>
    <row r="213" spans="1:3">
      <c r="A213" s="171">
        <v>1993</v>
      </c>
      <c r="B213" s="171">
        <v>33</v>
      </c>
      <c r="C213" s="171">
        <v>2.9</v>
      </c>
    </row>
    <row r="214" spans="1:3">
      <c r="A214" s="171">
        <v>1994</v>
      </c>
      <c r="B214" s="171">
        <v>33</v>
      </c>
      <c r="C214" s="171">
        <v>5.7</v>
      </c>
    </row>
    <row r="215" spans="1:3">
      <c r="A215" s="171">
        <v>1995</v>
      </c>
      <c r="B215" s="171">
        <v>33</v>
      </c>
      <c r="C215" s="171">
        <v>4.4000000000000004</v>
      </c>
    </row>
    <row r="216" spans="1:3">
      <c r="A216" s="171">
        <v>1996</v>
      </c>
      <c r="B216" s="171">
        <v>33</v>
      </c>
      <c r="C216" s="171">
        <v>2.2999999999999998</v>
      </c>
    </row>
    <row r="217" spans="1:3">
      <c r="A217" s="171">
        <v>1997</v>
      </c>
      <c r="B217" s="171">
        <v>33</v>
      </c>
      <c r="C217" s="171">
        <v>1.6</v>
      </c>
    </row>
    <row r="218" spans="1:3">
      <c r="A218" s="171">
        <v>1998</v>
      </c>
      <c r="B218" s="171">
        <v>33</v>
      </c>
      <c r="C218" s="171">
        <v>3.1</v>
      </c>
    </row>
    <row r="219" spans="1:3">
      <c r="A219" s="171">
        <v>1999</v>
      </c>
      <c r="B219" s="171">
        <v>33</v>
      </c>
      <c r="C219" s="171">
        <v>5.3</v>
      </c>
    </row>
    <row r="220" spans="1:3">
      <c r="A220" s="171">
        <v>2000</v>
      </c>
      <c r="B220" s="171">
        <v>33</v>
      </c>
      <c r="C220" s="171">
        <v>5.4</v>
      </c>
    </row>
    <row r="221" spans="1:3">
      <c r="A221" s="171">
        <v>2001</v>
      </c>
      <c r="B221" s="171">
        <v>33</v>
      </c>
      <c r="C221" s="171">
        <v>5.7</v>
      </c>
    </row>
    <row r="222" spans="1:3">
      <c r="A222" s="171">
        <v>2002</v>
      </c>
      <c r="B222" s="171">
        <v>33</v>
      </c>
      <c r="C222" s="171">
        <v>5.7</v>
      </c>
    </row>
    <row r="223" spans="1:3">
      <c r="A223" s="171">
        <v>2003</v>
      </c>
      <c r="B223" s="171">
        <v>33</v>
      </c>
      <c r="C223" s="171">
        <v>5.0999999999999996</v>
      </c>
    </row>
    <row r="224" spans="1:3">
      <c r="A224" s="171">
        <v>2004</v>
      </c>
      <c r="B224" s="171">
        <v>33</v>
      </c>
      <c r="C224" s="171">
        <v>4</v>
      </c>
    </row>
    <row r="225" spans="1:3">
      <c r="A225" s="171">
        <v>1993</v>
      </c>
      <c r="B225" s="171">
        <v>36</v>
      </c>
      <c r="C225" s="171">
        <v>4.3</v>
      </c>
    </row>
    <row r="226" spans="1:3">
      <c r="A226" s="171">
        <v>1994</v>
      </c>
      <c r="B226" s="171">
        <v>36</v>
      </c>
      <c r="C226" s="171">
        <v>5.7</v>
      </c>
    </row>
    <row r="227" spans="1:3">
      <c r="A227" s="171">
        <v>1995</v>
      </c>
      <c r="B227" s="171">
        <v>36</v>
      </c>
      <c r="C227" s="171">
        <v>4.5999999999999996</v>
      </c>
    </row>
    <row r="228" spans="1:3">
      <c r="A228" s="171">
        <v>1996</v>
      </c>
      <c r="B228" s="171">
        <v>36</v>
      </c>
      <c r="C228" s="171">
        <v>2.6</v>
      </c>
    </row>
    <row r="229" spans="1:3">
      <c r="A229" s="171">
        <v>1997</v>
      </c>
      <c r="B229" s="171">
        <v>36</v>
      </c>
      <c r="C229" s="171">
        <v>3</v>
      </c>
    </row>
    <row r="230" spans="1:3">
      <c r="A230" s="171">
        <v>1998</v>
      </c>
      <c r="B230" s="171">
        <v>36</v>
      </c>
      <c r="C230" s="171">
        <v>2.6</v>
      </c>
    </row>
    <row r="231" spans="1:3">
      <c r="A231" s="171">
        <v>1999</v>
      </c>
      <c r="B231" s="171">
        <v>36</v>
      </c>
      <c r="C231" s="171">
        <v>6.3</v>
      </c>
    </row>
    <row r="232" spans="1:3">
      <c r="A232" s="171">
        <v>2000</v>
      </c>
      <c r="B232" s="171">
        <v>36</v>
      </c>
      <c r="C232" s="171">
        <v>4.2</v>
      </c>
    </row>
    <row r="233" spans="1:3">
      <c r="A233" s="171">
        <v>2001</v>
      </c>
      <c r="B233" s="171">
        <v>36</v>
      </c>
      <c r="C233" s="171">
        <v>6.4</v>
      </c>
    </row>
    <row r="234" spans="1:3">
      <c r="A234" s="171">
        <v>2002</v>
      </c>
      <c r="B234" s="171">
        <v>36</v>
      </c>
      <c r="C234" s="171">
        <v>5.2</v>
      </c>
    </row>
    <row r="235" spans="1:3">
      <c r="A235" s="171">
        <v>2003</v>
      </c>
      <c r="B235" s="171">
        <v>36</v>
      </c>
      <c r="C235" s="171">
        <v>6.6</v>
      </c>
    </row>
    <row r="236" spans="1:3">
      <c r="A236" s="171">
        <v>2004</v>
      </c>
      <c r="B236" s="171">
        <v>36</v>
      </c>
      <c r="C236" s="171">
        <v>5.5</v>
      </c>
    </row>
    <row r="237" spans="1:3">
      <c r="A237" s="171">
        <v>1993</v>
      </c>
      <c r="B237" s="171">
        <v>37</v>
      </c>
      <c r="C237" s="171">
        <v>4.5999999999999996</v>
      </c>
    </row>
    <row r="238" spans="1:3">
      <c r="A238" s="171">
        <v>1994</v>
      </c>
      <c r="B238" s="171">
        <v>37</v>
      </c>
      <c r="C238" s="171">
        <v>6.2</v>
      </c>
    </row>
    <row r="239" spans="1:3">
      <c r="A239" s="171">
        <v>1995</v>
      </c>
      <c r="B239" s="171">
        <v>37</v>
      </c>
      <c r="C239" s="171">
        <v>5.9</v>
      </c>
    </row>
    <row r="240" spans="1:3">
      <c r="A240" s="171">
        <v>1996</v>
      </c>
      <c r="B240" s="171">
        <v>37</v>
      </c>
      <c r="C240" s="171">
        <v>3</v>
      </c>
    </row>
    <row r="241" spans="1:3">
      <c r="A241" s="171">
        <v>1997</v>
      </c>
      <c r="B241" s="171">
        <v>37</v>
      </c>
      <c r="C241" s="171">
        <v>3.1</v>
      </c>
    </row>
    <row r="242" spans="1:3">
      <c r="A242" s="171">
        <v>1998</v>
      </c>
      <c r="B242" s="171">
        <v>37</v>
      </c>
      <c r="C242" s="171">
        <v>5.0999999999999996</v>
      </c>
    </row>
    <row r="243" spans="1:3">
      <c r="A243" s="171">
        <v>1999</v>
      </c>
      <c r="B243" s="171">
        <v>37</v>
      </c>
      <c r="C243" s="171">
        <v>7.1</v>
      </c>
    </row>
    <row r="244" spans="1:3">
      <c r="A244" s="171">
        <v>2000</v>
      </c>
      <c r="B244" s="171">
        <v>37</v>
      </c>
      <c r="C244" s="171">
        <v>5.4</v>
      </c>
    </row>
    <row r="245" spans="1:3">
      <c r="A245" s="171">
        <v>2001</v>
      </c>
      <c r="B245" s="171">
        <v>37</v>
      </c>
      <c r="C245" s="171">
        <v>6.2</v>
      </c>
    </row>
    <row r="246" spans="1:3">
      <c r="A246" s="171">
        <v>2002</v>
      </c>
      <c r="B246" s="171">
        <v>37</v>
      </c>
      <c r="C246" s="171">
        <v>4.9000000000000004</v>
      </c>
    </row>
    <row r="247" spans="1:3">
      <c r="A247" s="171">
        <v>2003</v>
      </c>
      <c r="B247" s="171">
        <v>37</v>
      </c>
      <c r="C247" s="171">
        <v>8.1999999999999993</v>
      </c>
    </row>
    <row r="248" spans="1:3">
      <c r="A248" s="171">
        <v>2004</v>
      </c>
      <c r="B248" s="171">
        <v>37</v>
      </c>
      <c r="C248" s="171">
        <v>4.9000000000000004</v>
      </c>
    </row>
    <row r="249" spans="1:3">
      <c r="A249" s="171">
        <v>1993</v>
      </c>
      <c r="B249" s="171">
        <v>39</v>
      </c>
      <c r="C249" s="171">
        <v>2.9</v>
      </c>
    </row>
    <row r="250" spans="1:3">
      <c r="A250" s="171">
        <v>1994</v>
      </c>
      <c r="B250" s="171">
        <v>39</v>
      </c>
      <c r="C250" s="171">
        <v>3.6</v>
      </c>
    </row>
    <row r="251" spans="1:3">
      <c r="A251" s="171">
        <v>1995</v>
      </c>
      <c r="B251" s="171">
        <v>39</v>
      </c>
      <c r="C251" s="171">
        <v>3.1</v>
      </c>
    </row>
    <row r="252" spans="1:3">
      <c r="A252" s="171">
        <v>1996</v>
      </c>
      <c r="B252" s="171">
        <v>39</v>
      </c>
      <c r="C252" s="171">
        <v>2.9</v>
      </c>
    </row>
    <row r="253" spans="1:3">
      <c r="A253" s="171">
        <v>1997</v>
      </c>
      <c r="B253" s="171">
        <v>39</v>
      </c>
      <c r="C253" s="171">
        <v>2.4</v>
      </c>
    </row>
    <row r="254" spans="1:3">
      <c r="A254" s="171">
        <v>1998</v>
      </c>
      <c r="B254" s="171">
        <v>39</v>
      </c>
      <c r="C254" s="171">
        <v>2.1</v>
      </c>
    </row>
    <row r="255" spans="1:3">
      <c r="A255" s="171">
        <v>1999</v>
      </c>
      <c r="B255" s="171">
        <v>39</v>
      </c>
      <c r="C255" s="171">
        <v>5.5</v>
      </c>
    </row>
    <row r="256" spans="1:3">
      <c r="A256" s="171">
        <v>2000</v>
      </c>
      <c r="B256" s="171">
        <v>39</v>
      </c>
      <c r="C256" s="171">
        <v>2.4</v>
      </c>
    </row>
    <row r="257" spans="1:3">
      <c r="A257" s="171">
        <v>2001</v>
      </c>
      <c r="B257" s="171">
        <v>39</v>
      </c>
      <c r="C257" s="171">
        <v>1.9</v>
      </c>
    </row>
    <row r="258" spans="1:3">
      <c r="A258" s="171">
        <v>2002</v>
      </c>
      <c r="B258" s="171">
        <v>39</v>
      </c>
      <c r="C258" s="171">
        <v>3.5</v>
      </c>
    </row>
    <row r="259" spans="1:3">
      <c r="A259" s="171">
        <v>2003</v>
      </c>
      <c r="B259" s="171">
        <v>39</v>
      </c>
      <c r="C259" s="171">
        <v>2.4</v>
      </c>
    </row>
    <row r="260" spans="1:3">
      <c r="A260" s="171">
        <v>2004</v>
      </c>
      <c r="B260" s="171">
        <v>39</v>
      </c>
      <c r="C260" s="171">
        <v>3.2</v>
      </c>
    </row>
    <row r="261" spans="1:3">
      <c r="A261" s="171">
        <v>1993</v>
      </c>
      <c r="B261" s="171">
        <v>41</v>
      </c>
      <c r="C261" s="171">
        <v>1.8</v>
      </c>
    </row>
    <row r="262" spans="1:3">
      <c r="A262" s="171">
        <v>1994</v>
      </c>
      <c r="B262" s="171">
        <v>41</v>
      </c>
      <c r="C262" s="171">
        <v>2.9</v>
      </c>
    </row>
    <row r="263" spans="1:3">
      <c r="A263" s="171">
        <v>1995</v>
      </c>
      <c r="B263" s="171">
        <v>41</v>
      </c>
      <c r="C263" s="171">
        <v>2.4</v>
      </c>
    </row>
    <row r="264" spans="1:3">
      <c r="A264" s="171">
        <v>1996</v>
      </c>
      <c r="B264" s="171">
        <v>41</v>
      </c>
      <c r="C264" s="171">
        <v>2</v>
      </c>
    </row>
    <row r="265" spans="1:3">
      <c r="A265" s="171">
        <v>1997</v>
      </c>
      <c r="B265" s="171">
        <v>41</v>
      </c>
      <c r="C265" s="171">
        <v>2.4</v>
      </c>
    </row>
    <row r="266" spans="1:3">
      <c r="A266" s="171">
        <v>1998</v>
      </c>
      <c r="B266" s="171">
        <v>41</v>
      </c>
      <c r="C266" s="171">
        <v>1.9</v>
      </c>
    </row>
    <row r="267" spans="1:3">
      <c r="A267" s="171">
        <v>1999</v>
      </c>
      <c r="B267" s="171">
        <v>41</v>
      </c>
      <c r="C267" s="171">
        <v>4.3</v>
      </c>
    </row>
    <row r="268" spans="1:3">
      <c r="A268" s="171">
        <v>2000</v>
      </c>
      <c r="B268" s="171">
        <v>41</v>
      </c>
      <c r="C268" s="171">
        <v>2.9</v>
      </c>
    </row>
    <row r="269" spans="1:3">
      <c r="A269" s="171">
        <v>2001</v>
      </c>
      <c r="B269" s="171">
        <v>41</v>
      </c>
      <c r="C269" s="171">
        <v>2.2000000000000002</v>
      </c>
    </row>
    <row r="270" spans="1:3">
      <c r="A270" s="171">
        <v>2002</v>
      </c>
      <c r="B270" s="171">
        <v>41</v>
      </c>
      <c r="C270" s="171">
        <v>2.5</v>
      </c>
    </row>
    <row r="271" spans="1:3">
      <c r="A271" s="171">
        <v>2003</v>
      </c>
      <c r="B271" s="171">
        <v>41</v>
      </c>
      <c r="C271" s="171">
        <v>0</v>
      </c>
    </row>
    <row r="272" spans="1:3">
      <c r="A272" s="171">
        <v>2004</v>
      </c>
      <c r="B272" s="171">
        <v>41</v>
      </c>
      <c r="C272" s="171">
        <v>3.3</v>
      </c>
    </row>
    <row r="273" spans="1:3">
      <c r="A273" s="171">
        <v>1993</v>
      </c>
      <c r="B273" s="171">
        <v>44</v>
      </c>
      <c r="C273" s="171">
        <v>3.2</v>
      </c>
    </row>
    <row r="274" spans="1:3">
      <c r="A274" s="171">
        <v>1994</v>
      </c>
      <c r="B274" s="171">
        <v>44</v>
      </c>
      <c r="C274" s="171">
        <v>7.1</v>
      </c>
    </row>
    <row r="275" spans="1:3">
      <c r="A275" s="171">
        <v>1995</v>
      </c>
      <c r="B275" s="171">
        <v>44</v>
      </c>
      <c r="C275" s="171">
        <v>4.8</v>
      </c>
    </row>
    <row r="276" spans="1:3">
      <c r="A276" s="171">
        <v>1996</v>
      </c>
      <c r="B276" s="171">
        <v>44</v>
      </c>
      <c r="C276" s="171">
        <v>4.2</v>
      </c>
    </row>
    <row r="277" spans="1:3">
      <c r="A277" s="171">
        <v>1997</v>
      </c>
      <c r="B277" s="171">
        <v>44</v>
      </c>
      <c r="C277" s="171">
        <v>2.8</v>
      </c>
    </row>
    <row r="278" spans="1:3">
      <c r="A278" s="171">
        <v>1998</v>
      </c>
      <c r="B278" s="171">
        <v>44</v>
      </c>
      <c r="C278" s="171">
        <v>4.3</v>
      </c>
    </row>
    <row r="279" spans="1:3">
      <c r="A279" s="171">
        <v>1999</v>
      </c>
      <c r="B279" s="171">
        <v>44</v>
      </c>
      <c r="C279" s="171">
        <v>4.3</v>
      </c>
    </row>
    <row r="280" spans="1:3">
      <c r="A280" s="171">
        <v>2000</v>
      </c>
      <c r="B280" s="171">
        <v>44</v>
      </c>
      <c r="C280" s="171">
        <v>4.8</v>
      </c>
    </row>
    <row r="281" spans="1:3">
      <c r="A281" s="171">
        <v>2001</v>
      </c>
      <c r="B281" s="171">
        <v>44</v>
      </c>
      <c r="C281" s="171">
        <v>6.5</v>
      </c>
    </row>
    <row r="282" spans="1:3">
      <c r="A282" s="171">
        <v>2002</v>
      </c>
      <c r="B282" s="171">
        <v>44</v>
      </c>
      <c r="C282" s="171">
        <v>5.3</v>
      </c>
    </row>
    <row r="283" spans="1:3">
      <c r="A283" s="171">
        <v>2003</v>
      </c>
      <c r="B283" s="171">
        <v>44</v>
      </c>
      <c r="C283" s="171">
        <v>6.3</v>
      </c>
    </row>
    <row r="284" spans="1:3">
      <c r="A284" s="171">
        <v>2004</v>
      </c>
      <c r="B284" s="171">
        <v>44</v>
      </c>
      <c r="C284" s="171">
        <v>6.4</v>
      </c>
    </row>
    <row r="285" spans="1:3">
      <c r="A285" s="171">
        <v>1993</v>
      </c>
      <c r="B285" s="171">
        <v>49</v>
      </c>
      <c r="C285" s="171">
        <v>5.4</v>
      </c>
    </row>
    <row r="286" spans="1:3">
      <c r="A286" s="171">
        <v>1994</v>
      </c>
      <c r="B286" s="171">
        <v>49</v>
      </c>
      <c r="C286" s="171">
        <v>6.8</v>
      </c>
    </row>
    <row r="287" spans="1:3">
      <c r="A287" s="171">
        <v>1995</v>
      </c>
      <c r="B287" s="171">
        <v>49</v>
      </c>
      <c r="C287" s="171">
        <v>7.6</v>
      </c>
    </row>
    <row r="288" spans="1:3">
      <c r="A288" s="171">
        <v>1996</v>
      </c>
      <c r="B288" s="171">
        <v>49</v>
      </c>
      <c r="C288" s="171">
        <v>4</v>
      </c>
    </row>
    <row r="289" spans="1:3">
      <c r="A289" s="171">
        <v>1997</v>
      </c>
      <c r="B289" s="171">
        <v>49</v>
      </c>
      <c r="C289" s="171">
        <v>3.9</v>
      </c>
    </row>
    <row r="290" spans="1:3">
      <c r="A290" s="171">
        <v>1998</v>
      </c>
      <c r="B290" s="171">
        <v>49</v>
      </c>
      <c r="C290" s="171">
        <v>6</v>
      </c>
    </row>
    <row r="291" spans="1:3">
      <c r="A291" s="171">
        <v>1999</v>
      </c>
      <c r="B291" s="171">
        <v>49</v>
      </c>
      <c r="C291" s="171">
        <v>6.5</v>
      </c>
    </row>
    <row r="292" spans="1:3">
      <c r="A292" s="171">
        <v>2000</v>
      </c>
      <c r="B292" s="171">
        <v>49</v>
      </c>
      <c r="C292" s="171">
        <v>7.5</v>
      </c>
    </row>
    <row r="293" spans="1:3">
      <c r="A293" s="171">
        <v>2001</v>
      </c>
      <c r="B293" s="171">
        <v>49</v>
      </c>
      <c r="C293" s="171">
        <v>9.1999999999999993</v>
      </c>
    </row>
    <row r="294" spans="1:3">
      <c r="A294" s="171">
        <v>2002</v>
      </c>
      <c r="B294" s="171">
        <v>49</v>
      </c>
      <c r="C294" s="171">
        <v>11.3</v>
      </c>
    </row>
    <row r="295" spans="1:3">
      <c r="A295" s="171">
        <v>2003</v>
      </c>
      <c r="B295" s="171">
        <v>49</v>
      </c>
      <c r="C295" s="171">
        <v>7.6</v>
      </c>
    </row>
    <row r="296" spans="1:3">
      <c r="A296" s="171">
        <v>2004</v>
      </c>
      <c r="B296" s="171">
        <v>49</v>
      </c>
      <c r="C296" s="171">
        <v>9</v>
      </c>
    </row>
    <row r="297" spans="1:3">
      <c r="A297" s="171">
        <v>1993</v>
      </c>
      <c r="B297" s="171">
        <v>51</v>
      </c>
      <c r="C297" s="171">
        <v>2.9</v>
      </c>
    </row>
    <row r="298" spans="1:3">
      <c r="A298" s="171">
        <v>1994</v>
      </c>
      <c r="B298" s="171">
        <v>51</v>
      </c>
      <c r="C298" s="171">
        <v>5.4</v>
      </c>
    </row>
    <row r="299" spans="1:3">
      <c r="A299" s="171">
        <v>1995</v>
      </c>
      <c r="B299" s="171">
        <v>51</v>
      </c>
      <c r="C299" s="171">
        <v>4.9000000000000004</v>
      </c>
    </row>
    <row r="300" spans="1:3">
      <c r="A300" s="171">
        <v>1996</v>
      </c>
      <c r="B300" s="171">
        <v>51</v>
      </c>
      <c r="C300" s="171">
        <v>3.5</v>
      </c>
    </row>
    <row r="301" spans="1:3">
      <c r="A301" s="171">
        <v>1997</v>
      </c>
      <c r="B301" s="171">
        <v>51</v>
      </c>
      <c r="C301" s="171">
        <v>3.5</v>
      </c>
    </row>
    <row r="302" spans="1:3">
      <c r="A302" s="171">
        <v>1998</v>
      </c>
      <c r="B302" s="171">
        <v>51</v>
      </c>
      <c r="C302" s="171">
        <v>3.8</v>
      </c>
    </row>
    <row r="303" spans="1:3">
      <c r="A303" s="171">
        <v>1999</v>
      </c>
      <c r="B303" s="171">
        <v>51</v>
      </c>
      <c r="C303" s="171">
        <v>5.9</v>
      </c>
    </row>
    <row r="304" spans="1:3">
      <c r="A304" s="171">
        <v>2000</v>
      </c>
      <c r="B304" s="171">
        <v>51</v>
      </c>
      <c r="C304" s="171">
        <v>4.9000000000000004</v>
      </c>
    </row>
    <row r="305" spans="1:3">
      <c r="A305" s="171">
        <v>2001</v>
      </c>
      <c r="B305" s="171">
        <v>51</v>
      </c>
      <c r="C305" s="171">
        <v>5.3</v>
      </c>
    </row>
    <row r="306" spans="1:3">
      <c r="A306" s="171">
        <v>2002</v>
      </c>
      <c r="B306" s="171">
        <v>51</v>
      </c>
      <c r="C306" s="171">
        <v>3.7</v>
      </c>
    </row>
    <row r="307" spans="1:3">
      <c r="A307" s="171">
        <v>2003</v>
      </c>
      <c r="B307" s="171">
        <v>51</v>
      </c>
      <c r="C307" s="171">
        <v>4.4000000000000004</v>
      </c>
    </row>
    <row r="308" spans="1:3">
      <c r="A308" s="171">
        <v>2004</v>
      </c>
      <c r="B308" s="171">
        <v>51</v>
      </c>
      <c r="C308" s="171">
        <v>7.9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workbookViewId="0">
      <selection activeCell="F2" sqref="F2"/>
    </sheetView>
  </sheetViews>
  <sheetFormatPr baseColWidth="10" defaultColWidth="11" defaultRowHeight="13" x14ac:dyDescent="0"/>
  <cols>
    <col min="1" max="1" width="21.28515625" customWidth="1"/>
  </cols>
  <sheetData>
    <row r="1" spans="1:2" ht="23">
      <c r="A1" s="26" t="s">
        <v>2564</v>
      </c>
    </row>
    <row r="4" spans="1:2">
      <c r="A4" t="s">
        <v>815</v>
      </c>
    </row>
    <row r="5" spans="1:2">
      <c r="A5" t="s">
        <v>1069</v>
      </c>
    </row>
    <row r="6" spans="1:2">
      <c r="A6" t="s">
        <v>931</v>
      </c>
    </row>
    <row r="7" spans="1:2">
      <c r="A7" t="s">
        <v>921</v>
      </c>
    </row>
    <row r="8" spans="1:2">
      <c r="A8" t="s">
        <v>1072</v>
      </c>
    </row>
    <row r="12" spans="1:2">
      <c r="A12" t="s">
        <v>837</v>
      </c>
    </row>
    <row r="14" spans="1:2">
      <c r="B14" t="s">
        <v>838</v>
      </c>
    </row>
    <row r="15" spans="1:2">
      <c r="B15" t="s">
        <v>839</v>
      </c>
    </row>
    <row r="16" spans="1:2">
      <c r="B16" t="s">
        <v>935</v>
      </c>
    </row>
    <row r="17" spans="2:2">
      <c r="B17" t="s">
        <v>936</v>
      </c>
    </row>
    <row r="18" spans="2:2">
      <c r="B18" t="s">
        <v>1089</v>
      </c>
    </row>
    <row r="19" spans="2:2">
      <c r="B19" t="s">
        <v>1090</v>
      </c>
    </row>
    <row r="21" spans="2:2">
      <c r="B21" t="s">
        <v>1091</v>
      </c>
    </row>
    <row r="22" spans="2:2">
      <c r="B22" t="s">
        <v>1092</v>
      </c>
    </row>
    <row r="23" spans="2:2">
      <c r="B23" t="s">
        <v>1237</v>
      </c>
    </row>
    <row r="24" spans="2:2">
      <c r="B24" t="s">
        <v>942</v>
      </c>
    </row>
    <row r="25" spans="2:2">
      <c r="B25" t="s">
        <v>943</v>
      </c>
    </row>
    <row r="26" spans="2:2">
      <c r="B26" t="s">
        <v>944</v>
      </c>
    </row>
    <row r="27" spans="2:2">
      <c r="B27" t="s">
        <v>945</v>
      </c>
    </row>
    <row r="28" spans="2:2">
      <c r="B28" t="s">
        <v>1119</v>
      </c>
    </row>
    <row r="29" spans="2:2">
      <c r="B29" t="s">
        <v>766</v>
      </c>
    </row>
    <row r="30" spans="2:2">
      <c r="B30" t="s">
        <v>767</v>
      </c>
    </row>
    <row r="31" spans="2:2">
      <c r="B31" t="s">
        <v>2953</v>
      </c>
    </row>
    <row r="32" spans="2:2">
      <c r="B32" t="s">
        <v>866</v>
      </c>
    </row>
    <row r="34" spans="1:11">
      <c r="A34" t="s">
        <v>983</v>
      </c>
    </row>
    <row r="37" spans="1:11">
      <c r="A37" t="s">
        <v>984</v>
      </c>
    </row>
    <row r="38" spans="1:11">
      <c r="A38" t="s">
        <v>865</v>
      </c>
    </row>
    <row r="39" spans="1:11">
      <c r="A39" t="s">
        <v>2685</v>
      </c>
    </row>
    <row r="40" spans="1:11">
      <c r="A40" t="s">
        <v>2686</v>
      </c>
    </row>
    <row r="42" spans="1:11">
      <c r="A42" t="s">
        <v>1068</v>
      </c>
    </row>
    <row r="44" spans="1:11">
      <c r="A44" t="s">
        <v>824</v>
      </c>
      <c r="B44" s="1" t="s">
        <v>825</v>
      </c>
      <c r="C44" s="1" t="s">
        <v>826</v>
      </c>
      <c r="D44" s="1" t="s">
        <v>827</v>
      </c>
      <c r="E44" s="1" t="s">
        <v>828</v>
      </c>
      <c r="F44" s="1" t="s">
        <v>2943</v>
      </c>
      <c r="G44" s="1" t="s">
        <v>829</v>
      </c>
      <c r="H44" s="1" t="s">
        <v>830</v>
      </c>
      <c r="I44" s="1" t="s">
        <v>823</v>
      </c>
      <c r="J44" s="1" t="s">
        <v>922</v>
      </c>
      <c r="K44" s="1" t="s">
        <v>910</v>
      </c>
    </row>
    <row r="45" spans="1:11">
      <c r="A45" t="s">
        <v>2561</v>
      </c>
      <c r="B45">
        <v>6654</v>
      </c>
      <c r="C45">
        <v>5712</v>
      </c>
      <c r="D45">
        <v>-999</v>
      </c>
      <c r="E45">
        <v>-999</v>
      </c>
      <c r="F45">
        <v>3.3</v>
      </c>
      <c r="G45">
        <v>38.6</v>
      </c>
      <c r="H45">
        <v>645</v>
      </c>
      <c r="I45">
        <v>3</v>
      </c>
      <c r="J45">
        <v>5</v>
      </c>
      <c r="K45">
        <v>3</v>
      </c>
    </row>
    <row r="46" spans="1:11">
      <c r="A46" t="s">
        <v>2562</v>
      </c>
      <c r="B46">
        <v>1</v>
      </c>
      <c r="C46">
        <v>6.6</v>
      </c>
      <c r="D46">
        <v>6.3</v>
      </c>
      <c r="E46">
        <v>2</v>
      </c>
      <c r="F46">
        <v>8.3000000000000007</v>
      </c>
      <c r="G46">
        <v>4.5</v>
      </c>
      <c r="H46">
        <v>42</v>
      </c>
      <c r="I46">
        <v>3</v>
      </c>
      <c r="J46">
        <v>1</v>
      </c>
      <c r="K46">
        <v>3</v>
      </c>
    </row>
    <row r="47" spans="1:11">
      <c r="A47" t="s">
        <v>2563</v>
      </c>
      <c r="B47">
        <v>3.3849999999999998</v>
      </c>
      <c r="C47">
        <v>44.5</v>
      </c>
      <c r="D47">
        <v>-999</v>
      </c>
      <c r="E47">
        <v>-999</v>
      </c>
      <c r="F47">
        <v>12.5</v>
      </c>
      <c r="G47">
        <v>14</v>
      </c>
      <c r="H47">
        <v>60</v>
      </c>
      <c r="I47">
        <v>1</v>
      </c>
      <c r="J47">
        <v>1</v>
      </c>
      <c r="K47">
        <v>1</v>
      </c>
    </row>
    <row r="48" spans="1:11">
      <c r="A48" t="s">
        <v>2422</v>
      </c>
      <c r="B48">
        <v>0.92</v>
      </c>
      <c r="C48">
        <v>5.7</v>
      </c>
      <c r="D48">
        <v>-999</v>
      </c>
      <c r="E48">
        <v>-999</v>
      </c>
      <c r="F48">
        <v>16.5</v>
      </c>
      <c r="G48">
        <v>-999</v>
      </c>
      <c r="H48">
        <v>25</v>
      </c>
      <c r="I48">
        <v>5</v>
      </c>
      <c r="J48">
        <v>2</v>
      </c>
      <c r="K48">
        <v>3</v>
      </c>
    </row>
    <row r="49" spans="1:11">
      <c r="A49" t="s">
        <v>2423</v>
      </c>
      <c r="B49">
        <v>2547</v>
      </c>
      <c r="C49">
        <v>4603</v>
      </c>
      <c r="D49">
        <v>2.1</v>
      </c>
      <c r="E49">
        <v>1.8</v>
      </c>
      <c r="F49">
        <v>3.9</v>
      </c>
      <c r="G49">
        <v>69</v>
      </c>
      <c r="H49">
        <v>624</v>
      </c>
      <c r="I49">
        <v>3</v>
      </c>
      <c r="J49">
        <v>5</v>
      </c>
      <c r="K49">
        <v>4</v>
      </c>
    </row>
    <row r="50" spans="1:11">
      <c r="A50" t="s">
        <v>2424</v>
      </c>
      <c r="B50">
        <v>10.55</v>
      </c>
      <c r="C50">
        <v>179.5</v>
      </c>
      <c r="D50">
        <v>9.1</v>
      </c>
      <c r="E50">
        <v>0.7</v>
      </c>
      <c r="F50">
        <v>9.8000000000000007</v>
      </c>
      <c r="G50">
        <v>27</v>
      </c>
      <c r="H50">
        <v>180</v>
      </c>
      <c r="I50">
        <v>4</v>
      </c>
      <c r="J50">
        <v>4</v>
      </c>
      <c r="K50">
        <v>4</v>
      </c>
    </row>
    <row r="51" spans="1:11">
      <c r="A51" t="s">
        <v>2425</v>
      </c>
      <c r="B51">
        <v>2.3E-2</v>
      </c>
      <c r="C51">
        <v>0.3</v>
      </c>
      <c r="D51">
        <v>15.8</v>
      </c>
      <c r="E51">
        <v>3.9</v>
      </c>
      <c r="F51">
        <v>19.7</v>
      </c>
      <c r="G51">
        <v>19</v>
      </c>
      <c r="H51">
        <v>35</v>
      </c>
      <c r="I51">
        <v>1</v>
      </c>
      <c r="J51">
        <v>1</v>
      </c>
      <c r="K51">
        <v>1</v>
      </c>
    </row>
    <row r="52" spans="1:11">
      <c r="A52" t="s">
        <v>2426</v>
      </c>
      <c r="B52">
        <v>160</v>
      </c>
      <c r="C52">
        <v>169</v>
      </c>
      <c r="D52">
        <v>5.2</v>
      </c>
      <c r="E52">
        <v>1</v>
      </c>
      <c r="F52">
        <v>6.2</v>
      </c>
      <c r="G52">
        <v>30.4</v>
      </c>
      <c r="H52">
        <v>392</v>
      </c>
      <c r="I52">
        <v>4</v>
      </c>
      <c r="J52">
        <v>5</v>
      </c>
      <c r="K52">
        <v>4</v>
      </c>
    </row>
    <row r="53" spans="1:11">
      <c r="A53" t="s">
        <v>2427</v>
      </c>
      <c r="B53">
        <v>3.3</v>
      </c>
      <c r="C53">
        <v>25.6</v>
      </c>
      <c r="D53">
        <v>10.9</v>
      </c>
      <c r="E53">
        <v>3.6</v>
      </c>
      <c r="F53">
        <v>14.5</v>
      </c>
      <c r="G53">
        <v>28</v>
      </c>
      <c r="H53">
        <v>63</v>
      </c>
      <c r="I53">
        <v>1</v>
      </c>
      <c r="J53">
        <v>2</v>
      </c>
      <c r="K53">
        <v>1</v>
      </c>
    </row>
    <row r="54" spans="1:11">
      <c r="A54" t="s">
        <v>2811</v>
      </c>
      <c r="B54">
        <v>52.16</v>
      </c>
      <c r="C54">
        <v>440</v>
      </c>
      <c r="D54">
        <v>8.3000000000000007</v>
      </c>
      <c r="E54">
        <v>1.4</v>
      </c>
      <c r="F54">
        <v>9.6999999999999993</v>
      </c>
      <c r="G54">
        <v>50</v>
      </c>
      <c r="H54">
        <v>230</v>
      </c>
      <c r="I54">
        <v>1</v>
      </c>
      <c r="J54">
        <v>1</v>
      </c>
      <c r="K54">
        <v>1</v>
      </c>
    </row>
    <row r="55" spans="1:11">
      <c r="A55" t="s">
        <v>2812</v>
      </c>
      <c r="B55">
        <v>0.42499999999999999</v>
      </c>
      <c r="C55">
        <v>6.4</v>
      </c>
      <c r="D55">
        <v>11</v>
      </c>
      <c r="E55">
        <v>1.5</v>
      </c>
      <c r="F55">
        <v>12.5</v>
      </c>
      <c r="G55">
        <v>7</v>
      </c>
      <c r="H55">
        <v>112</v>
      </c>
      <c r="I55">
        <v>5</v>
      </c>
      <c r="J55">
        <v>4</v>
      </c>
      <c r="K55">
        <v>4</v>
      </c>
    </row>
    <row r="56" spans="1:11">
      <c r="A56" t="s">
        <v>2813</v>
      </c>
      <c r="B56">
        <v>465</v>
      </c>
      <c r="C56">
        <v>423</v>
      </c>
      <c r="D56">
        <v>3.2</v>
      </c>
      <c r="E56">
        <v>0.7</v>
      </c>
      <c r="F56">
        <v>3.9</v>
      </c>
      <c r="G56">
        <v>30</v>
      </c>
      <c r="H56">
        <v>281</v>
      </c>
      <c r="I56">
        <v>5</v>
      </c>
      <c r="J56">
        <v>5</v>
      </c>
      <c r="K56">
        <v>5</v>
      </c>
    </row>
    <row r="57" spans="1:11">
      <c r="A57" t="s">
        <v>2933</v>
      </c>
      <c r="B57">
        <v>0.55000000000000004</v>
      </c>
      <c r="C57">
        <v>2.4</v>
      </c>
      <c r="D57">
        <v>7.6</v>
      </c>
      <c r="E57">
        <v>2.7</v>
      </c>
      <c r="F57">
        <v>10.3</v>
      </c>
      <c r="G57">
        <v>-999</v>
      </c>
      <c r="H57">
        <v>-999</v>
      </c>
      <c r="I57">
        <v>2</v>
      </c>
      <c r="J57">
        <v>1</v>
      </c>
      <c r="K57">
        <v>2</v>
      </c>
    </row>
    <row r="58" spans="1:11">
      <c r="A58" t="s">
        <v>2934</v>
      </c>
      <c r="B58">
        <v>187.1</v>
      </c>
      <c r="C58">
        <v>419</v>
      </c>
      <c r="D58">
        <v>-999</v>
      </c>
      <c r="E58">
        <v>-999</v>
      </c>
      <c r="F58">
        <v>3.1</v>
      </c>
      <c r="G58">
        <v>40</v>
      </c>
      <c r="H58">
        <v>365</v>
      </c>
      <c r="I58">
        <v>5</v>
      </c>
      <c r="J58">
        <v>5</v>
      </c>
      <c r="K58">
        <v>5</v>
      </c>
    </row>
    <row r="59" spans="1:11">
      <c r="A59" t="s">
        <v>1279</v>
      </c>
      <c r="B59">
        <v>7.4999999999999997E-2</v>
      </c>
      <c r="C59">
        <v>1.2</v>
      </c>
      <c r="D59">
        <v>6.3</v>
      </c>
      <c r="E59">
        <v>2.1</v>
      </c>
      <c r="F59">
        <v>8.4</v>
      </c>
      <c r="G59">
        <v>3.5</v>
      </c>
      <c r="H59">
        <v>42</v>
      </c>
      <c r="I59">
        <v>1</v>
      </c>
      <c r="J59">
        <v>1</v>
      </c>
      <c r="K59">
        <v>1</v>
      </c>
    </row>
    <row r="60" spans="1:11">
      <c r="A60" t="s">
        <v>1118</v>
      </c>
      <c r="B60">
        <v>3</v>
      </c>
      <c r="C60">
        <v>25</v>
      </c>
      <c r="D60">
        <v>8.6</v>
      </c>
      <c r="E60">
        <v>0</v>
      </c>
      <c r="F60">
        <v>8.6</v>
      </c>
      <c r="G60">
        <v>50</v>
      </c>
      <c r="H60">
        <v>28</v>
      </c>
      <c r="I60">
        <v>2</v>
      </c>
      <c r="J60">
        <v>2</v>
      </c>
      <c r="K60">
        <v>2</v>
      </c>
    </row>
    <row r="61" spans="1:11">
      <c r="A61" t="s">
        <v>954</v>
      </c>
      <c r="B61">
        <v>0.78500000000000003</v>
      </c>
      <c r="C61">
        <v>3.5</v>
      </c>
      <c r="D61">
        <v>6.6</v>
      </c>
      <c r="E61">
        <v>4.0999999999999996</v>
      </c>
      <c r="F61">
        <v>10.7</v>
      </c>
      <c r="G61">
        <v>6</v>
      </c>
      <c r="H61">
        <v>42</v>
      </c>
      <c r="I61">
        <v>2</v>
      </c>
      <c r="J61">
        <v>2</v>
      </c>
      <c r="K61">
        <v>2</v>
      </c>
    </row>
    <row r="62" spans="1:11">
      <c r="A62" t="s">
        <v>955</v>
      </c>
      <c r="B62">
        <v>0.2</v>
      </c>
      <c r="C62">
        <v>5</v>
      </c>
      <c r="D62">
        <v>9.5</v>
      </c>
      <c r="E62">
        <v>1.2</v>
      </c>
      <c r="F62">
        <v>10.7</v>
      </c>
      <c r="G62">
        <v>10.4</v>
      </c>
      <c r="H62">
        <v>120</v>
      </c>
      <c r="I62">
        <v>2</v>
      </c>
      <c r="J62">
        <v>2</v>
      </c>
      <c r="K62">
        <v>2</v>
      </c>
    </row>
    <row r="63" spans="1:11">
      <c r="A63" t="s">
        <v>956</v>
      </c>
      <c r="B63">
        <v>1.41</v>
      </c>
      <c r="C63">
        <v>17.5</v>
      </c>
      <c r="D63">
        <v>4.8</v>
      </c>
      <c r="E63">
        <v>1.3</v>
      </c>
      <c r="F63">
        <v>6.1</v>
      </c>
      <c r="G63">
        <v>34</v>
      </c>
      <c r="H63">
        <v>-999</v>
      </c>
      <c r="I63">
        <v>1</v>
      </c>
      <c r="J63">
        <v>2</v>
      </c>
      <c r="K63">
        <v>1</v>
      </c>
    </row>
    <row r="64" spans="1:11">
      <c r="A64" t="s">
        <v>1128</v>
      </c>
      <c r="B64">
        <v>60</v>
      </c>
      <c r="C64">
        <v>81</v>
      </c>
      <c r="D64">
        <v>12</v>
      </c>
      <c r="E64">
        <v>6.1</v>
      </c>
      <c r="F64">
        <v>18.100000000000001</v>
      </c>
      <c r="G64">
        <v>7</v>
      </c>
      <c r="H64">
        <v>-999</v>
      </c>
      <c r="I64">
        <v>1</v>
      </c>
      <c r="J64">
        <v>1</v>
      </c>
      <c r="K64">
        <v>1</v>
      </c>
    </row>
    <row r="65" spans="1:11">
      <c r="A65" t="s">
        <v>967</v>
      </c>
      <c r="B65">
        <v>529</v>
      </c>
      <c r="C65">
        <v>680</v>
      </c>
      <c r="D65">
        <v>-999</v>
      </c>
      <c r="E65">
        <v>0.3</v>
      </c>
      <c r="F65">
        <v>-999</v>
      </c>
      <c r="G65">
        <v>28</v>
      </c>
      <c r="H65">
        <v>400</v>
      </c>
      <c r="I65">
        <v>5</v>
      </c>
      <c r="J65">
        <v>5</v>
      </c>
      <c r="K65">
        <v>5</v>
      </c>
    </row>
    <row r="66" spans="1:11">
      <c r="A66" t="s">
        <v>768</v>
      </c>
      <c r="B66">
        <v>27.66</v>
      </c>
      <c r="C66">
        <v>115</v>
      </c>
      <c r="D66">
        <v>3.3</v>
      </c>
      <c r="E66">
        <v>0.5</v>
      </c>
      <c r="F66">
        <v>3.8</v>
      </c>
      <c r="G66">
        <v>20</v>
      </c>
      <c r="H66">
        <v>148</v>
      </c>
      <c r="I66">
        <v>5</v>
      </c>
      <c r="J66">
        <v>5</v>
      </c>
      <c r="K66">
        <v>5</v>
      </c>
    </row>
    <row r="67" spans="1:11">
      <c r="A67" t="s">
        <v>769</v>
      </c>
      <c r="B67">
        <v>0.12</v>
      </c>
      <c r="C67">
        <v>1</v>
      </c>
      <c r="D67">
        <v>11</v>
      </c>
      <c r="E67">
        <v>3.4</v>
      </c>
      <c r="F67">
        <v>14.4</v>
      </c>
      <c r="G67">
        <v>3.9</v>
      </c>
      <c r="H67">
        <v>16</v>
      </c>
      <c r="I67">
        <v>3</v>
      </c>
      <c r="J67">
        <v>1</v>
      </c>
      <c r="K67">
        <v>2</v>
      </c>
    </row>
    <row r="68" spans="1:11">
      <c r="A68" t="s">
        <v>770</v>
      </c>
      <c r="B68">
        <v>207</v>
      </c>
      <c r="C68">
        <v>406</v>
      </c>
      <c r="D68">
        <v>-999</v>
      </c>
      <c r="E68">
        <v>-999</v>
      </c>
      <c r="F68">
        <v>12</v>
      </c>
      <c r="G68">
        <v>39.299999999999997</v>
      </c>
      <c r="H68">
        <v>252</v>
      </c>
      <c r="I68">
        <v>1</v>
      </c>
      <c r="J68">
        <v>4</v>
      </c>
      <c r="K68">
        <v>1</v>
      </c>
    </row>
    <row r="69" spans="1:11">
      <c r="A69" t="s">
        <v>771</v>
      </c>
      <c r="B69">
        <v>85</v>
      </c>
      <c r="C69">
        <v>325</v>
      </c>
      <c r="D69">
        <v>4.7</v>
      </c>
      <c r="E69">
        <v>1.5</v>
      </c>
      <c r="F69">
        <v>6.2</v>
      </c>
      <c r="G69">
        <v>41</v>
      </c>
      <c r="H69">
        <v>310</v>
      </c>
      <c r="I69">
        <v>1</v>
      </c>
      <c r="J69">
        <v>3</v>
      </c>
      <c r="K69">
        <v>1</v>
      </c>
    </row>
    <row r="70" spans="1:11">
      <c r="A70" t="s">
        <v>772</v>
      </c>
      <c r="B70">
        <v>36.33</v>
      </c>
      <c r="C70">
        <v>119.5</v>
      </c>
      <c r="D70">
        <v>-999</v>
      </c>
      <c r="E70">
        <v>-999</v>
      </c>
      <c r="F70">
        <v>13</v>
      </c>
      <c r="G70">
        <v>16.2</v>
      </c>
      <c r="H70">
        <v>63</v>
      </c>
      <c r="I70">
        <v>1</v>
      </c>
      <c r="J70">
        <v>1</v>
      </c>
      <c r="K70">
        <v>1</v>
      </c>
    </row>
    <row r="71" spans="1:11">
      <c r="A71" t="s">
        <v>773</v>
      </c>
      <c r="B71">
        <v>0.10100000000000001</v>
      </c>
      <c r="C71">
        <v>4</v>
      </c>
      <c r="D71">
        <v>10.4</v>
      </c>
      <c r="E71">
        <v>3.4</v>
      </c>
      <c r="F71">
        <v>13.8</v>
      </c>
      <c r="G71">
        <v>9</v>
      </c>
      <c r="H71">
        <v>28</v>
      </c>
      <c r="I71">
        <v>5</v>
      </c>
      <c r="J71">
        <v>1</v>
      </c>
      <c r="K71">
        <v>3</v>
      </c>
    </row>
    <row r="72" spans="1:11">
      <c r="A72" t="s">
        <v>774</v>
      </c>
      <c r="B72">
        <v>1.04</v>
      </c>
      <c r="C72">
        <v>5.5</v>
      </c>
      <c r="D72">
        <v>7.4</v>
      </c>
      <c r="E72">
        <v>0.8</v>
      </c>
      <c r="F72">
        <v>8.1999999999999993</v>
      </c>
      <c r="G72">
        <v>7.6</v>
      </c>
      <c r="H72">
        <v>68</v>
      </c>
      <c r="I72">
        <v>5</v>
      </c>
      <c r="J72">
        <v>3</v>
      </c>
      <c r="K72">
        <v>4</v>
      </c>
    </row>
    <row r="73" spans="1:11">
      <c r="A73" t="s">
        <v>775</v>
      </c>
      <c r="B73">
        <v>521</v>
      </c>
      <c r="C73">
        <v>655</v>
      </c>
      <c r="D73">
        <v>2.1</v>
      </c>
      <c r="E73">
        <v>0.8</v>
      </c>
      <c r="F73">
        <v>2.9</v>
      </c>
      <c r="G73">
        <v>46</v>
      </c>
      <c r="H73">
        <v>336</v>
      </c>
      <c r="I73">
        <v>5</v>
      </c>
      <c r="J73">
        <v>5</v>
      </c>
      <c r="K73">
        <v>5</v>
      </c>
    </row>
    <row r="74" spans="1:11">
      <c r="A74" t="s">
        <v>776</v>
      </c>
      <c r="B74">
        <v>100</v>
      </c>
      <c r="C74">
        <v>157</v>
      </c>
      <c r="D74">
        <v>-999</v>
      </c>
      <c r="E74">
        <v>-999</v>
      </c>
      <c r="F74">
        <v>10.8</v>
      </c>
      <c r="G74">
        <v>22.4</v>
      </c>
      <c r="H74">
        <v>100</v>
      </c>
      <c r="I74">
        <v>1</v>
      </c>
      <c r="J74">
        <v>1</v>
      </c>
      <c r="K74">
        <v>1</v>
      </c>
    </row>
    <row r="75" spans="1:11">
      <c r="A75" t="s">
        <v>777</v>
      </c>
      <c r="B75">
        <v>35</v>
      </c>
      <c r="C75">
        <v>56</v>
      </c>
      <c r="D75">
        <v>-999</v>
      </c>
      <c r="E75">
        <v>-999</v>
      </c>
      <c r="F75">
        <v>-999</v>
      </c>
      <c r="G75">
        <v>16.3</v>
      </c>
      <c r="H75">
        <v>33</v>
      </c>
      <c r="I75">
        <v>3</v>
      </c>
      <c r="J75">
        <v>5</v>
      </c>
      <c r="K75">
        <v>4</v>
      </c>
    </row>
    <row r="76" spans="1:11">
      <c r="A76" t="s">
        <v>778</v>
      </c>
      <c r="B76">
        <v>5.0000000000000001E-3</v>
      </c>
      <c r="C76">
        <v>0.14000000000000001</v>
      </c>
      <c r="D76">
        <v>7.7</v>
      </c>
      <c r="E76">
        <v>1.4</v>
      </c>
      <c r="F76">
        <v>9.1</v>
      </c>
      <c r="G76">
        <v>2.6</v>
      </c>
      <c r="H76">
        <v>21.5</v>
      </c>
      <c r="I76">
        <v>5</v>
      </c>
      <c r="J76">
        <v>2</v>
      </c>
      <c r="K76">
        <v>4</v>
      </c>
    </row>
    <row r="77" spans="1:11">
      <c r="A77" t="s">
        <v>980</v>
      </c>
      <c r="B77">
        <v>0.01</v>
      </c>
      <c r="C77">
        <v>0.25</v>
      </c>
      <c r="D77">
        <v>17.899999999999999</v>
      </c>
      <c r="E77">
        <v>2</v>
      </c>
      <c r="F77">
        <v>19.899999999999999</v>
      </c>
      <c r="G77">
        <v>24</v>
      </c>
      <c r="H77">
        <v>50</v>
      </c>
      <c r="I77">
        <v>1</v>
      </c>
      <c r="J77">
        <v>1</v>
      </c>
      <c r="K77">
        <v>1</v>
      </c>
    </row>
    <row r="78" spans="1:11">
      <c r="A78" t="s">
        <v>981</v>
      </c>
      <c r="B78">
        <v>62</v>
      </c>
      <c r="C78">
        <v>1320</v>
      </c>
      <c r="D78">
        <v>6.1</v>
      </c>
      <c r="E78">
        <v>1.9</v>
      </c>
      <c r="F78">
        <v>8</v>
      </c>
      <c r="G78">
        <v>100</v>
      </c>
      <c r="H78">
        <v>267</v>
      </c>
      <c r="I78">
        <v>1</v>
      </c>
      <c r="J78">
        <v>1</v>
      </c>
      <c r="K78">
        <v>1</v>
      </c>
    </row>
    <row r="79" spans="1:11">
      <c r="A79" t="s">
        <v>982</v>
      </c>
      <c r="B79">
        <v>0.122</v>
      </c>
      <c r="C79">
        <v>3</v>
      </c>
      <c r="D79">
        <v>8.1999999999999993</v>
      </c>
      <c r="E79">
        <v>2.4</v>
      </c>
      <c r="F79">
        <v>10.6</v>
      </c>
      <c r="G79">
        <v>-999</v>
      </c>
      <c r="H79">
        <v>30</v>
      </c>
      <c r="I79">
        <v>2</v>
      </c>
      <c r="J79">
        <v>1</v>
      </c>
      <c r="K79">
        <v>1</v>
      </c>
    </row>
    <row r="80" spans="1:11">
      <c r="A80" t="s">
        <v>1131</v>
      </c>
      <c r="B80">
        <v>1.35</v>
      </c>
      <c r="C80">
        <v>8.1</v>
      </c>
      <c r="D80">
        <v>8.4</v>
      </c>
      <c r="E80">
        <v>2.8</v>
      </c>
      <c r="F80">
        <v>11.2</v>
      </c>
      <c r="G80">
        <v>-999</v>
      </c>
      <c r="H80">
        <v>45</v>
      </c>
      <c r="I80">
        <v>3</v>
      </c>
      <c r="J80">
        <v>1</v>
      </c>
      <c r="K80">
        <v>3</v>
      </c>
    </row>
    <row r="81" spans="1:11">
      <c r="A81" t="s">
        <v>2624</v>
      </c>
      <c r="B81">
        <v>2.3E-2</v>
      </c>
      <c r="C81">
        <v>0.4</v>
      </c>
      <c r="D81">
        <v>11.9</v>
      </c>
      <c r="E81">
        <v>1.3</v>
      </c>
      <c r="F81">
        <v>13.2</v>
      </c>
      <c r="G81">
        <v>3.2</v>
      </c>
      <c r="H81">
        <v>19</v>
      </c>
      <c r="I81">
        <v>4</v>
      </c>
      <c r="J81">
        <v>1</v>
      </c>
      <c r="K81">
        <v>3</v>
      </c>
    </row>
    <row r="82" spans="1:11">
      <c r="A82" t="s">
        <v>2625</v>
      </c>
      <c r="B82">
        <v>4.8000000000000001E-2</v>
      </c>
      <c r="C82">
        <v>0.33</v>
      </c>
      <c r="D82">
        <v>10.8</v>
      </c>
      <c r="E82">
        <v>2</v>
      </c>
      <c r="F82">
        <v>12.8</v>
      </c>
      <c r="G82">
        <v>2</v>
      </c>
      <c r="H82">
        <v>30</v>
      </c>
      <c r="I82">
        <v>4</v>
      </c>
      <c r="J82">
        <v>1</v>
      </c>
      <c r="K82">
        <v>3</v>
      </c>
    </row>
    <row r="83" spans="1:11">
      <c r="A83" t="s">
        <v>2861</v>
      </c>
      <c r="B83">
        <v>1.7</v>
      </c>
      <c r="C83">
        <v>6.3</v>
      </c>
      <c r="D83">
        <v>13.8</v>
      </c>
      <c r="E83">
        <v>5.6</v>
      </c>
      <c r="F83">
        <v>19.399999999999999</v>
      </c>
      <c r="G83">
        <v>5</v>
      </c>
      <c r="H83">
        <v>12</v>
      </c>
      <c r="I83">
        <v>2</v>
      </c>
      <c r="J83">
        <v>1</v>
      </c>
      <c r="K83">
        <v>1</v>
      </c>
    </row>
    <row r="84" spans="1:11">
      <c r="A84" t="s">
        <v>2491</v>
      </c>
      <c r="B84">
        <v>3.5</v>
      </c>
      <c r="C84">
        <v>10.8</v>
      </c>
      <c r="D84">
        <v>14.3</v>
      </c>
      <c r="E84">
        <v>3.1</v>
      </c>
      <c r="F84">
        <v>17.399999999999999</v>
      </c>
      <c r="G84">
        <v>6.5</v>
      </c>
      <c r="H84">
        <v>120</v>
      </c>
      <c r="I84">
        <v>2</v>
      </c>
      <c r="J84">
        <v>1</v>
      </c>
      <c r="K84">
        <v>1</v>
      </c>
    </row>
    <row r="85" spans="1:11">
      <c r="A85" t="s">
        <v>2492</v>
      </c>
      <c r="B85">
        <v>250</v>
      </c>
      <c r="C85">
        <v>490</v>
      </c>
      <c r="D85">
        <v>-999</v>
      </c>
      <c r="E85">
        <v>1</v>
      </c>
      <c r="F85">
        <v>-999</v>
      </c>
      <c r="G85">
        <v>23.6</v>
      </c>
      <c r="H85">
        <v>440</v>
      </c>
      <c r="I85">
        <v>5</v>
      </c>
      <c r="J85">
        <v>5</v>
      </c>
      <c r="K85">
        <v>5</v>
      </c>
    </row>
    <row r="86" spans="1:11">
      <c r="A86" t="s">
        <v>2493</v>
      </c>
      <c r="B86">
        <v>0.48</v>
      </c>
      <c r="C86">
        <v>15.5</v>
      </c>
      <c r="D86">
        <v>15.2</v>
      </c>
      <c r="E86">
        <v>1.8</v>
      </c>
      <c r="F86">
        <v>17</v>
      </c>
      <c r="G86">
        <v>12</v>
      </c>
      <c r="H86">
        <v>140</v>
      </c>
      <c r="I86">
        <v>2</v>
      </c>
      <c r="J86">
        <v>2</v>
      </c>
      <c r="K86">
        <v>2</v>
      </c>
    </row>
    <row r="87" spans="1:11">
      <c r="A87" t="s">
        <v>2494</v>
      </c>
      <c r="B87">
        <v>10</v>
      </c>
      <c r="C87">
        <v>115</v>
      </c>
      <c r="D87">
        <v>10</v>
      </c>
      <c r="E87">
        <v>0.9</v>
      </c>
      <c r="F87">
        <v>10.9</v>
      </c>
      <c r="G87">
        <v>20.2</v>
      </c>
      <c r="H87">
        <v>170</v>
      </c>
      <c r="I87">
        <v>4</v>
      </c>
      <c r="J87">
        <v>4</v>
      </c>
      <c r="K87">
        <v>4</v>
      </c>
    </row>
    <row r="88" spans="1:11">
      <c r="A88" t="s">
        <v>2479</v>
      </c>
      <c r="B88">
        <v>1.62</v>
      </c>
      <c r="C88">
        <v>11.4</v>
      </c>
      <c r="D88">
        <v>11.9</v>
      </c>
      <c r="E88">
        <v>1.8</v>
      </c>
      <c r="F88">
        <v>13.7</v>
      </c>
      <c r="G88">
        <v>13</v>
      </c>
      <c r="H88">
        <v>17</v>
      </c>
      <c r="I88">
        <v>2</v>
      </c>
      <c r="J88">
        <v>1</v>
      </c>
      <c r="K88">
        <v>2</v>
      </c>
    </row>
    <row r="89" spans="1:11">
      <c r="A89" t="s">
        <v>2480</v>
      </c>
      <c r="B89">
        <v>192</v>
      </c>
      <c r="C89">
        <v>180</v>
      </c>
      <c r="D89">
        <v>6.5</v>
      </c>
      <c r="E89">
        <v>1.9</v>
      </c>
      <c r="F89">
        <v>8.4</v>
      </c>
      <c r="G89">
        <v>27</v>
      </c>
      <c r="H89">
        <v>115</v>
      </c>
      <c r="I89">
        <v>4</v>
      </c>
      <c r="J89">
        <v>4</v>
      </c>
      <c r="K89">
        <v>4</v>
      </c>
    </row>
    <row r="90" spans="1:11">
      <c r="A90" t="s">
        <v>2481</v>
      </c>
      <c r="B90">
        <v>2.5</v>
      </c>
      <c r="C90">
        <v>12.1</v>
      </c>
      <c r="D90">
        <v>7.5</v>
      </c>
      <c r="E90">
        <v>0.9</v>
      </c>
      <c r="F90">
        <v>8.4</v>
      </c>
      <c r="G90">
        <v>18</v>
      </c>
      <c r="H90">
        <v>31</v>
      </c>
      <c r="I90">
        <v>5</v>
      </c>
      <c r="J90">
        <v>5</v>
      </c>
      <c r="K90">
        <v>5</v>
      </c>
    </row>
    <row r="91" spans="1:11">
      <c r="A91" t="s">
        <v>2482</v>
      </c>
      <c r="B91">
        <v>4.2880000000000003</v>
      </c>
      <c r="C91">
        <v>39.200000000000003</v>
      </c>
      <c r="D91">
        <v>-999</v>
      </c>
      <c r="E91">
        <v>-999</v>
      </c>
      <c r="F91">
        <v>12.5</v>
      </c>
      <c r="G91">
        <v>13.7</v>
      </c>
      <c r="H91">
        <v>63</v>
      </c>
      <c r="I91">
        <v>2</v>
      </c>
      <c r="J91">
        <v>2</v>
      </c>
      <c r="K91">
        <v>2</v>
      </c>
    </row>
    <row r="92" spans="1:11">
      <c r="A92" t="s">
        <v>2483</v>
      </c>
      <c r="B92">
        <v>0.28000000000000003</v>
      </c>
      <c r="C92">
        <v>1.9</v>
      </c>
      <c r="D92">
        <v>10.6</v>
      </c>
      <c r="E92">
        <v>2.6</v>
      </c>
      <c r="F92">
        <v>13.2</v>
      </c>
      <c r="G92">
        <v>4.7</v>
      </c>
      <c r="H92">
        <v>21</v>
      </c>
      <c r="I92">
        <v>3</v>
      </c>
      <c r="J92">
        <v>1</v>
      </c>
      <c r="K92">
        <v>3</v>
      </c>
    </row>
    <row r="93" spans="1:11">
      <c r="A93" t="s">
        <v>2484</v>
      </c>
      <c r="B93">
        <v>4.2350000000000003</v>
      </c>
      <c r="C93">
        <v>50.4</v>
      </c>
      <c r="D93">
        <v>7.4</v>
      </c>
      <c r="E93">
        <v>2.4</v>
      </c>
      <c r="F93">
        <v>9.8000000000000007</v>
      </c>
      <c r="G93">
        <v>9.8000000000000007</v>
      </c>
      <c r="H93">
        <v>52</v>
      </c>
      <c r="I93">
        <v>1</v>
      </c>
      <c r="J93">
        <v>1</v>
      </c>
      <c r="K93">
        <v>1</v>
      </c>
    </row>
    <row r="94" spans="1:11">
      <c r="A94" t="s">
        <v>2485</v>
      </c>
      <c r="B94">
        <v>6.8</v>
      </c>
      <c r="C94">
        <v>179</v>
      </c>
      <c r="D94">
        <v>8.4</v>
      </c>
      <c r="E94">
        <v>1.2</v>
      </c>
      <c r="F94">
        <v>9.6</v>
      </c>
      <c r="G94">
        <v>29</v>
      </c>
      <c r="H94">
        <v>164</v>
      </c>
      <c r="I94">
        <v>2</v>
      </c>
      <c r="J94">
        <v>3</v>
      </c>
      <c r="K94">
        <v>2</v>
      </c>
    </row>
    <row r="95" spans="1:11">
      <c r="A95" t="s">
        <v>2486</v>
      </c>
      <c r="B95">
        <v>0.75</v>
      </c>
      <c r="C95">
        <v>12.3</v>
      </c>
      <c r="D95">
        <v>5.7</v>
      </c>
      <c r="E95">
        <v>0.9</v>
      </c>
      <c r="F95">
        <v>6.6</v>
      </c>
      <c r="G95">
        <v>7</v>
      </c>
      <c r="H95">
        <v>225</v>
      </c>
      <c r="I95">
        <v>2</v>
      </c>
      <c r="J95">
        <v>2</v>
      </c>
      <c r="K95">
        <v>2</v>
      </c>
    </row>
    <row r="96" spans="1:11">
      <c r="A96" t="s">
        <v>2626</v>
      </c>
      <c r="B96">
        <v>3.6</v>
      </c>
      <c r="C96">
        <v>21</v>
      </c>
      <c r="D96">
        <v>4.9000000000000004</v>
      </c>
      <c r="E96">
        <v>0.5</v>
      </c>
      <c r="F96">
        <v>5.4</v>
      </c>
      <c r="G96">
        <v>6</v>
      </c>
      <c r="H96">
        <v>225</v>
      </c>
      <c r="I96">
        <v>3</v>
      </c>
      <c r="J96">
        <v>2</v>
      </c>
      <c r="K96">
        <v>3</v>
      </c>
    </row>
    <row r="97" spans="1:11">
      <c r="A97" t="s">
        <v>2627</v>
      </c>
      <c r="B97">
        <v>14.83</v>
      </c>
      <c r="C97">
        <v>98.2</v>
      </c>
      <c r="D97">
        <v>-999</v>
      </c>
      <c r="E97">
        <v>-999</v>
      </c>
      <c r="F97">
        <v>2.6</v>
      </c>
      <c r="G97">
        <v>17</v>
      </c>
      <c r="H97">
        <v>150</v>
      </c>
      <c r="I97">
        <v>5</v>
      </c>
      <c r="J97">
        <v>5</v>
      </c>
      <c r="K97">
        <v>5</v>
      </c>
    </row>
    <row r="98" spans="1:11">
      <c r="A98" t="s">
        <v>2628</v>
      </c>
      <c r="B98">
        <v>55.5</v>
      </c>
      <c r="C98">
        <v>175</v>
      </c>
      <c r="D98">
        <v>3.2</v>
      </c>
      <c r="E98">
        <v>0.6</v>
      </c>
      <c r="F98">
        <v>3.8</v>
      </c>
      <c r="G98">
        <v>20</v>
      </c>
      <c r="H98">
        <v>151</v>
      </c>
      <c r="I98">
        <v>5</v>
      </c>
      <c r="J98">
        <v>5</v>
      </c>
      <c r="K98">
        <v>5</v>
      </c>
    </row>
    <row r="99" spans="1:11">
      <c r="A99" t="s">
        <v>805</v>
      </c>
      <c r="B99">
        <v>1.4</v>
      </c>
      <c r="C99">
        <v>12.5</v>
      </c>
      <c r="D99">
        <v>-999</v>
      </c>
      <c r="E99">
        <v>-999</v>
      </c>
      <c r="F99">
        <v>11</v>
      </c>
      <c r="G99">
        <v>12.7</v>
      </c>
      <c r="H99">
        <v>90</v>
      </c>
      <c r="I99">
        <v>2</v>
      </c>
      <c r="J99">
        <v>2</v>
      </c>
      <c r="K99">
        <v>2</v>
      </c>
    </row>
    <row r="100" spans="1:11">
      <c r="A100" t="s">
        <v>806</v>
      </c>
      <c r="B100">
        <v>0.06</v>
      </c>
      <c r="C100">
        <v>1</v>
      </c>
      <c r="D100">
        <v>8.1</v>
      </c>
      <c r="E100">
        <v>2.2000000000000002</v>
      </c>
      <c r="F100">
        <v>10.3</v>
      </c>
      <c r="G100">
        <v>3.5</v>
      </c>
      <c r="H100">
        <v>-999</v>
      </c>
      <c r="I100">
        <v>3</v>
      </c>
      <c r="J100">
        <v>1</v>
      </c>
      <c r="K100">
        <v>2</v>
      </c>
    </row>
    <row r="101" spans="1:11">
      <c r="A101" t="s">
        <v>807</v>
      </c>
      <c r="B101">
        <v>0.9</v>
      </c>
      <c r="C101">
        <v>2.6</v>
      </c>
      <c r="D101">
        <v>11</v>
      </c>
      <c r="E101">
        <v>2.2999999999999998</v>
      </c>
      <c r="F101">
        <v>13.3</v>
      </c>
      <c r="G101">
        <v>4.5</v>
      </c>
      <c r="H101">
        <v>60</v>
      </c>
      <c r="I101">
        <v>2</v>
      </c>
      <c r="J101">
        <v>1</v>
      </c>
      <c r="K101">
        <v>2</v>
      </c>
    </row>
    <row r="102" spans="1:11">
      <c r="A102" t="s">
        <v>808</v>
      </c>
      <c r="B102">
        <v>2</v>
      </c>
      <c r="C102">
        <v>12.3</v>
      </c>
      <c r="D102">
        <v>4.9000000000000004</v>
      </c>
      <c r="E102">
        <v>0.5</v>
      </c>
      <c r="F102">
        <v>5.4</v>
      </c>
      <c r="G102">
        <v>7.5</v>
      </c>
      <c r="H102">
        <v>200</v>
      </c>
      <c r="I102">
        <v>3</v>
      </c>
      <c r="J102">
        <v>1</v>
      </c>
      <c r="K102">
        <v>3</v>
      </c>
    </row>
    <row r="103" spans="1:11">
      <c r="A103" t="s">
        <v>727</v>
      </c>
      <c r="B103">
        <v>0.104</v>
      </c>
      <c r="C103">
        <v>2.5</v>
      </c>
      <c r="D103">
        <v>13.2</v>
      </c>
      <c r="E103">
        <v>2.6</v>
      </c>
      <c r="F103">
        <v>15.8</v>
      </c>
      <c r="G103">
        <v>2.2999999999999998</v>
      </c>
      <c r="H103">
        <v>46</v>
      </c>
      <c r="I103">
        <v>3</v>
      </c>
      <c r="J103">
        <v>2</v>
      </c>
      <c r="K103">
        <v>2</v>
      </c>
    </row>
    <row r="104" spans="1:11">
      <c r="A104" t="s">
        <v>728</v>
      </c>
      <c r="B104">
        <v>4.1900000000000004</v>
      </c>
      <c r="C104">
        <v>58</v>
      </c>
      <c r="D104">
        <v>9.6999999999999993</v>
      </c>
      <c r="E104">
        <v>0.6</v>
      </c>
      <c r="F104">
        <v>10.3</v>
      </c>
      <c r="G104">
        <v>24</v>
      </c>
      <c r="H104">
        <v>210</v>
      </c>
      <c r="I104">
        <v>4</v>
      </c>
      <c r="J104">
        <v>3</v>
      </c>
      <c r="K104">
        <v>4</v>
      </c>
    </row>
    <row r="105" spans="1:11">
      <c r="A105" t="s">
        <v>729</v>
      </c>
      <c r="B105">
        <v>3.5</v>
      </c>
      <c r="C105">
        <v>3.9</v>
      </c>
      <c r="D105">
        <v>12.8</v>
      </c>
      <c r="E105">
        <v>6.6</v>
      </c>
      <c r="F105">
        <v>19.399999999999999</v>
      </c>
      <c r="G105">
        <v>3</v>
      </c>
      <c r="H105">
        <v>14</v>
      </c>
      <c r="I105">
        <v>2</v>
      </c>
      <c r="J105">
        <v>1</v>
      </c>
      <c r="K105">
        <v>1</v>
      </c>
    </row>
    <row r="106" spans="1:11">
      <c r="A106" t="s">
        <v>733</v>
      </c>
      <c r="B106">
        <v>4.05</v>
      </c>
      <c r="C106">
        <v>17</v>
      </c>
      <c r="D106">
        <v>-999</v>
      </c>
      <c r="E106">
        <v>-999</v>
      </c>
      <c r="F106">
        <v>-999</v>
      </c>
      <c r="G106">
        <v>13</v>
      </c>
      <c r="H106">
        <v>38</v>
      </c>
      <c r="I106">
        <v>3</v>
      </c>
      <c r="J106">
        <v>1</v>
      </c>
      <c r="K106">
        <v>1</v>
      </c>
    </row>
  </sheetData>
  <phoneticPr fontId="3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E47" sqref="E47"/>
    </sheetView>
  </sheetViews>
  <sheetFormatPr baseColWidth="10" defaultColWidth="11" defaultRowHeight="13" x14ac:dyDescent="0"/>
  <sheetData>
    <row r="1" spans="1:8" ht="23">
      <c r="A1" s="26" t="s">
        <v>1526</v>
      </c>
    </row>
    <row r="3" spans="1:8">
      <c r="A3" t="s">
        <v>1525</v>
      </c>
    </row>
    <row r="6" spans="1:8" ht="15">
      <c r="A6" s="29" t="s">
        <v>1106</v>
      </c>
      <c r="B6" s="29" t="s">
        <v>1107</v>
      </c>
      <c r="C6" s="29" t="s">
        <v>1108</v>
      </c>
      <c r="D6" s="29" t="s">
        <v>1100</v>
      </c>
      <c r="E6" s="29" t="s">
        <v>1101</v>
      </c>
      <c r="F6" s="29" t="s">
        <v>1111</v>
      </c>
      <c r="G6" s="29" t="s">
        <v>1112</v>
      </c>
      <c r="H6" s="29" t="s">
        <v>272</v>
      </c>
    </row>
    <row r="7" spans="1:8" ht="15">
      <c r="A7" s="28">
        <v>10</v>
      </c>
      <c r="B7" s="28">
        <v>8.0399999999999991</v>
      </c>
      <c r="C7" s="28">
        <v>10</v>
      </c>
      <c r="D7" s="28">
        <v>9.14</v>
      </c>
      <c r="E7" s="28">
        <v>10</v>
      </c>
      <c r="F7" s="28">
        <v>7.46</v>
      </c>
      <c r="G7" s="28">
        <v>8</v>
      </c>
      <c r="H7" s="28">
        <v>6.58</v>
      </c>
    </row>
    <row r="8" spans="1:8" ht="15">
      <c r="A8" s="28">
        <v>8</v>
      </c>
      <c r="B8" s="28">
        <v>6.95</v>
      </c>
      <c r="C8" s="28">
        <v>8</v>
      </c>
      <c r="D8" s="28">
        <v>8.14</v>
      </c>
      <c r="E8" s="28">
        <v>8</v>
      </c>
      <c r="F8" s="28">
        <v>6.77</v>
      </c>
      <c r="G8" s="28">
        <v>8</v>
      </c>
      <c r="H8" s="28">
        <v>5.76</v>
      </c>
    </row>
    <row r="9" spans="1:8" ht="15">
      <c r="A9" s="28">
        <v>13</v>
      </c>
      <c r="B9" s="28">
        <v>7.58</v>
      </c>
      <c r="C9" s="28">
        <v>13</v>
      </c>
      <c r="D9" s="28">
        <v>8.74</v>
      </c>
      <c r="E9" s="28">
        <v>13</v>
      </c>
      <c r="F9" s="28">
        <v>12.74</v>
      </c>
      <c r="G9" s="28">
        <v>8</v>
      </c>
      <c r="H9" s="28">
        <v>7.71</v>
      </c>
    </row>
    <row r="10" spans="1:8" ht="15">
      <c r="A10" s="28">
        <v>9</v>
      </c>
      <c r="B10" s="28">
        <v>8.81</v>
      </c>
      <c r="C10" s="28">
        <v>9</v>
      </c>
      <c r="D10" s="28">
        <v>8.77</v>
      </c>
      <c r="E10" s="28">
        <v>9</v>
      </c>
      <c r="F10" s="28">
        <v>7.11</v>
      </c>
      <c r="G10" s="28">
        <v>8</v>
      </c>
      <c r="H10" s="28">
        <v>8.84</v>
      </c>
    </row>
    <row r="11" spans="1:8" ht="15">
      <c r="A11" s="28">
        <v>11</v>
      </c>
      <c r="B11" s="28">
        <v>8.33</v>
      </c>
      <c r="C11" s="28">
        <v>11</v>
      </c>
      <c r="D11" s="28">
        <v>9.26</v>
      </c>
      <c r="E11" s="28">
        <v>11</v>
      </c>
      <c r="F11" s="28">
        <v>7.81</v>
      </c>
      <c r="G11" s="28">
        <v>8</v>
      </c>
      <c r="H11" s="28">
        <v>8.4700000000000006</v>
      </c>
    </row>
    <row r="12" spans="1:8" ht="15">
      <c r="A12" s="28">
        <v>14</v>
      </c>
      <c r="B12" s="28">
        <v>9.9600000000000009</v>
      </c>
      <c r="C12" s="28">
        <v>14</v>
      </c>
      <c r="D12" s="28">
        <v>8.1</v>
      </c>
      <c r="E12" s="28">
        <v>14</v>
      </c>
      <c r="F12" s="28">
        <v>8.84</v>
      </c>
      <c r="G12" s="28">
        <v>8</v>
      </c>
      <c r="H12" s="28">
        <v>7.04</v>
      </c>
    </row>
    <row r="13" spans="1:8" ht="15">
      <c r="A13" s="28">
        <v>6</v>
      </c>
      <c r="B13" s="28">
        <v>7.24</v>
      </c>
      <c r="C13" s="28">
        <v>6</v>
      </c>
      <c r="D13" s="28">
        <v>6.13</v>
      </c>
      <c r="E13" s="28">
        <v>6</v>
      </c>
      <c r="F13" s="28">
        <v>6.08</v>
      </c>
      <c r="G13" s="28">
        <v>8</v>
      </c>
      <c r="H13" s="28">
        <v>5.25</v>
      </c>
    </row>
    <row r="14" spans="1:8" ht="15">
      <c r="A14" s="28">
        <v>4</v>
      </c>
      <c r="B14" s="28">
        <v>4.26</v>
      </c>
      <c r="C14" s="28">
        <v>4</v>
      </c>
      <c r="D14" s="28">
        <v>3.1</v>
      </c>
      <c r="E14" s="28">
        <v>4</v>
      </c>
      <c r="F14" s="28">
        <v>5.39</v>
      </c>
      <c r="G14" s="28">
        <v>19</v>
      </c>
      <c r="H14" s="28">
        <v>12.5</v>
      </c>
    </row>
    <row r="15" spans="1:8" ht="15">
      <c r="A15" s="28">
        <v>12</v>
      </c>
      <c r="B15" s="28">
        <v>10.84</v>
      </c>
      <c r="C15" s="28">
        <v>12</v>
      </c>
      <c r="D15" s="28">
        <v>9.1300000000000008</v>
      </c>
      <c r="E15" s="28">
        <v>12</v>
      </c>
      <c r="F15" s="28">
        <v>8.15</v>
      </c>
      <c r="G15" s="28">
        <v>8</v>
      </c>
      <c r="H15" s="28">
        <v>5.56</v>
      </c>
    </row>
    <row r="16" spans="1:8" ht="15">
      <c r="A16" s="28">
        <v>7</v>
      </c>
      <c r="B16" s="28">
        <v>4.82</v>
      </c>
      <c r="C16" s="28">
        <v>7</v>
      </c>
      <c r="D16" s="28">
        <v>7.26</v>
      </c>
      <c r="E16" s="28">
        <v>7</v>
      </c>
      <c r="F16" s="28">
        <v>6.42</v>
      </c>
      <c r="G16" s="28">
        <v>8</v>
      </c>
      <c r="H16" s="28">
        <v>7.91</v>
      </c>
    </row>
    <row r="17" spans="1:8" ht="15">
      <c r="A17" s="28">
        <v>5</v>
      </c>
      <c r="B17" s="28">
        <v>5.68</v>
      </c>
      <c r="C17" s="28">
        <v>5</v>
      </c>
      <c r="D17" s="28">
        <v>4.74</v>
      </c>
      <c r="E17" s="28">
        <v>5</v>
      </c>
      <c r="F17" s="28">
        <v>5.73</v>
      </c>
      <c r="G17" s="28">
        <v>8</v>
      </c>
      <c r="H17" s="28">
        <v>6.89</v>
      </c>
    </row>
  </sheetData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4" sqref="A4"/>
    </sheetView>
  </sheetViews>
  <sheetFormatPr baseColWidth="10" defaultColWidth="11" defaultRowHeight="13" x14ac:dyDescent="0"/>
  <sheetData>
    <row r="1" spans="1:3" ht="20">
      <c r="A1" s="36" t="s">
        <v>748</v>
      </c>
    </row>
    <row r="3" spans="1:3">
      <c r="A3" t="s">
        <v>749</v>
      </c>
    </row>
    <row r="8" spans="1:3">
      <c r="A8" s="1" t="s">
        <v>1248</v>
      </c>
      <c r="B8" s="1" t="s">
        <v>1251</v>
      </c>
      <c r="C8" s="1" t="s">
        <v>1252</v>
      </c>
    </row>
    <row r="9" spans="1:3">
      <c r="A9" t="s">
        <v>1390</v>
      </c>
      <c r="B9" t="s">
        <v>1391</v>
      </c>
      <c r="C9">
        <v>65</v>
      </c>
    </row>
    <row r="10" spans="1:3">
      <c r="A10" t="s">
        <v>1390</v>
      </c>
      <c r="B10" t="s">
        <v>1391</v>
      </c>
      <c r="C10">
        <v>66</v>
      </c>
    </row>
    <row r="11" spans="1:3">
      <c r="A11" t="s">
        <v>1390</v>
      </c>
      <c r="B11" t="s">
        <v>1391</v>
      </c>
      <c r="C11">
        <v>64</v>
      </c>
    </row>
    <row r="12" spans="1:3">
      <c r="A12" t="s">
        <v>1390</v>
      </c>
      <c r="B12" t="s">
        <v>1392</v>
      </c>
      <c r="C12">
        <v>84</v>
      </c>
    </row>
    <row r="13" spans="1:3">
      <c r="A13" t="s">
        <v>1390</v>
      </c>
      <c r="B13" t="s">
        <v>1392</v>
      </c>
      <c r="C13">
        <v>85</v>
      </c>
    </row>
    <row r="14" spans="1:3">
      <c r="A14" t="s">
        <v>1390</v>
      </c>
      <c r="B14" t="s">
        <v>1392</v>
      </c>
      <c r="C14">
        <v>86</v>
      </c>
    </row>
    <row r="15" spans="1:3">
      <c r="A15" t="s">
        <v>1390</v>
      </c>
      <c r="B15" t="s">
        <v>1246</v>
      </c>
      <c r="C15">
        <v>75</v>
      </c>
    </row>
    <row r="16" spans="1:3">
      <c r="A16" t="s">
        <v>1390</v>
      </c>
      <c r="B16" t="s">
        <v>1246</v>
      </c>
      <c r="C16">
        <v>76</v>
      </c>
    </row>
    <row r="17" spans="1:3">
      <c r="A17" t="s">
        <v>1390</v>
      </c>
      <c r="B17" t="s">
        <v>1246</v>
      </c>
      <c r="C17">
        <v>74</v>
      </c>
    </row>
    <row r="18" spans="1:3">
      <c r="A18" t="s">
        <v>1247</v>
      </c>
      <c r="B18" t="s">
        <v>1391</v>
      </c>
      <c r="C18">
        <v>80</v>
      </c>
    </row>
    <row r="19" spans="1:3">
      <c r="A19" t="s">
        <v>1247</v>
      </c>
      <c r="B19" t="s">
        <v>1391</v>
      </c>
      <c r="C19">
        <v>65</v>
      </c>
    </row>
    <row r="20" spans="1:3">
      <c r="A20" t="s">
        <v>1247</v>
      </c>
      <c r="B20" t="s">
        <v>1391</v>
      </c>
      <c r="C20">
        <v>50</v>
      </c>
    </row>
    <row r="21" spans="1:3">
      <c r="A21" t="s">
        <v>1247</v>
      </c>
      <c r="B21" t="s">
        <v>1392</v>
      </c>
      <c r="C21">
        <v>100</v>
      </c>
    </row>
    <row r="22" spans="1:3">
      <c r="A22" t="s">
        <v>1247</v>
      </c>
      <c r="B22" t="s">
        <v>1392</v>
      </c>
      <c r="C22">
        <v>85</v>
      </c>
    </row>
    <row r="23" spans="1:3">
      <c r="A23" t="s">
        <v>1247</v>
      </c>
      <c r="B23" t="s">
        <v>1392</v>
      </c>
      <c r="C23">
        <v>70</v>
      </c>
    </row>
    <row r="24" spans="1:3">
      <c r="A24" t="s">
        <v>1247</v>
      </c>
      <c r="B24" t="s">
        <v>1246</v>
      </c>
      <c r="C24">
        <v>60</v>
      </c>
    </row>
    <row r="25" spans="1:3">
      <c r="A25" t="s">
        <v>1247</v>
      </c>
      <c r="B25" t="s">
        <v>1246</v>
      </c>
      <c r="C25">
        <v>75</v>
      </c>
    </row>
    <row r="26" spans="1:3">
      <c r="A26" t="s">
        <v>1247</v>
      </c>
      <c r="B26" t="s">
        <v>1246</v>
      </c>
      <c r="C26">
        <v>90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6"/>
  <sheetViews>
    <sheetView topLeftCell="A340" workbookViewId="0">
      <selection activeCell="A26" sqref="A26:C386"/>
    </sheetView>
  </sheetViews>
  <sheetFormatPr baseColWidth="10" defaultRowHeight="13" x14ac:dyDescent="0"/>
  <sheetData>
    <row r="1" spans="1:1" ht="20">
      <c r="A1" s="36" t="s">
        <v>3944</v>
      </c>
    </row>
    <row r="3" spans="1:1">
      <c r="A3" t="s">
        <v>3925</v>
      </c>
    </row>
    <row r="4" spans="1:1">
      <c r="A4" t="s">
        <v>3926</v>
      </c>
    </row>
    <row r="6" spans="1:1">
      <c r="A6" t="s">
        <v>3927</v>
      </c>
    </row>
    <row r="7" spans="1:1">
      <c r="A7" t="s">
        <v>3928</v>
      </c>
    </row>
    <row r="8" spans="1:1">
      <c r="A8" t="s">
        <v>3929</v>
      </c>
    </row>
    <row r="10" spans="1:1">
      <c r="A10" t="s">
        <v>3930</v>
      </c>
    </row>
    <row r="11" spans="1:1">
      <c r="A11" t="s">
        <v>3931</v>
      </c>
    </row>
    <row r="12" spans="1:1">
      <c r="A12" t="s">
        <v>3932</v>
      </c>
    </row>
    <row r="13" spans="1:1">
      <c r="A13" t="s">
        <v>3933</v>
      </c>
    </row>
    <row r="14" spans="1:1">
      <c r="A14" t="s">
        <v>3934</v>
      </c>
    </row>
    <row r="15" spans="1:1">
      <c r="A15" t="s">
        <v>3935</v>
      </c>
    </row>
    <row r="16" spans="1:1">
      <c r="A16" t="s">
        <v>3936</v>
      </c>
    </row>
    <row r="17" spans="1:3">
      <c r="A17" t="s">
        <v>3937</v>
      </c>
    </row>
    <row r="18" spans="1:3">
      <c r="A18" t="s">
        <v>3938</v>
      </c>
    </row>
    <row r="19" spans="1:3">
      <c r="A19" t="s">
        <v>3939</v>
      </c>
    </row>
    <row r="20" spans="1:3">
      <c r="A20" t="s">
        <v>3940</v>
      </c>
    </row>
    <row r="22" spans="1:3">
      <c r="A22" t="s">
        <v>3941</v>
      </c>
    </row>
    <row r="23" spans="1:3">
      <c r="A23" t="s">
        <v>3942</v>
      </c>
    </row>
    <row r="24" spans="1:3">
      <c r="A24" t="s">
        <v>3943</v>
      </c>
    </row>
    <row r="26" spans="1:3">
      <c r="A26" t="s">
        <v>1852</v>
      </c>
      <c r="B26" t="s">
        <v>247</v>
      </c>
      <c r="C26" t="s">
        <v>403</v>
      </c>
    </row>
    <row r="27" spans="1:3">
      <c r="A27">
        <v>1</v>
      </c>
      <c r="B27">
        <v>9</v>
      </c>
      <c r="C27" t="s">
        <v>464</v>
      </c>
    </row>
    <row r="28" spans="1:3">
      <c r="A28">
        <v>1</v>
      </c>
      <c r="B28">
        <v>11</v>
      </c>
      <c r="C28" t="s">
        <v>464</v>
      </c>
    </row>
    <row r="29" spans="1:3">
      <c r="A29">
        <v>1</v>
      </c>
      <c r="B29">
        <v>10</v>
      </c>
      <c r="C29" t="s">
        <v>464</v>
      </c>
    </row>
    <row r="30" spans="1:3">
      <c r="A30">
        <v>1</v>
      </c>
      <c r="B30">
        <v>53</v>
      </c>
      <c r="C30" t="s">
        <v>138</v>
      </c>
    </row>
    <row r="31" spans="1:3">
      <c r="A31">
        <v>1</v>
      </c>
      <c r="B31">
        <v>65</v>
      </c>
      <c r="C31" t="s">
        <v>138</v>
      </c>
    </row>
    <row r="32" spans="1:3">
      <c r="A32">
        <v>1</v>
      </c>
      <c r="B32">
        <v>61</v>
      </c>
      <c r="C32" t="s">
        <v>138</v>
      </c>
    </row>
    <row r="33" spans="1:3">
      <c r="A33">
        <v>2</v>
      </c>
      <c r="B33">
        <v>7</v>
      </c>
      <c r="C33" t="s">
        <v>464</v>
      </c>
    </row>
    <row r="34" spans="1:3">
      <c r="A34">
        <v>2</v>
      </c>
      <c r="B34">
        <v>9</v>
      </c>
      <c r="C34" t="s">
        <v>464</v>
      </c>
    </row>
    <row r="35" spans="1:3">
      <c r="A35">
        <v>2</v>
      </c>
      <c r="B35">
        <v>10</v>
      </c>
      <c r="C35" t="s">
        <v>464</v>
      </c>
    </row>
    <row r="36" spans="1:3">
      <c r="A36">
        <v>2</v>
      </c>
      <c r="B36">
        <v>44</v>
      </c>
      <c r="C36" t="s">
        <v>138</v>
      </c>
    </row>
    <row r="37" spans="1:3">
      <c r="A37">
        <v>2</v>
      </c>
      <c r="B37">
        <v>53</v>
      </c>
      <c r="C37" t="s">
        <v>138</v>
      </c>
    </row>
    <row r="38" spans="1:3">
      <c r="A38">
        <v>2</v>
      </c>
      <c r="B38">
        <v>56</v>
      </c>
      <c r="C38" t="s">
        <v>138</v>
      </c>
    </row>
    <row r="39" spans="1:3">
      <c r="A39">
        <v>3</v>
      </c>
      <c r="B39">
        <v>10</v>
      </c>
      <c r="C39" t="s">
        <v>464</v>
      </c>
    </row>
    <row r="40" spans="1:3">
      <c r="A40">
        <v>3</v>
      </c>
      <c r="B40">
        <v>12</v>
      </c>
      <c r="C40" t="s">
        <v>464</v>
      </c>
    </row>
    <row r="41" spans="1:3">
      <c r="A41">
        <v>3</v>
      </c>
      <c r="B41">
        <v>5</v>
      </c>
      <c r="C41" t="s">
        <v>464</v>
      </c>
    </row>
    <row r="42" spans="1:3">
      <c r="A42">
        <v>3</v>
      </c>
      <c r="B42">
        <v>47</v>
      </c>
      <c r="C42" t="s">
        <v>138</v>
      </c>
    </row>
    <row r="43" spans="1:3">
      <c r="A43">
        <v>3</v>
      </c>
      <c r="B43">
        <v>39</v>
      </c>
      <c r="C43" t="s">
        <v>138</v>
      </c>
    </row>
    <row r="44" spans="1:3">
      <c r="A44">
        <v>3</v>
      </c>
      <c r="B44">
        <v>40</v>
      </c>
      <c r="C44" t="s">
        <v>138</v>
      </c>
    </row>
    <row r="45" spans="1:3">
      <c r="A45">
        <v>4</v>
      </c>
      <c r="B45">
        <v>8</v>
      </c>
      <c r="C45" t="s">
        <v>464</v>
      </c>
    </row>
    <row r="46" spans="1:3">
      <c r="A46">
        <v>4</v>
      </c>
      <c r="B46">
        <v>11</v>
      </c>
      <c r="C46" t="s">
        <v>464</v>
      </c>
    </row>
    <row r="47" spans="1:3">
      <c r="A47">
        <v>4</v>
      </c>
      <c r="B47">
        <v>12</v>
      </c>
      <c r="C47" t="s">
        <v>464</v>
      </c>
    </row>
    <row r="48" spans="1:3">
      <c r="A48">
        <v>4</v>
      </c>
      <c r="B48">
        <v>50</v>
      </c>
      <c r="C48" t="s">
        <v>138</v>
      </c>
    </row>
    <row r="49" spans="1:3">
      <c r="A49">
        <v>4</v>
      </c>
      <c r="B49">
        <v>38</v>
      </c>
      <c r="C49" t="s">
        <v>138</v>
      </c>
    </row>
    <row r="50" spans="1:3">
      <c r="A50">
        <v>4</v>
      </c>
      <c r="B50">
        <v>50</v>
      </c>
      <c r="C50" t="s">
        <v>138</v>
      </c>
    </row>
    <row r="51" spans="1:3">
      <c r="A51">
        <v>5</v>
      </c>
      <c r="B51">
        <v>9</v>
      </c>
      <c r="C51" t="s">
        <v>464</v>
      </c>
    </row>
    <row r="52" spans="1:3">
      <c r="A52">
        <v>5</v>
      </c>
      <c r="B52">
        <v>7</v>
      </c>
      <c r="C52" t="s">
        <v>464</v>
      </c>
    </row>
    <row r="53" spans="1:3">
      <c r="A53">
        <v>5</v>
      </c>
      <c r="B53">
        <v>13</v>
      </c>
      <c r="C53" t="s">
        <v>464</v>
      </c>
    </row>
    <row r="54" spans="1:3">
      <c r="A54">
        <v>5</v>
      </c>
      <c r="B54">
        <v>53</v>
      </c>
      <c r="C54" t="s">
        <v>138</v>
      </c>
    </row>
    <row r="55" spans="1:3">
      <c r="A55">
        <v>5</v>
      </c>
      <c r="B55">
        <v>59</v>
      </c>
      <c r="C55" t="s">
        <v>138</v>
      </c>
    </row>
    <row r="56" spans="1:3">
      <c r="A56">
        <v>5</v>
      </c>
      <c r="B56">
        <v>39</v>
      </c>
      <c r="C56" t="s">
        <v>138</v>
      </c>
    </row>
    <row r="57" spans="1:3">
      <c r="A57">
        <v>6</v>
      </c>
      <c r="B57">
        <v>11</v>
      </c>
      <c r="C57" t="s">
        <v>464</v>
      </c>
    </row>
    <row r="58" spans="1:3">
      <c r="A58">
        <v>6</v>
      </c>
      <c r="B58">
        <v>11</v>
      </c>
      <c r="C58" t="s">
        <v>464</v>
      </c>
    </row>
    <row r="59" spans="1:3">
      <c r="A59">
        <v>6</v>
      </c>
      <c r="B59">
        <v>8</v>
      </c>
      <c r="C59" t="s">
        <v>464</v>
      </c>
    </row>
    <row r="60" spans="1:3">
      <c r="A60">
        <v>6</v>
      </c>
      <c r="B60">
        <v>44</v>
      </c>
      <c r="C60" t="s">
        <v>138</v>
      </c>
    </row>
    <row r="61" spans="1:3">
      <c r="A61">
        <v>6</v>
      </c>
      <c r="B61">
        <v>51</v>
      </c>
      <c r="C61" t="s">
        <v>138</v>
      </c>
    </row>
    <row r="62" spans="1:3">
      <c r="A62">
        <v>6</v>
      </c>
      <c r="B62">
        <v>39</v>
      </c>
      <c r="C62" t="s">
        <v>138</v>
      </c>
    </row>
    <row r="63" spans="1:3">
      <c r="A63">
        <v>7</v>
      </c>
      <c r="B63">
        <v>7</v>
      </c>
      <c r="C63" t="s">
        <v>464</v>
      </c>
    </row>
    <row r="64" spans="1:3">
      <c r="A64">
        <v>7</v>
      </c>
      <c r="B64">
        <v>9</v>
      </c>
      <c r="C64" t="s">
        <v>464</v>
      </c>
    </row>
    <row r="65" spans="1:3">
      <c r="A65">
        <v>7</v>
      </c>
      <c r="B65">
        <v>9</v>
      </c>
      <c r="C65" t="s">
        <v>464</v>
      </c>
    </row>
    <row r="66" spans="1:3">
      <c r="A66">
        <v>7</v>
      </c>
      <c r="B66">
        <v>40</v>
      </c>
      <c r="C66" t="s">
        <v>138</v>
      </c>
    </row>
    <row r="67" spans="1:3">
      <c r="A67">
        <v>7</v>
      </c>
      <c r="B67">
        <v>37</v>
      </c>
      <c r="C67" t="s">
        <v>138</v>
      </c>
    </row>
    <row r="68" spans="1:3">
      <c r="A68">
        <v>7</v>
      </c>
      <c r="B68">
        <v>34</v>
      </c>
      <c r="C68" t="s">
        <v>138</v>
      </c>
    </row>
    <row r="69" spans="1:3">
      <c r="A69">
        <v>8</v>
      </c>
      <c r="B69">
        <v>12</v>
      </c>
      <c r="C69" t="s">
        <v>464</v>
      </c>
    </row>
    <row r="70" spans="1:3">
      <c r="A70">
        <v>8</v>
      </c>
      <c r="B70">
        <v>12</v>
      </c>
      <c r="C70" t="s">
        <v>464</v>
      </c>
    </row>
    <row r="71" spans="1:3">
      <c r="A71">
        <v>8</v>
      </c>
      <c r="B71">
        <v>15</v>
      </c>
      <c r="C71" t="s">
        <v>464</v>
      </c>
    </row>
    <row r="72" spans="1:3">
      <c r="A72">
        <v>8</v>
      </c>
      <c r="B72">
        <v>44</v>
      </c>
      <c r="C72" t="s">
        <v>138</v>
      </c>
    </row>
    <row r="73" spans="1:3">
      <c r="A73">
        <v>8</v>
      </c>
      <c r="B73">
        <v>34</v>
      </c>
      <c r="C73" t="s">
        <v>138</v>
      </c>
    </row>
    <row r="74" spans="1:3">
      <c r="A74">
        <v>8</v>
      </c>
      <c r="B74">
        <v>52</v>
      </c>
      <c r="C74" t="s">
        <v>138</v>
      </c>
    </row>
    <row r="75" spans="1:3">
      <c r="A75">
        <v>9</v>
      </c>
      <c r="B75">
        <v>8</v>
      </c>
      <c r="C75" t="s">
        <v>464</v>
      </c>
    </row>
    <row r="76" spans="1:3">
      <c r="A76">
        <v>9</v>
      </c>
      <c r="B76">
        <v>8</v>
      </c>
      <c r="C76" t="s">
        <v>464</v>
      </c>
    </row>
    <row r="77" spans="1:3">
      <c r="A77">
        <v>9</v>
      </c>
      <c r="B77">
        <v>15</v>
      </c>
      <c r="C77" t="s">
        <v>464</v>
      </c>
    </row>
    <row r="78" spans="1:3">
      <c r="A78">
        <v>9</v>
      </c>
      <c r="B78">
        <v>47</v>
      </c>
      <c r="C78" t="s">
        <v>138</v>
      </c>
    </row>
    <row r="79" spans="1:3">
      <c r="A79">
        <v>9</v>
      </c>
      <c r="B79">
        <v>49</v>
      </c>
      <c r="C79" t="s">
        <v>138</v>
      </c>
    </row>
    <row r="80" spans="1:3">
      <c r="A80">
        <v>9</v>
      </c>
      <c r="B80">
        <v>44</v>
      </c>
      <c r="C80" t="s">
        <v>138</v>
      </c>
    </row>
    <row r="81" spans="1:3">
      <c r="A81">
        <v>10</v>
      </c>
      <c r="B81">
        <v>13</v>
      </c>
      <c r="C81" t="s">
        <v>464</v>
      </c>
    </row>
    <row r="82" spans="1:3">
      <c r="A82">
        <v>10</v>
      </c>
      <c r="B82">
        <v>10</v>
      </c>
      <c r="C82" t="s">
        <v>464</v>
      </c>
    </row>
    <row r="83" spans="1:3">
      <c r="A83">
        <v>10</v>
      </c>
      <c r="B83">
        <v>13</v>
      </c>
      <c r="C83" t="s">
        <v>464</v>
      </c>
    </row>
    <row r="84" spans="1:3">
      <c r="A84">
        <v>10</v>
      </c>
      <c r="B84">
        <v>32</v>
      </c>
      <c r="C84" t="s">
        <v>138</v>
      </c>
    </row>
    <row r="85" spans="1:3">
      <c r="A85">
        <v>10</v>
      </c>
      <c r="B85">
        <v>35</v>
      </c>
      <c r="C85" t="s">
        <v>138</v>
      </c>
    </row>
    <row r="86" spans="1:3">
      <c r="A86">
        <v>10</v>
      </c>
      <c r="B86">
        <v>52</v>
      </c>
      <c r="C86" t="s">
        <v>138</v>
      </c>
    </row>
    <row r="87" spans="1:3">
      <c r="A87">
        <v>11</v>
      </c>
      <c r="B87">
        <v>9</v>
      </c>
      <c r="C87" t="s">
        <v>464</v>
      </c>
    </row>
    <row r="88" spans="1:3">
      <c r="A88">
        <v>11</v>
      </c>
      <c r="B88">
        <v>10</v>
      </c>
      <c r="C88" t="s">
        <v>464</v>
      </c>
    </row>
    <row r="89" spans="1:3">
      <c r="A89">
        <v>11</v>
      </c>
      <c r="B89">
        <v>16</v>
      </c>
      <c r="C89" t="s">
        <v>464</v>
      </c>
    </row>
    <row r="90" spans="1:3">
      <c r="A90">
        <v>11</v>
      </c>
      <c r="B90">
        <v>36</v>
      </c>
      <c r="C90" t="s">
        <v>138</v>
      </c>
    </row>
    <row r="91" spans="1:3">
      <c r="A91">
        <v>11</v>
      </c>
      <c r="B91">
        <v>36</v>
      </c>
      <c r="C91" t="s">
        <v>138</v>
      </c>
    </row>
    <row r="92" spans="1:3">
      <c r="A92">
        <v>11</v>
      </c>
      <c r="B92">
        <v>39</v>
      </c>
      <c r="C92" t="s">
        <v>138</v>
      </c>
    </row>
    <row r="93" spans="1:3">
      <c r="A93">
        <v>12</v>
      </c>
      <c r="B93">
        <v>11</v>
      </c>
      <c r="C93" t="s">
        <v>464</v>
      </c>
    </row>
    <row r="94" spans="1:3">
      <c r="A94">
        <v>12</v>
      </c>
      <c r="B94">
        <v>16</v>
      </c>
      <c r="C94" t="s">
        <v>464</v>
      </c>
    </row>
    <row r="95" spans="1:3">
      <c r="A95">
        <v>12</v>
      </c>
      <c r="B95">
        <v>7</v>
      </c>
      <c r="C95" t="s">
        <v>464</v>
      </c>
    </row>
    <row r="96" spans="1:3">
      <c r="A96">
        <v>12</v>
      </c>
      <c r="B96">
        <v>46</v>
      </c>
      <c r="C96" t="s">
        <v>138</v>
      </c>
    </row>
    <row r="97" spans="1:3">
      <c r="A97">
        <v>12</v>
      </c>
      <c r="B97">
        <v>37</v>
      </c>
      <c r="C97" t="s">
        <v>138</v>
      </c>
    </row>
    <row r="98" spans="1:3">
      <c r="A98">
        <v>12</v>
      </c>
      <c r="B98">
        <v>47</v>
      </c>
      <c r="C98" t="s">
        <v>138</v>
      </c>
    </row>
    <row r="99" spans="1:3">
      <c r="A99">
        <v>13</v>
      </c>
      <c r="B99">
        <v>8</v>
      </c>
      <c r="C99" t="s">
        <v>464</v>
      </c>
    </row>
    <row r="100" spans="1:3">
      <c r="A100">
        <v>13</v>
      </c>
      <c r="B100">
        <v>11</v>
      </c>
      <c r="C100" t="s">
        <v>464</v>
      </c>
    </row>
    <row r="101" spans="1:3">
      <c r="A101">
        <v>13</v>
      </c>
      <c r="B101">
        <v>7</v>
      </c>
      <c r="C101" t="s">
        <v>464</v>
      </c>
    </row>
    <row r="102" spans="1:3">
      <c r="A102">
        <v>13</v>
      </c>
      <c r="B102">
        <v>40</v>
      </c>
      <c r="C102" t="s">
        <v>138</v>
      </c>
    </row>
    <row r="103" spans="1:3">
      <c r="A103">
        <v>13</v>
      </c>
      <c r="B103">
        <v>30</v>
      </c>
      <c r="C103" t="s">
        <v>138</v>
      </c>
    </row>
    <row r="104" spans="1:3">
      <c r="A104">
        <v>13</v>
      </c>
      <c r="B104">
        <v>40</v>
      </c>
      <c r="C104" t="s">
        <v>138</v>
      </c>
    </row>
    <row r="105" spans="1:3">
      <c r="A105">
        <v>14</v>
      </c>
      <c r="B105">
        <v>8</v>
      </c>
      <c r="C105" t="s">
        <v>464</v>
      </c>
    </row>
    <row r="106" spans="1:3">
      <c r="A106">
        <v>14</v>
      </c>
      <c r="B106">
        <v>12</v>
      </c>
      <c r="C106" t="s">
        <v>464</v>
      </c>
    </row>
    <row r="107" spans="1:3">
      <c r="A107">
        <v>14</v>
      </c>
      <c r="B107">
        <v>9</v>
      </c>
      <c r="C107" t="s">
        <v>464</v>
      </c>
    </row>
    <row r="108" spans="1:3">
      <c r="A108">
        <v>14</v>
      </c>
      <c r="B108">
        <v>47</v>
      </c>
      <c r="C108" t="s">
        <v>138</v>
      </c>
    </row>
    <row r="109" spans="1:3">
      <c r="A109">
        <v>14</v>
      </c>
      <c r="B109">
        <v>21</v>
      </c>
      <c r="C109" t="s">
        <v>138</v>
      </c>
    </row>
    <row r="110" spans="1:3">
      <c r="A110">
        <v>14</v>
      </c>
      <c r="B110">
        <v>33</v>
      </c>
      <c r="C110" t="s">
        <v>138</v>
      </c>
    </row>
    <row r="111" spans="1:3">
      <c r="A111">
        <v>15</v>
      </c>
      <c r="B111">
        <v>10</v>
      </c>
      <c r="C111" t="s">
        <v>464</v>
      </c>
    </row>
    <row r="112" spans="1:3">
      <c r="A112">
        <v>15</v>
      </c>
      <c r="B112">
        <v>11</v>
      </c>
      <c r="C112" t="s">
        <v>464</v>
      </c>
    </row>
    <row r="113" spans="1:3">
      <c r="A113">
        <v>15</v>
      </c>
      <c r="B113">
        <v>6</v>
      </c>
      <c r="C113" t="s">
        <v>464</v>
      </c>
    </row>
    <row r="114" spans="1:3">
      <c r="A114">
        <v>15</v>
      </c>
      <c r="B114">
        <v>47</v>
      </c>
      <c r="C114" t="s">
        <v>138</v>
      </c>
    </row>
    <row r="115" spans="1:3">
      <c r="A115">
        <v>15</v>
      </c>
      <c r="B115">
        <v>34</v>
      </c>
      <c r="C115" t="s">
        <v>138</v>
      </c>
    </row>
    <row r="116" spans="1:3">
      <c r="A116">
        <v>15</v>
      </c>
      <c r="B116">
        <v>41</v>
      </c>
      <c r="C116" t="s">
        <v>138</v>
      </c>
    </row>
    <row r="117" spans="1:3">
      <c r="A117">
        <v>16</v>
      </c>
      <c r="B117">
        <v>15</v>
      </c>
      <c r="C117" t="s">
        <v>464</v>
      </c>
    </row>
    <row r="118" spans="1:3">
      <c r="A118">
        <v>16</v>
      </c>
      <c r="B118">
        <v>6</v>
      </c>
      <c r="C118" t="s">
        <v>464</v>
      </c>
    </row>
    <row r="119" spans="1:3">
      <c r="A119">
        <v>16</v>
      </c>
      <c r="B119">
        <v>10</v>
      </c>
      <c r="C119" t="s">
        <v>464</v>
      </c>
    </row>
    <row r="120" spans="1:3">
      <c r="A120">
        <v>16</v>
      </c>
      <c r="B120">
        <v>33</v>
      </c>
      <c r="C120" t="s">
        <v>138</v>
      </c>
    </row>
    <row r="121" spans="1:3">
      <c r="A121">
        <v>16</v>
      </c>
      <c r="B121">
        <v>46</v>
      </c>
      <c r="C121" t="s">
        <v>138</v>
      </c>
    </row>
    <row r="122" spans="1:3">
      <c r="A122">
        <v>16</v>
      </c>
      <c r="B122">
        <v>42</v>
      </c>
      <c r="C122" t="s">
        <v>138</v>
      </c>
    </row>
    <row r="123" spans="1:3">
      <c r="A123">
        <v>17</v>
      </c>
      <c r="B123">
        <v>5</v>
      </c>
      <c r="C123" t="s">
        <v>464</v>
      </c>
    </row>
    <row r="124" spans="1:3">
      <c r="A124">
        <v>17</v>
      </c>
      <c r="B124">
        <v>4</v>
      </c>
      <c r="C124" t="s">
        <v>464</v>
      </c>
    </row>
    <row r="125" spans="1:3">
      <c r="A125">
        <v>17</v>
      </c>
      <c r="B125">
        <v>7</v>
      </c>
      <c r="C125" t="s">
        <v>464</v>
      </c>
    </row>
    <row r="126" spans="1:3">
      <c r="A126">
        <v>17</v>
      </c>
      <c r="B126">
        <v>32</v>
      </c>
      <c r="C126" t="s">
        <v>138</v>
      </c>
    </row>
    <row r="127" spans="1:3">
      <c r="A127">
        <v>17</v>
      </c>
      <c r="B127">
        <v>37</v>
      </c>
      <c r="C127" t="s">
        <v>138</v>
      </c>
    </row>
    <row r="128" spans="1:3">
      <c r="A128">
        <v>17</v>
      </c>
      <c r="B128">
        <v>34</v>
      </c>
      <c r="C128" t="s">
        <v>138</v>
      </c>
    </row>
    <row r="129" spans="1:3">
      <c r="A129">
        <v>18</v>
      </c>
      <c r="B129">
        <v>12</v>
      </c>
      <c r="C129" t="s">
        <v>464</v>
      </c>
    </row>
    <row r="130" spans="1:3">
      <c r="A130">
        <v>18</v>
      </c>
      <c r="B130">
        <v>11</v>
      </c>
      <c r="C130" t="s">
        <v>464</v>
      </c>
    </row>
    <row r="131" spans="1:3">
      <c r="A131">
        <v>18</v>
      </c>
      <c r="B131">
        <v>9</v>
      </c>
      <c r="C131" t="s">
        <v>464</v>
      </c>
    </row>
    <row r="132" spans="1:3">
      <c r="A132">
        <v>18</v>
      </c>
      <c r="B132">
        <v>39</v>
      </c>
      <c r="C132" t="s">
        <v>138</v>
      </c>
    </row>
    <row r="133" spans="1:3">
      <c r="A133">
        <v>18</v>
      </c>
      <c r="B133">
        <v>24</v>
      </c>
      <c r="C133" t="s">
        <v>138</v>
      </c>
    </row>
    <row r="134" spans="1:3">
      <c r="A134">
        <v>18</v>
      </c>
      <c r="B134">
        <v>40</v>
      </c>
      <c r="C134" t="s">
        <v>138</v>
      </c>
    </row>
    <row r="135" spans="1:3">
      <c r="A135">
        <v>19</v>
      </c>
      <c r="B135">
        <v>8</v>
      </c>
      <c r="C135" t="s">
        <v>464</v>
      </c>
    </row>
    <row r="136" spans="1:3">
      <c r="A136">
        <v>19</v>
      </c>
      <c r="B136">
        <v>10</v>
      </c>
      <c r="C136" t="s">
        <v>464</v>
      </c>
    </row>
    <row r="137" spans="1:3">
      <c r="A137">
        <v>19</v>
      </c>
      <c r="B137">
        <v>19</v>
      </c>
      <c r="C137" t="s">
        <v>464</v>
      </c>
    </row>
    <row r="138" spans="1:3">
      <c r="A138">
        <v>19</v>
      </c>
      <c r="B138">
        <v>25</v>
      </c>
      <c r="C138" t="s">
        <v>138</v>
      </c>
    </row>
    <row r="139" spans="1:3">
      <c r="A139">
        <v>19</v>
      </c>
      <c r="B139">
        <v>18</v>
      </c>
      <c r="C139" t="s">
        <v>138</v>
      </c>
    </row>
    <row r="140" spans="1:3">
      <c r="A140">
        <v>19</v>
      </c>
      <c r="B140">
        <v>29</v>
      </c>
      <c r="C140" t="s">
        <v>138</v>
      </c>
    </row>
    <row r="141" spans="1:3">
      <c r="A141">
        <v>20</v>
      </c>
      <c r="B141">
        <v>9</v>
      </c>
      <c r="C141" t="s">
        <v>464</v>
      </c>
    </row>
    <row r="142" spans="1:3">
      <c r="A142">
        <v>20</v>
      </c>
      <c r="B142">
        <v>7</v>
      </c>
      <c r="C142" t="s">
        <v>464</v>
      </c>
    </row>
    <row r="143" spans="1:3">
      <c r="A143">
        <v>20</v>
      </c>
      <c r="B143">
        <v>12</v>
      </c>
      <c r="C143" t="s">
        <v>464</v>
      </c>
    </row>
    <row r="144" spans="1:3">
      <c r="A144">
        <v>20</v>
      </c>
      <c r="B144">
        <v>34</v>
      </c>
      <c r="C144" t="s">
        <v>138</v>
      </c>
    </row>
    <row r="145" spans="1:3">
      <c r="A145">
        <v>20</v>
      </c>
      <c r="B145">
        <v>35</v>
      </c>
      <c r="C145" t="s">
        <v>138</v>
      </c>
    </row>
    <row r="146" spans="1:3">
      <c r="A146">
        <v>20</v>
      </c>
      <c r="B146">
        <v>40</v>
      </c>
      <c r="C146" t="s">
        <v>138</v>
      </c>
    </row>
    <row r="147" spans="1:3">
      <c r="A147">
        <v>21</v>
      </c>
      <c r="B147">
        <v>12</v>
      </c>
      <c r="C147" t="s">
        <v>464</v>
      </c>
    </row>
    <row r="148" spans="1:3">
      <c r="A148">
        <v>21</v>
      </c>
      <c r="B148">
        <v>10</v>
      </c>
      <c r="C148" t="s">
        <v>464</v>
      </c>
    </row>
    <row r="149" spans="1:3">
      <c r="A149">
        <v>21</v>
      </c>
      <c r="B149">
        <v>6</v>
      </c>
      <c r="C149" t="s">
        <v>464</v>
      </c>
    </row>
    <row r="150" spans="1:3">
      <c r="A150">
        <v>21</v>
      </c>
      <c r="B150">
        <v>25</v>
      </c>
      <c r="C150" t="s">
        <v>138</v>
      </c>
    </row>
    <row r="151" spans="1:3">
      <c r="A151">
        <v>21</v>
      </c>
      <c r="B151">
        <v>36</v>
      </c>
      <c r="C151" t="s">
        <v>138</v>
      </c>
    </row>
    <row r="152" spans="1:3">
      <c r="A152">
        <v>21</v>
      </c>
      <c r="B152">
        <v>31</v>
      </c>
      <c r="C152" t="s">
        <v>138</v>
      </c>
    </row>
    <row r="153" spans="1:3">
      <c r="A153">
        <v>22</v>
      </c>
      <c r="B153">
        <v>11</v>
      </c>
      <c r="C153" t="s">
        <v>464</v>
      </c>
    </row>
    <row r="154" spans="1:3">
      <c r="A154">
        <v>22</v>
      </c>
      <c r="B154">
        <v>10</v>
      </c>
      <c r="C154" t="s">
        <v>464</v>
      </c>
    </row>
    <row r="155" spans="1:3">
      <c r="A155">
        <v>22</v>
      </c>
      <c r="B155">
        <v>9</v>
      </c>
      <c r="C155" t="s">
        <v>464</v>
      </c>
    </row>
    <row r="156" spans="1:3">
      <c r="A156">
        <v>22</v>
      </c>
      <c r="B156">
        <v>33</v>
      </c>
      <c r="C156" t="s">
        <v>138</v>
      </c>
    </row>
    <row r="157" spans="1:3">
      <c r="A157">
        <v>22</v>
      </c>
      <c r="B157">
        <v>29</v>
      </c>
      <c r="C157" t="s">
        <v>138</v>
      </c>
    </row>
    <row r="158" spans="1:3">
      <c r="A158">
        <v>22</v>
      </c>
      <c r="B158">
        <v>24</v>
      </c>
      <c r="C158" t="s">
        <v>138</v>
      </c>
    </row>
    <row r="159" spans="1:3">
      <c r="A159">
        <v>23</v>
      </c>
      <c r="B159">
        <v>14</v>
      </c>
      <c r="C159" t="s">
        <v>464</v>
      </c>
    </row>
    <row r="160" spans="1:3">
      <c r="A160">
        <v>23</v>
      </c>
      <c r="B160">
        <v>11</v>
      </c>
      <c r="C160" t="s">
        <v>464</v>
      </c>
    </row>
    <row r="161" spans="1:3">
      <c r="A161">
        <v>23</v>
      </c>
      <c r="B161">
        <v>7</v>
      </c>
      <c r="C161" t="s">
        <v>464</v>
      </c>
    </row>
    <row r="162" spans="1:3">
      <c r="A162">
        <v>23</v>
      </c>
      <c r="B162">
        <v>26</v>
      </c>
      <c r="C162" t="s">
        <v>138</v>
      </c>
    </row>
    <row r="163" spans="1:3">
      <c r="A163">
        <v>23</v>
      </c>
      <c r="B163">
        <v>27</v>
      </c>
      <c r="C163" t="s">
        <v>138</v>
      </c>
    </row>
    <row r="164" spans="1:3">
      <c r="A164">
        <v>23</v>
      </c>
      <c r="B164">
        <v>28</v>
      </c>
      <c r="C164" t="s">
        <v>138</v>
      </c>
    </row>
    <row r="165" spans="1:3">
      <c r="A165">
        <v>24</v>
      </c>
      <c r="B165">
        <v>9</v>
      </c>
      <c r="C165" t="s">
        <v>464</v>
      </c>
    </row>
    <row r="166" spans="1:3">
      <c r="A166">
        <v>24</v>
      </c>
      <c r="B166">
        <v>9</v>
      </c>
      <c r="C166" t="s">
        <v>464</v>
      </c>
    </row>
    <row r="167" spans="1:3">
      <c r="A167">
        <v>24</v>
      </c>
      <c r="B167">
        <v>10</v>
      </c>
      <c r="C167" t="s">
        <v>464</v>
      </c>
    </row>
    <row r="168" spans="1:3">
      <c r="A168">
        <v>24</v>
      </c>
      <c r="B168">
        <v>27</v>
      </c>
      <c r="C168" t="s">
        <v>138</v>
      </c>
    </row>
    <row r="169" spans="1:3">
      <c r="A169">
        <v>24</v>
      </c>
      <c r="B169">
        <v>33</v>
      </c>
      <c r="C169" t="s">
        <v>138</v>
      </c>
    </row>
    <row r="170" spans="1:3">
      <c r="A170">
        <v>24</v>
      </c>
      <c r="B170">
        <v>27</v>
      </c>
      <c r="C170" t="s">
        <v>138</v>
      </c>
    </row>
    <row r="171" spans="1:3">
      <c r="A171">
        <v>25</v>
      </c>
      <c r="B171">
        <v>8</v>
      </c>
      <c r="C171" t="s">
        <v>464</v>
      </c>
    </row>
    <row r="172" spans="1:3">
      <c r="A172">
        <v>25</v>
      </c>
      <c r="B172">
        <v>11</v>
      </c>
      <c r="C172" t="s">
        <v>464</v>
      </c>
    </row>
    <row r="173" spans="1:3">
      <c r="A173">
        <v>25</v>
      </c>
      <c r="B173">
        <v>10</v>
      </c>
      <c r="C173" t="s">
        <v>464</v>
      </c>
    </row>
    <row r="174" spans="1:3">
      <c r="A174">
        <v>25</v>
      </c>
      <c r="B174">
        <v>30</v>
      </c>
      <c r="C174" t="s">
        <v>138</v>
      </c>
    </row>
    <row r="175" spans="1:3">
      <c r="A175">
        <v>25</v>
      </c>
      <c r="B175">
        <v>24</v>
      </c>
      <c r="C175" t="s">
        <v>138</v>
      </c>
    </row>
    <row r="176" spans="1:3">
      <c r="A176">
        <v>25</v>
      </c>
      <c r="B176">
        <v>22</v>
      </c>
      <c r="C176" t="s">
        <v>138</v>
      </c>
    </row>
    <row r="177" spans="1:3">
      <c r="A177">
        <v>26</v>
      </c>
      <c r="B177">
        <v>9</v>
      </c>
      <c r="C177" t="s">
        <v>464</v>
      </c>
    </row>
    <row r="178" spans="1:3">
      <c r="A178">
        <v>26</v>
      </c>
      <c r="B178">
        <v>9</v>
      </c>
      <c r="C178" t="s">
        <v>464</v>
      </c>
    </row>
    <row r="179" spans="1:3">
      <c r="A179">
        <v>26</v>
      </c>
      <c r="B179">
        <v>6</v>
      </c>
      <c r="C179" t="s">
        <v>464</v>
      </c>
    </row>
    <row r="180" spans="1:3">
      <c r="A180">
        <v>26</v>
      </c>
      <c r="B180">
        <v>21</v>
      </c>
      <c r="C180" t="s">
        <v>138</v>
      </c>
    </row>
    <row r="181" spans="1:3">
      <c r="A181">
        <v>26</v>
      </c>
      <c r="B181">
        <v>25</v>
      </c>
      <c r="C181" t="s">
        <v>138</v>
      </c>
    </row>
    <row r="182" spans="1:3">
      <c r="A182">
        <v>26</v>
      </c>
      <c r="B182">
        <v>18</v>
      </c>
      <c r="C182" t="s">
        <v>138</v>
      </c>
    </row>
    <row r="183" spans="1:3">
      <c r="A183">
        <v>27</v>
      </c>
      <c r="B183">
        <v>6</v>
      </c>
      <c r="C183" t="s">
        <v>464</v>
      </c>
    </row>
    <row r="184" spans="1:3">
      <c r="A184">
        <v>27</v>
      </c>
      <c r="B184">
        <v>9</v>
      </c>
      <c r="C184" t="s">
        <v>464</v>
      </c>
    </row>
    <row r="185" spans="1:3">
      <c r="A185">
        <v>27</v>
      </c>
      <c r="B185">
        <v>9</v>
      </c>
      <c r="C185" t="s">
        <v>464</v>
      </c>
    </row>
    <row r="186" spans="1:3">
      <c r="A186">
        <v>27</v>
      </c>
      <c r="B186">
        <v>32</v>
      </c>
      <c r="C186" t="s">
        <v>138</v>
      </c>
    </row>
    <row r="187" spans="1:3">
      <c r="A187">
        <v>27</v>
      </c>
      <c r="B187">
        <v>25</v>
      </c>
      <c r="C187" t="s">
        <v>138</v>
      </c>
    </row>
    <row r="188" spans="1:3">
      <c r="A188">
        <v>27</v>
      </c>
      <c r="B188">
        <v>27</v>
      </c>
      <c r="C188" t="s">
        <v>138</v>
      </c>
    </row>
    <row r="189" spans="1:3">
      <c r="A189">
        <v>28</v>
      </c>
      <c r="B189">
        <v>11</v>
      </c>
      <c r="C189" t="s">
        <v>464</v>
      </c>
    </row>
    <row r="190" spans="1:3">
      <c r="A190">
        <v>28</v>
      </c>
      <c r="B190">
        <v>12</v>
      </c>
      <c r="C190" t="s">
        <v>464</v>
      </c>
    </row>
    <row r="191" spans="1:3">
      <c r="A191">
        <v>28</v>
      </c>
      <c r="B191">
        <v>12</v>
      </c>
      <c r="C191" t="s">
        <v>464</v>
      </c>
    </row>
    <row r="192" spans="1:3">
      <c r="A192">
        <v>28</v>
      </c>
      <c r="B192">
        <v>27</v>
      </c>
      <c r="C192" t="s">
        <v>138</v>
      </c>
    </row>
    <row r="193" spans="1:3">
      <c r="A193">
        <v>28</v>
      </c>
      <c r="B193">
        <v>24</v>
      </c>
      <c r="C193" t="s">
        <v>138</v>
      </c>
    </row>
    <row r="194" spans="1:3">
      <c r="A194">
        <v>28</v>
      </c>
      <c r="B194">
        <v>26</v>
      </c>
      <c r="C194" t="s">
        <v>138</v>
      </c>
    </row>
    <row r="195" spans="1:3">
      <c r="A195">
        <v>29</v>
      </c>
      <c r="B195">
        <v>8</v>
      </c>
      <c r="C195" t="s">
        <v>464</v>
      </c>
    </row>
    <row r="196" spans="1:3">
      <c r="A196">
        <v>29</v>
      </c>
      <c r="B196">
        <v>9</v>
      </c>
      <c r="C196" t="s">
        <v>464</v>
      </c>
    </row>
    <row r="197" spans="1:3">
      <c r="A197">
        <v>29</v>
      </c>
      <c r="B197">
        <v>9</v>
      </c>
      <c r="C197" t="s">
        <v>464</v>
      </c>
    </row>
    <row r="198" spans="1:3">
      <c r="A198">
        <v>29</v>
      </c>
      <c r="B198">
        <v>26</v>
      </c>
      <c r="C198" t="s">
        <v>138</v>
      </c>
    </row>
    <row r="199" spans="1:3">
      <c r="A199">
        <v>29</v>
      </c>
      <c r="B199">
        <v>26</v>
      </c>
      <c r="C199" t="s">
        <v>138</v>
      </c>
    </row>
    <row r="200" spans="1:3">
      <c r="A200">
        <v>29</v>
      </c>
      <c r="B200">
        <v>27</v>
      </c>
      <c r="C200" t="s">
        <v>138</v>
      </c>
    </row>
    <row r="201" spans="1:3">
      <c r="A201">
        <v>30</v>
      </c>
      <c r="B201">
        <v>9</v>
      </c>
      <c r="C201" t="s">
        <v>464</v>
      </c>
    </row>
    <row r="202" spans="1:3">
      <c r="A202">
        <v>30</v>
      </c>
      <c r="B202">
        <v>9</v>
      </c>
      <c r="C202" t="s">
        <v>464</v>
      </c>
    </row>
    <row r="203" spans="1:3">
      <c r="A203">
        <v>30</v>
      </c>
      <c r="B203">
        <v>10</v>
      </c>
      <c r="C203" t="s">
        <v>464</v>
      </c>
    </row>
    <row r="204" spans="1:3">
      <c r="A204">
        <v>30</v>
      </c>
      <c r="B204">
        <v>26</v>
      </c>
      <c r="C204" t="s">
        <v>138</v>
      </c>
    </row>
    <row r="205" spans="1:3">
      <c r="A205">
        <v>30</v>
      </c>
      <c r="B205">
        <v>19</v>
      </c>
      <c r="C205" t="s">
        <v>138</v>
      </c>
    </row>
    <row r="206" spans="1:3">
      <c r="A206">
        <v>30</v>
      </c>
      <c r="B206">
        <v>26</v>
      </c>
      <c r="C206" t="s">
        <v>138</v>
      </c>
    </row>
    <row r="207" spans="1:3">
      <c r="A207">
        <v>31</v>
      </c>
      <c r="B207">
        <v>10</v>
      </c>
      <c r="C207" t="s">
        <v>464</v>
      </c>
    </row>
    <row r="208" spans="1:3">
      <c r="A208">
        <v>31</v>
      </c>
      <c r="B208">
        <v>11</v>
      </c>
      <c r="C208" t="s">
        <v>464</v>
      </c>
    </row>
    <row r="209" spans="1:3">
      <c r="A209">
        <v>31</v>
      </c>
      <c r="B209">
        <v>8</v>
      </c>
      <c r="C209" t="s">
        <v>464</v>
      </c>
    </row>
    <row r="210" spans="1:3">
      <c r="A210">
        <v>31</v>
      </c>
      <c r="B210">
        <v>15</v>
      </c>
      <c r="C210" t="s">
        <v>138</v>
      </c>
    </row>
    <row r="211" spans="1:3">
      <c r="A211">
        <v>31</v>
      </c>
      <c r="B211">
        <v>20</v>
      </c>
      <c r="C211" t="s">
        <v>138</v>
      </c>
    </row>
    <row r="212" spans="1:3">
      <c r="A212">
        <v>31</v>
      </c>
      <c r="B212">
        <v>24</v>
      </c>
      <c r="C212" t="s">
        <v>138</v>
      </c>
    </row>
    <row r="213" spans="1:3">
      <c r="A213">
        <v>32</v>
      </c>
      <c r="B213">
        <v>9</v>
      </c>
      <c r="C213" t="s">
        <v>464</v>
      </c>
    </row>
    <row r="214" spans="1:3">
      <c r="A214">
        <v>32</v>
      </c>
      <c r="B214">
        <v>11</v>
      </c>
      <c r="C214" t="s">
        <v>464</v>
      </c>
    </row>
    <row r="215" spans="1:3">
      <c r="A215">
        <v>32</v>
      </c>
      <c r="B215">
        <v>11</v>
      </c>
      <c r="C215" t="s">
        <v>464</v>
      </c>
    </row>
    <row r="216" spans="1:3">
      <c r="A216">
        <v>32</v>
      </c>
      <c r="B216">
        <v>15</v>
      </c>
      <c r="C216" t="s">
        <v>138</v>
      </c>
    </row>
    <row r="217" spans="1:3">
      <c r="A217">
        <v>32</v>
      </c>
      <c r="B217">
        <v>22</v>
      </c>
      <c r="C217" t="s">
        <v>138</v>
      </c>
    </row>
    <row r="218" spans="1:3">
      <c r="A218">
        <v>32</v>
      </c>
      <c r="B218">
        <v>17</v>
      </c>
      <c r="C218" t="s">
        <v>138</v>
      </c>
    </row>
    <row r="219" spans="1:3">
      <c r="A219">
        <v>33</v>
      </c>
      <c r="B219">
        <v>8</v>
      </c>
      <c r="C219" t="s">
        <v>464</v>
      </c>
    </row>
    <row r="220" spans="1:3">
      <c r="A220">
        <v>33</v>
      </c>
      <c r="B220">
        <v>9</v>
      </c>
      <c r="C220" t="s">
        <v>464</v>
      </c>
    </row>
    <row r="221" spans="1:3">
      <c r="A221">
        <v>33</v>
      </c>
      <c r="B221">
        <v>10</v>
      </c>
      <c r="C221" t="s">
        <v>464</v>
      </c>
    </row>
    <row r="222" spans="1:3">
      <c r="A222">
        <v>33</v>
      </c>
      <c r="B222">
        <v>13</v>
      </c>
      <c r="C222" t="s">
        <v>138</v>
      </c>
    </row>
    <row r="223" spans="1:3">
      <c r="A223">
        <v>33</v>
      </c>
      <c r="B223">
        <v>18</v>
      </c>
      <c r="C223" t="s">
        <v>138</v>
      </c>
    </row>
    <row r="224" spans="1:3">
      <c r="A224">
        <v>33</v>
      </c>
      <c r="B224">
        <v>12</v>
      </c>
      <c r="C224" t="s">
        <v>138</v>
      </c>
    </row>
    <row r="225" spans="1:3">
      <c r="A225">
        <v>34</v>
      </c>
      <c r="B225">
        <v>9</v>
      </c>
      <c r="C225" t="s">
        <v>464</v>
      </c>
    </row>
    <row r="226" spans="1:3">
      <c r="A226">
        <v>34</v>
      </c>
      <c r="B226">
        <v>9</v>
      </c>
      <c r="C226" t="s">
        <v>464</v>
      </c>
    </row>
    <row r="227" spans="1:3">
      <c r="A227">
        <v>34</v>
      </c>
      <c r="B227">
        <v>10</v>
      </c>
      <c r="C227" t="s">
        <v>464</v>
      </c>
    </row>
    <row r="228" spans="1:3">
      <c r="A228">
        <v>34</v>
      </c>
      <c r="B228">
        <v>13</v>
      </c>
      <c r="C228" t="s">
        <v>138</v>
      </c>
    </row>
    <row r="229" spans="1:3">
      <c r="A229">
        <v>34</v>
      </c>
      <c r="B229">
        <v>7</v>
      </c>
      <c r="C229" t="s">
        <v>138</v>
      </c>
    </row>
    <row r="230" spans="1:3">
      <c r="A230">
        <v>34</v>
      </c>
      <c r="B230">
        <v>17</v>
      </c>
      <c r="C230" t="s">
        <v>138</v>
      </c>
    </row>
    <row r="231" spans="1:3">
      <c r="A231">
        <v>35</v>
      </c>
      <c r="B231">
        <v>13</v>
      </c>
      <c r="C231" t="s">
        <v>464</v>
      </c>
    </row>
    <row r="232" spans="1:3">
      <c r="A232">
        <v>35</v>
      </c>
      <c r="B232">
        <v>21</v>
      </c>
      <c r="C232" t="s">
        <v>464</v>
      </c>
    </row>
    <row r="233" spans="1:3">
      <c r="A233">
        <v>35</v>
      </c>
      <c r="B233">
        <v>8</v>
      </c>
      <c r="C233" t="s">
        <v>464</v>
      </c>
    </row>
    <row r="234" spans="1:3">
      <c r="A234">
        <v>35</v>
      </c>
      <c r="B234">
        <v>19</v>
      </c>
      <c r="C234" t="s">
        <v>138</v>
      </c>
    </row>
    <row r="235" spans="1:3">
      <c r="A235">
        <v>35</v>
      </c>
      <c r="B235">
        <v>16</v>
      </c>
      <c r="C235" t="s">
        <v>138</v>
      </c>
    </row>
    <row r="236" spans="1:3">
      <c r="A236">
        <v>35</v>
      </c>
      <c r="B236">
        <v>18</v>
      </c>
      <c r="C236" t="s">
        <v>138</v>
      </c>
    </row>
    <row r="237" spans="1:3">
      <c r="A237">
        <v>36</v>
      </c>
      <c r="B237">
        <v>5</v>
      </c>
      <c r="C237" t="s">
        <v>464</v>
      </c>
    </row>
    <row r="238" spans="1:3">
      <c r="A238">
        <v>36</v>
      </c>
      <c r="B238">
        <v>11</v>
      </c>
      <c r="C238" t="s">
        <v>464</v>
      </c>
    </row>
    <row r="239" spans="1:3">
      <c r="A239">
        <v>36</v>
      </c>
      <c r="B239">
        <v>10</v>
      </c>
      <c r="C239" t="s">
        <v>464</v>
      </c>
    </row>
    <row r="240" spans="1:3">
      <c r="A240">
        <v>36</v>
      </c>
      <c r="B240">
        <v>13</v>
      </c>
      <c r="C240" t="s">
        <v>138</v>
      </c>
    </row>
    <row r="241" spans="1:3">
      <c r="A241">
        <v>36</v>
      </c>
      <c r="B241">
        <v>14</v>
      </c>
      <c r="C241" t="s">
        <v>138</v>
      </c>
    </row>
    <row r="242" spans="1:3">
      <c r="A242">
        <v>36</v>
      </c>
      <c r="B242">
        <v>23</v>
      </c>
      <c r="C242" t="s">
        <v>138</v>
      </c>
    </row>
    <row r="243" spans="1:3">
      <c r="A243">
        <v>37</v>
      </c>
      <c r="B243">
        <v>10</v>
      </c>
      <c r="C243" t="s">
        <v>464</v>
      </c>
    </row>
    <row r="244" spans="1:3">
      <c r="A244">
        <v>37</v>
      </c>
      <c r="B244">
        <v>8</v>
      </c>
      <c r="C244" t="s">
        <v>464</v>
      </c>
    </row>
    <row r="245" spans="1:3">
      <c r="A245">
        <v>37</v>
      </c>
      <c r="B245">
        <v>11</v>
      </c>
      <c r="C245" t="s">
        <v>464</v>
      </c>
    </row>
    <row r="246" spans="1:3">
      <c r="A246">
        <v>37</v>
      </c>
      <c r="B246">
        <v>14</v>
      </c>
      <c r="C246" t="s">
        <v>138</v>
      </c>
    </row>
    <row r="247" spans="1:3">
      <c r="A247">
        <v>37</v>
      </c>
      <c r="B247">
        <v>8</v>
      </c>
      <c r="C247" t="s">
        <v>138</v>
      </c>
    </row>
    <row r="248" spans="1:3">
      <c r="A248">
        <v>37</v>
      </c>
      <c r="B248">
        <v>7</v>
      </c>
      <c r="C248" t="s">
        <v>138</v>
      </c>
    </row>
    <row r="249" spans="1:3">
      <c r="A249">
        <v>38</v>
      </c>
      <c r="B249">
        <v>9</v>
      </c>
      <c r="C249" t="s">
        <v>464</v>
      </c>
    </row>
    <row r="250" spans="1:3">
      <c r="A250">
        <v>38</v>
      </c>
      <c r="B250">
        <v>8</v>
      </c>
      <c r="C250" t="s">
        <v>464</v>
      </c>
    </row>
    <row r="251" spans="1:3">
      <c r="A251">
        <v>38</v>
      </c>
      <c r="B251">
        <v>10</v>
      </c>
      <c r="C251" t="s">
        <v>464</v>
      </c>
    </row>
    <row r="252" spans="1:3">
      <c r="A252">
        <v>38</v>
      </c>
      <c r="B252">
        <v>7</v>
      </c>
      <c r="C252" t="s">
        <v>138</v>
      </c>
    </row>
    <row r="253" spans="1:3">
      <c r="A253">
        <v>38</v>
      </c>
      <c r="B253">
        <v>8</v>
      </c>
      <c r="C253" t="s">
        <v>138</v>
      </c>
    </row>
    <row r="254" spans="1:3">
      <c r="A254">
        <v>38</v>
      </c>
      <c r="B254">
        <v>16</v>
      </c>
      <c r="C254" t="s">
        <v>138</v>
      </c>
    </row>
    <row r="255" spans="1:3">
      <c r="A255">
        <v>39</v>
      </c>
      <c r="B255">
        <v>10</v>
      </c>
      <c r="C255" t="s">
        <v>464</v>
      </c>
    </row>
    <row r="256" spans="1:3">
      <c r="A256">
        <v>39</v>
      </c>
      <c r="B256">
        <v>2</v>
      </c>
      <c r="C256" t="s">
        <v>464</v>
      </c>
    </row>
    <row r="257" spans="1:3">
      <c r="A257">
        <v>39</v>
      </c>
      <c r="B257">
        <v>12</v>
      </c>
      <c r="C257" t="s">
        <v>464</v>
      </c>
    </row>
    <row r="258" spans="1:3">
      <c r="A258">
        <v>39</v>
      </c>
      <c r="B258">
        <v>12</v>
      </c>
      <c r="C258" t="s">
        <v>138</v>
      </c>
    </row>
    <row r="259" spans="1:3">
      <c r="A259">
        <v>39</v>
      </c>
      <c r="B259">
        <v>13</v>
      </c>
      <c r="C259" t="s">
        <v>138</v>
      </c>
    </row>
    <row r="260" spans="1:3">
      <c r="A260">
        <v>39</v>
      </c>
      <c r="B260">
        <v>12</v>
      </c>
      <c r="C260" t="s">
        <v>138</v>
      </c>
    </row>
    <row r="261" spans="1:3">
      <c r="A261">
        <v>40</v>
      </c>
      <c r="B261">
        <v>10</v>
      </c>
      <c r="C261" t="s">
        <v>464</v>
      </c>
    </row>
    <row r="262" spans="1:3">
      <c r="A262">
        <v>40</v>
      </c>
      <c r="B262">
        <v>14</v>
      </c>
      <c r="C262" t="s">
        <v>464</v>
      </c>
    </row>
    <row r="263" spans="1:3">
      <c r="A263">
        <v>40</v>
      </c>
      <c r="B263">
        <v>9</v>
      </c>
      <c r="C263" t="s">
        <v>464</v>
      </c>
    </row>
    <row r="264" spans="1:3">
      <c r="A264">
        <v>40</v>
      </c>
      <c r="B264">
        <v>9</v>
      </c>
      <c r="C264" t="s">
        <v>138</v>
      </c>
    </row>
    <row r="265" spans="1:3">
      <c r="A265">
        <v>40</v>
      </c>
      <c r="B265">
        <v>14</v>
      </c>
      <c r="C265" t="s">
        <v>138</v>
      </c>
    </row>
    <row r="266" spans="1:3">
      <c r="A266">
        <v>40</v>
      </c>
      <c r="B266">
        <v>10</v>
      </c>
      <c r="C266" t="s">
        <v>138</v>
      </c>
    </row>
    <row r="267" spans="1:3">
      <c r="A267">
        <v>41</v>
      </c>
      <c r="B267">
        <v>9</v>
      </c>
      <c r="C267" t="s">
        <v>464</v>
      </c>
    </row>
    <row r="268" spans="1:3">
      <c r="A268">
        <v>41</v>
      </c>
      <c r="B268">
        <v>9</v>
      </c>
      <c r="C268" t="s">
        <v>464</v>
      </c>
    </row>
    <row r="269" spans="1:3">
      <c r="A269">
        <v>41</v>
      </c>
      <c r="B269">
        <v>11</v>
      </c>
      <c r="C269" t="s">
        <v>464</v>
      </c>
    </row>
    <row r="270" spans="1:3">
      <c r="A270">
        <v>41</v>
      </c>
      <c r="B270">
        <v>10</v>
      </c>
      <c r="C270" t="s">
        <v>138</v>
      </c>
    </row>
    <row r="271" spans="1:3">
      <c r="A271">
        <v>41</v>
      </c>
      <c r="B271">
        <v>9</v>
      </c>
      <c r="C271" t="s">
        <v>138</v>
      </c>
    </row>
    <row r="272" spans="1:3">
      <c r="A272">
        <v>41</v>
      </c>
      <c r="B272">
        <v>8</v>
      </c>
      <c r="C272" t="s">
        <v>138</v>
      </c>
    </row>
    <row r="273" spans="1:3">
      <c r="A273">
        <v>42</v>
      </c>
      <c r="B273">
        <v>6</v>
      </c>
      <c r="C273" t="s">
        <v>464</v>
      </c>
    </row>
    <row r="274" spans="1:3">
      <c r="A274">
        <v>42</v>
      </c>
      <c r="B274">
        <v>10</v>
      </c>
      <c r="C274" t="s">
        <v>464</v>
      </c>
    </row>
    <row r="275" spans="1:3">
      <c r="A275">
        <v>42</v>
      </c>
      <c r="B275">
        <v>13</v>
      </c>
      <c r="C275" t="s">
        <v>464</v>
      </c>
    </row>
    <row r="276" spans="1:3">
      <c r="A276">
        <v>42</v>
      </c>
      <c r="B276">
        <v>10</v>
      </c>
      <c r="C276" t="s">
        <v>138</v>
      </c>
    </row>
    <row r="277" spans="1:3">
      <c r="A277">
        <v>42</v>
      </c>
      <c r="B277">
        <v>12</v>
      </c>
      <c r="C277" t="s">
        <v>138</v>
      </c>
    </row>
    <row r="278" spans="1:3">
      <c r="A278">
        <v>42</v>
      </c>
      <c r="B278">
        <v>9</v>
      </c>
      <c r="C278" t="s">
        <v>138</v>
      </c>
    </row>
    <row r="279" spans="1:3">
      <c r="A279">
        <v>43</v>
      </c>
      <c r="B279">
        <v>6</v>
      </c>
      <c r="C279" t="s">
        <v>464</v>
      </c>
    </row>
    <row r="280" spans="1:3">
      <c r="A280">
        <v>43</v>
      </c>
      <c r="B280">
        <v>9</v>
      </c>
      <c r="C280" t="s">
        <v>464</v>
      </c>
    </row>
    <row r="281" spans="1:3">
      <c r="A281">
        <v>43</v>
      </c>
      <c r="B281">
        <v>12</v>
      </c>
      <c r="C281" t="s">
        <v>464</v>
      </c>
    </row>
    <row r="282" spans="1:3">
      <c r="A282">
        <v>43</v>
      </c>
      <c r="B282">
        <v>8</v>
      </c>
      <c r="C282" t="s">
        <v>138</v>
      </c>
    </row>
    <row r="283" spans="1:3">
      <c r="A283">
        <v>43</v>
      </c>
      <c r="B283">
        <v>12</v>
      </c>
      <c r="C283" t="s">
        <v>138</v>
      </c>
    </row>
    <row r="284" spans="1:3">
      <c r="A284">
        <v>43</v>
      </c>
      <c r="B284">
        <v>6</v>
      </c>
      <c r="C284" t="s">
        <v>138</v>
      </c>
    </row>
    <row r="285" spans="1:3">
      <c r="A285">
        <v>44</v>
      </c>
      <c r="B285">
        <v>12</v>
      </c>
      <c r="C285" t="s">
        <v>464</v>
      </c>
    </row>
    <row r="286" spans="1:3">
      <c r="A286">
        <v>44</v>
      </c>
      <c r="B286">
        <v>16</v>
      </c>
      <c r="C286" t="s">
        <v>464</v>
      </c>
    </row>
    <row r="287" spans="1:3">
      <c r="A287">
        <v>44</v>
      </c>
      <c r="B287">
        <v>12</v>
      </c>
      <c r="C287" t="s">
        <v>464</v>
      </c>
    </row>
    <row r="288" spans="1:3">
      <c r="A288">
        <v>44</v>
      </c>
      <c r="B288">
        <v>14</v>
      </c>
      <c r="C288" t="s">
        <v>138</v>
      </c>
    </row>
    <row r="289" spans="1:3">
      <c r="A289">
        <v>44</v>
      </c>
      <c r="B289">
        <v>10</v>
      </c>
      <c r="C289" t="s">
        <v>138</v>
      </c>
    </row>
    <row r="290" spans="1:3">
      <c r="A290">
        <v>44</v>
      </c>
      <c r="B290">
        <v>17</v>
      </c>
      <c r="C290" t="s">
        <v>138</v>
      </c>
    </row>
    <row r="291" spans="1:3">
      <c r="A291">
        <v>45</v>
      </c>
      <c r="B291">
        <v>10</v>
      </c>
      <c r="C291" t="s">
        <v>464</v>
      </c>
    </row>
    <row r="292" spans="1:3">
      <c r="A292">
        <v>45</v>
      </c>
      <c r="B292">
        <v>17</v>
      </c>
      <c r="C292" t="s">
        <v>464</v>
      </c>
    </row>
    <row r="293" spans="1:3">
      <c r="A293">
        <v>45</v>
      </c>
      <c r="B293">
        <v>9</v>
      </c>
      <c r="C293" t="s">
        <v>464</v>
      </c>
    </row>
    <row r="294" spans="1:3">
      <c r="A294">
        <v>45</v>
      </c>
      <c r="B294">
        <v>11</v>
      </c>
      <c r="C294" t="s">
        <v>138</v>
      </c>
    </row>
    <row r="295" spans="1:3">
      <c r="A295">
        <v>45</v>
      </c>
      <c r="B295">
        <v>11</v>
      </c>
      <c r="C295" t="s">
        <v>138</v>
      </c>
    </row>
    <row r="296" spans="1:3">
      <c r="A296">
        <v>45</v>
      </c>
      <c r="B296">
        <v>14</v>
      </c>
      <c r="C296" t="s">
        <v>138</v>
      </c>
    </row>
    <row r="297" spans="1:3">
      <c r="A297">
        <v>46</v>
      </c>
      <c r="B297">
        <v>9</v>
      </c>
      <c r="C297" t="s">
        <v>464</v>
      </c>
    </row>
    <row r="298" spans="1:3">
      <c r="A298">
        <v>46</v>
      </c>
      <c r="B298">
        <v>10</v>
      </c>
      <c r="C298" t="s">
        <v>464</v>
      </c>
    </row>
    <row r="299" spans="1:3">
      <c r="A299">
        <v>46</v>
      </c>
      <c r="B299">
        <v>8</v>
      </c>
      <c r="C299" t="s">
        <v>464</v>
      </c>
    </row>
    <row r="300" spans="1:3">
      <c r="A300">
        <v>46</v>
      </c>
      <c r="B300">
        <v>9</v>
      </c>
      <c r="C300" t="s">
        <v>138</v>
      </c>
    </row>
    <row r="301" spans="1:3">
      <c r="A301">
        <v>46</v>
      </c>
      <c r="B301">
        <v>12</v>
      </c>
      <c r="C301" t="s">
        <v>138</v>
      </c>
    </row>
    <row r="302" spans="1:3">
      <c r="A302">
        <v>46</v>
      </c>
      <c r="B302">
        <v>10</v>
      </c>
      <c r="C302" t="s">
        <v>138</v>
      </c>
    </row>
    <row r="303" spans="1:3">
      <c r="A303">
        <v>47</v>
      </c>
      <c r="B303">
        <v>9</v>
      </c>
      <c r="C303" t="s">
        <v>464</v>
      </c>
    </row>
    <row r="304" spans="1:3">
      <c r="A304">
        <v>47</v>
      </c>
      <c r="B304">
        <v>12</v>
      </c>
      <c r="C304" t="s">
        <v>464</v>
      </c>
    </row>
    <row r="305" spans="1:3">
      <c r="A305">
        <v>47</v>
      </c>
      <c r="B305">
        <v>16</v>
      </c>
      <c r="C305" t="s">
        <v>464</v>
      </c>
    </row>
    <row r="306" spans="1:3">
      <c r="A306">
        <v>47</v>
      </c>
      <c r="B306">
        <v>12</v>
      </c>
      <c r="C306" t="s">
        <v>138</v>
      </c>
    </row>
    <row r="307" spans="1:3">
      <c r="A307">
        <v>47</v>
      </c>
      <c r="B307">
        <v>10</v>
      </c>
      <c r="C307" t="s">
        <v>138</v>
      </c>
    </row>
    <row r="308" spans="1:3">
      <c r="A308">
        <v>47</v>
      </c>
      <c r="B308">
        <v>6</v>
      </c>
      <c r="C308" t="s">
        <v>138</v>
      </c>
    </row>
    <row r="309" spans="1:3">
      <c r="A309">
        <v>48</v>
      </c>
      <c r="B309">
        <v>8</v>
      </c>
      <c r="C309" t="s">
        <v>464</v>
      </c>
    </row>
    <row r="310" spans="1:3">
      <c r="A310">
        <v>48</v>
      </c>
      <c r="B310">
        <v>12</v>
      </c>
      <c r="C310" t="s">
        <v>464</v>
      </c>
    </row>
    <row r="311" spans="1:3">
      <c r="A311">
        <v>48</v>
      </c>
      <c r="B311">
        <v>15</v>
      </c>
      <c r="C311" t="s">
        <v>464</v>
      </c>
    </row>
    <row r="312" spans="1:3">
      <c r="A312">
        <v>48</v>
      </c>
      <c r="B312">
        <v>21</v>
      </c>
      <c r="C312" t="s">
        <v>138</v>
      </c>
    </row>
    <row r="313" spans="1:3">
      <c r="A313">
        <v>48</v>
      </c>
      <c r="B313">
        <v>18</v>
      </c>
      <c r="C313" t="s">
        <v>138</v>
      </c>
    </row>
    <row r="314" spans="1:3">
      <c r="A314">
        <v>48</v>
      </c>
      <c r="B314">
        <v>7</v>
      </c>
      <c r="C314" t="s">
        <v>138</v>
      </c>
    </row>
    <row r="315" spans="1:3">
      <c r="A315">
        <v>49</v>
      </c>
      <c r="B315">
        <v>7</v>
      </c>
      <c r="C315" t="s">
        <v>464</v>
      </c>
    </row>
    <row r="316" spans="1:3">
      <c r="A316">
        <v>49</v>
      </c>
      <c r="B316">
        <v>14</v>
      </c>
      <c r="C316" t="s">
        <v>464</v>
      </c>
    </row>
    <row r="317" spans="1:3">
      <c r="A317">
        <v>49</v>
      </c>
      <c r="B317">
        <v>16</v>
      </c>
      <c r="C317" t="s">
        <v>464</v>
      </c>
    </row>
    <row r="318" spans="1:3">
      <c r="A318">
        <v>49</v>
      </c>
      <c r="B318">
        <v>9</v>
      </c>
      <c r="C318" t="s">
        <v>138</v>
      </c>
    </row>
    <row r="319" spans="1:3">
      <c r="A319">
        <v>49</v>
      </c>
      <c r="B319">
        <v>10</v>
      </c>
      <c r="C319" t="s">
        <v>138</v>
      </c>
    </row>
    <row r="320" spans="1:3">
      <c r="A320">
        <v>49</v>
      </c>
      <c r="B320">
        <v>8</v>
      </c>
      <c r="C320" t="s">
        <v>138</v>
      </c>
    </row>
    <row r="321" spans="1:3">
      <c r="A321">
        <v>50</v>
      </c>
      <c r="B321">
        <v>7</v>
      </c>
      <c r="C321" t="s">
        <v>464</v>
      </c>
    </row>
    <row r="322" spans="1:3">
      <c r="A322">
        <v>50</v>
      </c>
      <c r="B322">
        <v>11</v>
      </c>
      <c r="C322" t="s">
        <v>464</v>
      </c>
    </row>
    <row r="323" spans="1:3">
      <c r="A323">
        <v>50</v>
      </c>
      <c r="B323">
        <v>9</v>
      </c>
      <c r="C323" t="s">
        <v>464</v>
      </c>
    </row>
    <row r="324" spans="1:3">
      <c r="A324">
        <v>50</v>
      </c>
      <c r="B324">
        <v>11</v>
      </c>
      <c r="C324" t="s">
        <v>138</v>
      </c>
    </row>
    <row r="325" spans="1:3">
      <c r="A325">
        <v>50</v>
      </c>
      <c r="B325">
        <v>8</v>
      </c>
      <c r="C325" t="s">
        <v>138</v>
      </c>
    </row>
    <row r="326" spans="1:3">
      <c r="A326">
        <v>50</v>
      </c>
      <c r="B326">
        <v>11</v>
      </c>
      <c r="C326" t="s">
        <v>138</v>
      </c>
    </row>
    <row r="327" spans="1:3">
      <c r="A327">
        <v>51</v>
      </c>
      <c r="B327">
        <v>12</v>
      </c>
      <c r="C327" t="s">
        <v>464</v>
      </c>
    </row>
    <row r="328" spans="1:3">
      <c r="A328">
        <v>51</v>
      </c>
      <c r="B328">
        <v>11</v>
      </c>
      <c r="C328" t="s">
        <v>464</v>
      </c>
    </row>
    <row r="329" spans="1:3">
      <c r="A329">
        <v>51</v>
      </c>
      <c r="B329">
        <v>11</v>
      </c>
      <c r="C329" t="s">
        <v>464</v>
      </c>
    </row>
    <row r="330" spans="1:3">
      <c r="A330">
        <v>51</v>
      </c>
      <c r="B330">
        <v>13</v>
      </c>
      <c r="C330" t="s">
        <v>138</v>
      </c>
    </row>
    <row r="331" spans="1:3">
      <c r="A331">
        <v>51</v>
      </c>
      <c r="B331">
        <v>16</v>
      </c>
      <c r="C331" t="s">
        <v>138</v>
      </c>
    </row>
    <row r="332" spans="1:3">
      <c r="A332">
        <v>51</v>
      </c>
      <c r="B332">
        <v>11</v>
      </c>
      <c r="C332" t="s">
        <v>138</v>
      </c>
    </row>
    <row r="333" spans="1:3">
      <c r="A333">
        <v>52</v>
      </c>
      <c r="B333">
        <v>12</v>
      </c>
      <c r="C333" t="s">
        <v>464</v>
      </c>
    </row>
    <row r="334" spans="1:3">
      <c r="A334">
        <v>52</v>
      </c>
      <c r="B334">
        <v>11</v>
      </c>
      <c r="C334" t="s">
        <v>464</v>
      </c>
    </row>
    <row r="335" spans="1:3">
      <c r="A335">
        <v>52</v>
      </c>
      <c r="B335">
        <v>8</v>
      </c>
      <c r="C335" t="s">
        <v>464</v>
      </c>
    </row>
    <row r="336" spans="1:3">
      <c r="A336">
        <v>52</v>
      </c>
      <c r="B336">
        <v>7</v>
      </c>
      <c r="C336" t="s">
        <v>138</v>
      </c>
    </row>
    <row r="337" spans="1:3">
      <c r="A337">
        <v>52</v>
      </c>
      <c r="B337">
        <v>7</v>
      </c>
      <c r="C337" t="s">
        <v>138</v>
      </c>
    </row>
    <row r="338" spans="1:3">
      <c r="A338">
        <v>52</v>
      </c>
      <c r="B338">
        <v>8</v>
      </c>
      <c r="C338" t="s">
        <v>138</v>
      </c>
    </row>
    <row r="339" spans="1:3">
      <c r="A339">
        <v>53</v>
      </c>
      <c r="B339">
        <v>11</v>
      </c>
      <c r="C339" t="s">
        <v>464</v>
      </c>
    </row>
    <row r="340" spans="1:3">
      <c r="A340">
        <v>53</v>
      </c>
      <c r="B340">
        <v>8</v>
      </c>
      <c r="C340" t="s">
        <v>464</v>
      </c>
    </row>
    <row r="341" spans="1:3">
      <c r="A341">
        <v>53</v>
      </c>
      <c r="B341">
        <v>12</v>
      </c>
      <c r="C341" t="s">
        <v>464</v>
      </c>
    </row>
    <row r="342" spans="1:3">
      <c r="A342">
        <v>53</v>
      </c>
      <c r="B342">
        <v>5</v>
      </c>
      <c r="C342" t="s">
        <v>138</v>
      </c>
    </row>
    <row r="343" spans="1:3">
      <c r="A343">
        <v>53</v>
      </c>
      <c r="B343">
        <v>16</v>
      </c>
      <c r="C343" t="s">
        <v>138</v>
      </c>
    </row>
    <row r="344" spans="1:3">
      <c r="A344">
        <v>53</v>
      </c>
      <c r="B344">
        <v>17</v>
      </c>
      <c r="C344" t="s">
        <v>138</v>
      </c>
    </row>
    <row r="345" spans="1:3">
      <c r="A345">
        <v>54</v>
      </c>
      <c r="B345">
        <v>12</v>
      </c>
      <c r="C345" t="s">
        <v>464</v>
      </c>
    </row>
    <row r="346" spans="1:3">
      <c r="A346">
        <v>54</v>
      </c>
      <c r="B346">
        <v>10</v>
      </c>
      <c r="C346" t="s">
        <v>464</v>
      </c>
    </row>
    <row r="347" spans="1:3">
      <c r="A347">
        <v>54</v>
      </c>
      <c r="B347">
        <v>7</v>
      </c>
      <c r="C347" t="s">
        <v>464</v>
      </c>
    </row>
    <row r="348" spans="1:3">
      <c r="A348">
        <v>54</v>
      </c>
      <c r="B348">
        <v>9</v>
      </c>
      <c r="C348" t="s">
        <v>138</v>
      </c>
    </row>
    <row r="349" spans="1:3">
      <c r="A349">
        <v>54</v>
      </c>
      <c r="B349">
        <v>11</v>
      </c>
      <c r="C349" t="s">
        <v>138</v>
      </c>
    </row>
    <row r="350" spans="1:3">
      <c r="A350">
        <v>54</v>
      </c>
      <c r="B350">
        <v>16</v>
      </c>
      <c r="C350" t="s">
        <v>138</v>
      </c>
    </row>
    <row r="351" spans="1:3">
      <c r="A351">
        <v>55</v>
      </c>
      <c r="B351">
        <v>11</v>
      </c>
      <c r="C351" t="s">
        <v>464</v>
      </c>
    </row>
    <row r="352" spans="1:3">
      <c r="A352">
        <v>55</v>
      </c>
      <c r="B352">
        <v>8</v>
      </c>
      <c r="C352" t="s">
        <v>464</v>
      </c>
    </row>
    <row r="353" spans="1:3">
      <c r="A353">
        <v>55</v>
      </c>
      <c r="B353">
        <v>6</v>
      </c>
      <c r="C353" t="s">
        <v>464</v>
      </c>
    </row>
    <row r="354" spans="1:3">
      <c r="A354">
        <v>55</v>
      </c>
      <c r="B354">
        <v>7</v>
      </c>
      <c r="C354" t="s">
        <v>138</v>
      </c>
    </row>
    <row r="355" spans="1:3">
      <c r="A355">
        <v>55</v>
      </c>
      <c r="B355">
        <v>11</v>
      </c>
      <c r="C355" t="s">
        <v>138</v>
      </c>
    </row>
    <row r="356" spans="1:3">
      <c r="A356">
        <v>55</v>
      </c>
      <c r="B356">
        <v>9</v>
      </c>
      <c r="C356" t="s">
        <v>138</v>
      </c>
    </row>
    <row r="357" spans="1:3">
      <c r="A357">
        <v>56</v>
      </c>
      <c r="B357">
        <v>12</v>
      </c>
      <c r="C357" t="s">
        <v>464</v>
      </c>
    </row>
    <row r="358" spans="1:3">
      <c r="A358">
        <v>56</v>
      </c>
      <c r="B358">
        <v>5</v>
      </c>
      <c r="C358" t="s">
        <v>464</v>
      </c>
    </row>
    <row r="359" spans="1:3">
      <c r="A359">
        <v>56</v>
      </c>
      <c r="B359">
        <v>12</v>
      </c>
      <c r="C359" t="s">
        <v>464</v>
      </c>
    </row>
    <row r="360" spans="1:3">
      <c r="A360">
        <v>56</v>
      </c>
      <c r="B360">
        <v>10</v>
      </c>
      <c r="C360" t="s">
        <v>138</v>
      </c>
    </row>
    <row r="361" spans="1:3">
      <c r="A361">
        <v>56</v>
      </c>
      <c r="B361">
        <v>13</v>
      </c>
      <c r="C361" t="s">
        <v>138</v>
      </c>
    </row>
    <row r="362" spans="1:3">
      <c r="A362">
        <v>56</v>
      </c>
      <c r="B362">
        <v>9</v>
      </c>
      <c r="C362" t="s">
        <v>138</v>
      </c>
    </row>
    <row r="363" spans="1:3">
      <c r="A363">
        <v>57</v>
      </c>
      <c r="B363">
        <v>8</v>
      </c>
      <c r="C363" t="s">
        <v>464</v>
      </c>
    </row>
    <row r="364" spans="1:3">
      <c r="A364">
        <v>57</v>
      </c>
      <c r="B364">
        <v>8</v>
      </c>
      <c r="C364" t="s">
        <v>464</v>
      </c>
    </row>
    <row r="365" spans="1:3">
      <c r="A365">
        <v>57</v>
      </c>
      <c r="B365">
        <v>7</v>
      </c>
      <c r="C365" t="s">
        <v>464</v>
      </c>
    </row>
    <row r="366" spans="1:3">
      <c r="A366">
        <v>57</v>
      </c>
      <c r="B366">
        <v>4</v>
      </c>
      <c r="C366" t="s">
        <v>138</v>
      </c>
    </row>
    <row r="367" spans="1:3">
      <c r="A367">
        <v>57</v>
      </c>
      <c r="B367">
        <v>8</v>
      </c>
      <c r="C367" t="s">
        <v>138</v>
      </c>
    </row>
    <row r="368" spans="1:3">
      <c r="A368">
        <v>57</v>
      </c>
      <c r="B368">
        <v>10</v>
      </c>
      <c r="C368" t="s">
        <v>138</v>
      </c>
    </row>
    <row r="369" spans="1:3">
      <c r="A369">
        <v>58</v>
      </c>
      <c r="B369">
        <v>7</v>
      </c>
      <c r="C369" t="s">
        <v>464</v>
      </c>
    </row>
    <row r="370" spans="1:3">
      <c r="A370">
        <v>58</v>
      </c>
      <c r="B370">
        <v>7</v>
      </c>
      <c r="C370" t="s">
        <v>464</v>
      </c>
    </row>
    <row r="371" spans="1:3">
      <c r="A371">
        <v>58</v>
      </c>
      <c r="B371">
        <v>13</v>
      </c>
      <c r="C371" t="s">
        <v>464</v>
      </c>
    </row>
    <row r="372" spans="1:3">
      <c r="A372">
        <v>58</v>
      </c>
      <c r="B372">
        <v>9</v>
      </c>
      <c r="C372" t="s">
        <v>138</v>
      </c>
    </row>
    <row r="373" spans="1:3">
      <c r="A373">
        <v>58</v>
      </c>
      <c r="B373">
        <v>10</v>
      </c>
      <c r="C373" t="s">
        <v>138</v>
      </c>
    </row>
    <row r="374" spans="1:3">
      <c r="A374">
        <v>58</v>
      </c>
      <c r="B374">
        <v>7</v>
      </c>
      <c r="C374" t="s">
        <v>138</v>
      </c>
    </row>
    <row r="375" spans="1:3">
      <c r="A375">
        <v>59</v>
      </c>
      <c r="B375">
        <v>10</v>
      </c>
      <c r="C375" t="s">
        <v>464</v>
      </c>
    </row>
    <row r="376" spans="1:3">
      <c r="A376">
        <v>59</v>
      </c>
      <c r="B376">
        <v>9</v>
      </c>
      <c r="C376" t="s">
        <v>464</v>
      </c>
    </row>
    <row r="377" spans="1:3">
      <c r="A377">
        <v>59</v>
      </c>
      <c r="B377">
        <v>13</v>
      </c>
      <c r="C377" t="s">
        <v>464</v>
      </c>
    </row>
    <row r="378" spans="1:3">
      <c r="A378">
        <v>59</v>
      </c>
      <c r="B378">
        <v>14</v>
      </c>
      <c r="C378" t="s">
        <v>138</v>
      </c>
    </row>
    <row r="379" spans="1:3">
      <c r="A379">
        <v>59</v>
      </c>
      <c r="B379">
        <v>7</v>
      </c>
      <c r="C379" t="s">
        <v>138</v>
      </c>
    </row>
    <row r="380" spans="1:3">
      <c r="A380">
        <v>59</v>
      </c>
      <c r="B380">
        <v>9</v>
      </c>
      <c r="C380" t="s">
        <v>138</v>
      </c>
    </row>
    <row r="381" spans="1:3">
      <c r="A381">
        <v>60</v>
      </c>
      <c r="B381">
        <v>9</v>
      </c>
      <c r="C381" t="s">
        <v>464</v>
      </c>
    </row>
    <row r="382" spans="1:3">
      <c r="A382">
        <v>60</v>
      </c>
      <c r="B382">
        <v>13</v>
      </c>
      <c r="C382" t="s">
        <v>464</v>
      </c>
    </row>
    <row r="383" spans="1:3">
      <c r="A383">
        <v>60</v>
      </c>
      <c r="B383">
        <v>14</v>
      </c>
      <c r="C383" t="s">
        <v>464</v>
      </c>
    </row>
    <row r="384" spans="1:3">
      <c r="A384">
        <v>60</v>
      </c>
      <c r="B384">
        <v>9</v>
      </c>
      <c r="C384" t="s">
        <v>138</v>
      </c>
    </row>
    <row r="385" spans="1:3">
      <c r="A385">
        <v>60</v>
      </c>
      <c r="B385">
        <v>11</v>
      </c>
      <c r="C385" t="s">
        <v>138</v>
      </c>
    </row>
    <row r="386" spans="1:3">
      <c r="A386">
        <v>60</v>
      </c>
      <c r="B386">
        <v>11</v>
      </c>
      <c r="C386" t="s">
        <v>138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45" sqref="D45"/>
    </sheetView>
  </sheetViews>
  <sheetFormatPr baseColWidth="10" defaultColWidth="11" defaultRowHeight="13" x14ac:dyDescent="0"/>
  <cols>
    <col min="1" max="2" width="11" customWidth="1"/>
    <col min="3" max="3" width="14.42578125" customWidth="1"/>
  </cols>
  <sheetData>
    <row r="1" spans="1:4" ht="23">
      <c r="A1" s="26" t="s">
        <v>137</v>
      </c>
    </row>
    <row r="4" spans="1:4">
      <c r="A4" t="s">
        <v>126</v>
      </c>
    </row>
    <row r="6" spans="1:4">
      <c r="A6" t="s">
        <v>127</v>
      </c>
    </row>
    <row r="7" spans="1:4">
      <c r="A7" t="s">
        <v>30</v>
      </c>
    </row>
    <row r="8" spans="1:4">
      <c r="A8" t="s">
        <v>262</v>
      </c>
    </row>
    <row r="12" spans="1:4" ht="16">
      <c r="A12" s="152" t="s">
        <v>1635</v>
      </c>
      <c r="B12" s="40" t="s">
        <v>133</v>
      </c>
      <c r="C12" s="40" t="s">
        <v>134</v>
      </c>
      <c r="D12" s="40" t="s">
        <v>135</v>
      </c>
    </row>
    <row r="13" spans="1:4" ht="16">
      <c r="A13" s="40">
        <v>1988</v>
      </c>
      <c r="B13" s="40">
        <v>14</v>
      </c>
      <c r="C13" s="40">
        <v>17</v>
      </c>
      <c r="D13" s="40" t="s">
        <v>890</v>
      </c>
    </row>
    <row r="14" spans="1:4" ht="16">
      <c r="A14" s="40">
        <v>1989</v>
      </c>
      <c r="B14" s="40">
        <v>12</v>
      </c>
      <c r="C14" s="40">
        <v>14</v>
      </c>
      <c r="D14" s="40" t="s">
        <v>890</v>
      </c>
    </row>
    <row r="15" spans="1:4" ht="16">
      <c r="A15" s="40">
        <v>1990</v>
      </c>
      <c r="B15" s="40">
        <v>15</v>
      </c>
      <c r="C15" s="40">
        <v>17</v>
      </c>
      <c r="D15" s="40" t="s">
        <v>890</v>
      </c>
    </row>
    <row r="16" spans="1:4" ht="16">
      <c r="A16" s="40">
        <v>1991</v>
      </c>
      <c r="B16" s="40">
        <v>16</v>
      </c>
      <c r="C16" s="40">
        <v>21</v>
      </c>
      <c r="D16" s="40" t="s">
        <v>136</v>
      </c>
    </row>
    <row r="17" spans="1:4" ht="16">
      <c r="A17" s="40">
        <v>1992</v>
      </c>
      <c r="B17" s="40">
        <v>13</v>
      </c>
      <c r="C17" s="40">
        <v>24</v>
      </c>
      <c r="D17" s="40" t="s">
        <v>136</v>
      </c>
    </row>
    <row r="18" spans="1:4" ht="16">
      <c r="A18" s="40">
        <v>1993</v>
      </c>
      <c r="B18" s="40">
        <v>12</v>
      </c>
      <c r="C18" s="40">
        <v>20</v>
      </c>
      <c r="D18" s="40" t="s">
        <v>136</v>
      </c>
    </row>
    <row r="19" spans="1:4" ht="16">
      <c r="A19" s="40">
        <v>1994</v>
      </c>
      <c r="B19" s="40">
        <v>15</v>
      </c>
      <c r="C19" s="40">
        <v>21</v>
      </c>
      <c r="D19" s="40" t="s">
        <v>136</v>
      </c>
    </row>
    <row r="20" spans="1:4" ht="16">
      <c r="A20" s="40">
        <v>1995</v>
      </c>
      <c r="B20" s="40">
        <v>17</v>
      </c>
      <c r="C20" s="40">
        <v>26</v>
      </c>
      <c r="D20" s="40" t="s">
        <v>136</v>
      </c>
    </row>
    <row r="21" spans="1:4" ht="16">
      <c r="A21" s="40">
        <v>1996</v>
      </c>
      <c r="B21" s="40">
        <v>14</v>
      </c>
      <c r="C21" s="40">
        <v>23</v>
      </c>
      <c r="D21" s="40" t="s">
        <v>136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B36" sqref="B36"/>
    </sheetView>
  </sheetViews>
  <sheetFormatPr baseColWidth="10" defaultColWidth="11" defaultRowHeight="13" x14ac:dyDescent="0"/>
  <sheetData>
    <row r="1" spans="1:5" ht="23">
      <c r="A1" s="26" t="s">
        <v>161</v>
      </c>
    </row>
    <row r="3" spans="1:5">
      <c r="A3" t="s">
        <v>162</v>
      </c>
    </row>
    <row r="4" spans="1:5">
      <c r="A4" t="s">
        <v>39</v>
      </c>
    </row>
    <row r="5" spans="1:5">
      <c r="A5" t="s">
        <v>40</v>
      </c>
    </row>
    <row r="6" spans="1:5">
      <c r="A6" t="s">
        <v>41</v>
      </c>
    </row>
    <row r="9" spans="1:5" ht="16">
      <c r="A9" s="40" t="s">
        <v>138</v>
      </c>
      <c r="B9" s="40" t="s">
        <v>249</v>
      </c>
      <c r="C9" s="40" t="s">
        <v>1351</v>
      </c>
      <c r="D9" s="40" t="s">
        <v>139</v>
      </c>
      <c r="E9" s="152" t="s">
        <v>832</v>
      </c>
    </row>
    <row r="10" spans="1:5" ht="16">
      <c r="A10" s="40" t="s">
        <v>140</v>
      </c>
      <c r="B10" s="40" t="s">
        <v>141</v>
      </c>
      <c r="C10" s="40" t="s">
        <v>890</v>
      </c>
      <c r="D10" s="40" t="s">
        <v>142</v>
      </c>
      <c r="E10" s="40">
        <v>23</v>
      </c>
    </row>
    <row r="11" spans="1:5" ht="16">
      <c r="A11" s="40" t="s">
        <v>140</v>
      </c>
      <c r="B11" s="40" t="s">
        <v>141</v>
      </c>
      <c r="C11" s="40" t="s">
        <v>890</v>
      </c>
      <c r="D11" s="40" t="s">
        <v>143</v>
      </c>
      <c r="E11" s="40">
        <v>30</v>
      </c>
    </row>
    <row r="12" spans="1:5" ht="16">
      <c r="A12" s="40" t="s">
        <v>140</v>
      </c>
      <c r="B12" s="40" t="s">
        <v>141</v>
      </c>
      <c r="C12" s="40" t="s">
        <v>890</v>
      </c>
      <c r="D12" s="40" t="s">
        <v>144</v>
      </c>
      <c r="E12" s="40">
        <v>27</v>
      </c>
    </row>
    <row r="13" spans="1:5" ht="16">
      <c r="A13" s="40" t="s">
        <v>140</v>
      </c>
      <c r="B13" s="40" t="s">
        <v>141</v>
      </c>
      <c r="C13" s="40" t="s">
        <v>890</v>
      </c>
      <c r="D13" s="40" t="s">
        <v>145</v>
      </c>
      <c r="E13" s="40">
        <v>25</v>
      </c>
    </row>
    <row r="14" spans="1:5" ht="16">
      <c r="A14" s="40" t="s">
        <v>140</v>
      </c>
      <c r="B14" s="40" t="s">
        <v>141</v>
      </c>
      <c r="C14" s="40" t="s">
        <v>136</v>
      </c>
      <c r="D14" s="40" t="s">
        <v>146</v>
      </c>
      <c r="E14" s="40">
        <v>17</v>
      </c>
    </row>
    <row r="15" spans="1:5" ht="16">
      <c r="A15" s="40" t="s">
        <v>140</v>
      </c>
      <c r="B15" s="40" t="s">
        <v>141</v>
      </c>
      <c r="C15" s="40" t="s">
        <v>136</v>
      </c>
      <c r="D15" s="40" t="s">
        <v>147</v>
      </c>
      <c r="E15" s="40">
        <v>19</v>
      </c>
    </row>
    <row r="16" spans="1:5" ht="16">
      <c r="A16" s="40" t="s">
        <v>140</v>
      </c>
      <c r="B16" s="40" t="s">
        <v>141</v>
      </c>
      <c r="C16" s="40" t="s">
        <v>136</v>
      </c>
      <c r="D16" s="40" t="s">
        <v>148</v>
      </c>
      <c r="E16" s="40">
        <v>23</v>
      </c>
    </row>
    <row r="17" spans="1:5" ht="16">
      <c r="A17" s="40" t="s">
        <v>140</v>
      </c>
      <c r="B17" s="40" t="s">
        <v>141</v>
      </c>
      <c r="C17" s="40" t="s">
        <v>136</v>
      </c>
      <c r="D17" s="40" t="s">
        <v>149</v>
      </c>
      <c r="E17" s="40">
        <v>25</v>
      </c>
    </row>
    <row r="18" spans="1:5" ht="16">
      <c r="A18" s="40" t="s">
        <v>140</v>
      </c>
      <c r="B18" s="40" t="s">
        <v>141</v>
      </c>
      <c r="C18" s="40" t="s">
        <v>136</v>
      </c>
      <c r="D18" s="40" t="s">
        <v>150</v>
      </c>
      <c r="E18" s="40">
        <v>17</v>
      </c>
    </row>
    <row r="19" spans="1:5" ht="16">
      <c r="A19" s="40" t="s">
        <v>464</v>
      </c>
      <c r="B19" s="40" t="s">
        <v>1317</v>
      </c>
      <c r="C19" s="40" t="s">
        <v>890</v>
      </c>
      <c r="D19" s="40" t="s">
        <v>151</v>
      </c>
      <c r="E19" s="40">
        <v>32</v>
      </c>
    </row>
    <row r="20" spans="1:5" ht="16">
      <c r="A20" s="40" t="s">
        <v>464</v>
      </c>
      <c r="B20" s="40" t="s">
        <v>1317</v>
      </c>
      <c r="C20" s="40" t="s">
        <v>890</v>
      </c>
      <c r="D20" s="40" t="s">
        <v>152</v>
      </c>
      <c r="E20" s="40">
        <v>28</v>
      </c>
    </row>
    <row r="21" spans="1:5" ht="16">
      <c r="A21" s="40" t="s">
        <v>464</v>
      </c>
      <c r="B21" s="40" t="s">
        <v>1317</v>
      </c>
      <c r="C21" s="40" t="s">
        <v>890</v>
      </c>
      <c r="D21" s="40" t="s">
        <v>153</v>
      </c>
      <c r="E21" s="40">
        <v>35</v>
      </c>
    </row>
    <row r="22" spans="1:5" ht="16">
      <c r="A22" s="40" t="s">
        <v>464</v>
      </c>
      <c r="B22" s="40" t="s">
        <v>1317</v>
      </c>
      <c r="C22" s="40" t="s">
        <v>890</v>
      </c>
      <c r="D22" s="40" t="s">
        <v>154</v>
      </c>
      <c r="E22" s="40">
        <v>26</v>
      </c>
    </row>
    <row r="23" spans="1:5" ht="16">
      <c r="A23" s="40" t="s">
        <v>464</v>
      </c>
      <c r="B23" s="40" t="s">
        <v>1317</v>
      </c>
      <c r="C23" s="40" t="s">
        <v>890</v>
      </c>
      <c r="D23" s="40" t="s">
        <v>155</v>
      </c>
      <c r="E23" s="40">
        <v>33</v>
      </c>
    </row>
    <row r="24" spans="1:5" ht="16">
      <c r="A24" s="40" t="s">
        <v>464</v>
      </c>
      <c r="B24" s="40" t="s">
        <v>1317</v>
      </c>
      <c r="C24" s="40" t="s">
        <v>890</v>
      </c>
      <c r="D24" s="40" t="s">
        <v>156</v>
      </c>
      <c r="E24" s="40">
        <v>29</v>
      </c>
    </row>
    <row r="25" spans="1:5" ht="16">
      <c r="A25" s="40" t="s">
        <v>464</v>
      </c>
      <c r="B25" s="40" t="s">
        <v>1317</v>
      </c>
      <c r="C25" s="40" t="s">
        <v>136</v>
      </c>
      <c r="D25" s="40" t="s">
        <v>157</v>
      </c>
      <c r="E25" s="40">
        <v>25</v>
      </c>
    </row>
    <row r="26" spans="1:5" ht="16">
      <c r="A26" s="40" t="s">
        <v>464</v>
      </c>
      <c r="B26" s="40" t="s">
        <v>1317</v>
      </c>
      <c r="C26" s="40" t="s">
        <v>136</v>
      </c>
      <c r="D26" s="40" t="s">
        <v>158</v>
      </c>
      <c r="E26" s="40">
        <v>27</v>
      </c>
    </row>
    <row r="27" spans="1:5" ht="16">
      <c r="A27" s="40" t="s">
        <v>464</v>
      </c>
      <c r="B27" s="40" t="s">
        <v>1317</v>
      </c>
      <c r="C27" s="40" t="s">
        <v>136</v>
      </c>
      <c r="D27" s="40" t="s">
        <v>159</v>
      </c>
      <c r="E27" s="40">
        <v>32</v>
      </c>
    </row>
    <row r="28" spans="1:5" ht="16">
      <c r="A28" s="40" t="s">
        <v>464</v>
      </c>
      <c r="B28" s="40" t="s">
        <v>1317</v>
      </c>
      <c r="C28" s="40" t="s">
        <v>136</v>
      </c>
      <c r="D28" s="40" t="s">
        <v>160</v>
      </c>
      <c r="E28" s="40">
        <v>26</v>
      </c>
    </row>
    <row r="29" spans="1:5" s="98" customFormat="1"/>
  </sheetData>
  <phoneticPr fontId="3"/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E11" sqref="E11"/>
    </sheetView>
  </sheetViews>
  <sheetFormatPr baseColWidth="10" defaultColWidth="11" defaultRowHeight="13" x14ac:dyDescent="0"/>
  <sheetData>
    <row r="1" spans="1:5" ht="23">
      <c r="A1" s="26" t="s">
        <v>16</v>
      </c>
    </row>
    <row r="3" spans="1:5">
      <c r="A3" t="s">
        <v>13</v>
      </c>
    </row>
    <row r="4" spans="1:5">
      <c r="A4" t="s">
        <v>39</v>
      </c>
    </row>
    <row r="5" spans="1:5">
      <c r="A5" t="s">
        <v>14</v>
      </c>
    </row>
    <row r="6" spans="1:5">
      <c r="A6" t="s">
        <v>41</v>
      </c>
    </row>
    <row r="7" spans="1:5">
      <c r="A7" t="s">
        <v>15</v>
      </c>
    </row>
    <row r="12" spans="1:5" ht="16">
      <c r="A12" s="40" t="s">
        <v>138</v>
      </c>
      <c r="B12" s="40" t="s">
        <v>249</v>
      </c>
      <c r="C12" s="40" t="s">
        <v>1351</v>
      </c>
      <c r="D12" s="40" t="s">
        <v>139</v>
      </c>
      <c r="E12" s="40" t="s">
        <v>832</v>
      </c>
    </row>
    <row r="13" spans="1:5" ht="16">
      <c r="A13" s="40" t="s">
        <v>140</v>
      </c>
      <c r="B13" s="40" t="s">
        <v>141</v>
      </c>
      <c r="C13" s="40" t="s">
        <v>890</v>
      </c>
      <c r="D13" s="40" t="s">
        <v>142</v>
      </c>
      <c r="E13" s="40">
        <v>23</v>
      </c>
    </row>
    <row r="14" spans="1:5" ht="16">
      <c r="A14" s="40" t="s">
        <v>140</v>
      </c>
      <c r="B14" s="40" t="s">
        <v>141</v>
      </c>
      <c r="C14" s="40" t="s">
        <v>890</v>
      </c>
      <c r="D14" s="40" t="s">
        <v>143</v>
      </c>
      <c r="E14" s="40">
        <v>30</v>
      </c>
    </row>
    <row r="15" spans="1:5" ht="16">
      <c r="A15" s="40" t="s">
        <v>140</v>
      </c>
      <c r="B15" s="40" t="s">
        <v>141</v>
      </c>
      <c r="C15" s="40" t="s">
        <v>890</v>
      </c>
      <c r="D15" s="40" t="s">
        <v>144</v>
      </c>
      <c r="E15" s="40">
        <v>27</v>
      </c>
    </row>
    <row r="16" spans="1:5" ht="16">
      <c r="A16" s="40" t="s">
        <v>140</v>
      </c>
      <c r="B16" s="40" t="s">
        <v>141</v>
      </c>
      <c r="C16" s="40" t="s">
        <v>890</v>
      </c>
      <c r="D16" s="40" t="s">
        <v>145</v>
      </c>
      <c r="E16" s="40">
        <v>25</v>
      </c>
    </row>
    <row r="17" spans="1:5" ht="16">
      <c r="A17" s="40" t="s">
        <v>140</v>
      </c>
      <c r="B17" s="40" t="s">
        <v>141</v>
      </c>
      <c r="C17" s="40" t="s">
        <v>136</v>
      </c>
      <c r="D17" s="40" t="s">
        <v>146</v>
      </c>
      <c r="E17" s="40">
        <v>17</v>
      </c>
    </row>
    <row r="18" spans="1:5" ht="16">
      <c r="A18" s="40" t="s">
        <v>140</v>
      </c>
      <c r="B18" s="40" t="s">
        <v>141</v>
      </c>
      <c r="C18" s="40" t="s">
        <v>136</v>
      </c>
      <c r="D18" s="40" t="s">
        <v>147</v>
      </c>
      <c r="E18" s="40">
        <v>19</v>
      </c>
    </row>
    <row r="19" spans="1:5" ht="16">
      <c r="A19" s="40" t="s">
        <v>140</v>
      </c>
      <c r="B19" s="40" t="s">
        <v>141</v>
      </c>
      <c r="C19" s="40" t="s">
        <v>136</v>
      </c>
      <c r="D19" s="40" t="s">
        <v>148</v>
      </c>
      <c r="E19" s="40">
        <v>23</v>
      </c>
    </row>
    <row r="20" spans="1:5" ht="16">
      <c r="A20" s="40" t="s">
        <v>140</v>
      </c>
      <c r="B20" s="40" t="s">
        <v>141</v>
      </c>
      <c r="C20" s="40" t="s">
        <v>136</v>
      </c>
      <c r="D20" s="40" t="s">
        <v>149</v>
      </c>
      <c r="E20" s="40">
        <v>25</v>
      </c>
    </row>
    <row r="21" spans="1:5" ht="16">
      <c r="A21" s="40" t="s">
        <v>140</v>
      </c>
      <c r="B21" s="40" t="s">
        <v>141</v>
      </c>
      <c r="C21" s="40" t="s">
        <v>136</v>
      </c>
      <c r="D21" s="40" t="s">
        <v>150</v>
      </c>
      <c r="E21" s="40">
        <v>17</v>
      </c>
    </row>
    <row r="22" spans="1:5" ht="16">
      <c r="A22" s="40" t="s">
        <v>464</v>
      </c>
      <c r="B22" s="40" t="s">
        <v>1317</v>
      </c>
      <c r="C22" s="40" t="s">
        <v>890</v>
      </c>
      <c r="D22" s="40" t="s">
        <v>151</v>
      </c>
      <c r="E22" s="40">
        <v>32</v>
      </c>
    </row>
    <row r="23" spans="1:5" ht="16">
      <c r="A23" s="40" t="s">
        <v>464</v>
      </c>
      <c r="B23" s="40" t="s">
        <v>1317</v>
      </c>
      <c r="C23" s="40" t="s">
        <v>890</v>
      </c>
      <c r="D23" s="40" t="s">
        <v>152</v>
      </c>
      <c r="E23" s="40">
        <v>28</v>
      </c>
    </row>
    <row r="24" spans="1:5" ht="16">
      <c r="A24" s="40" t="s">
        <v>464</v>
      </c>
      <c r="B24" s="40" t="s">
        <v>1317</v>
      </c>
      <c r="C24" s="40" t="s">
        <v>890</v>
      </c>
      <c r="D24" s="40" t="s">
        <v>153</v>
      </c>
      <c r="E24" s="40">
        <v>35</v>
      </c>
    </row>
    <row r="25" spans="1:5" ht="16">
      <c r="A25" s="40" t="s">
        <v>464</v>
      </c>
      <c r="B25" s="40" t="s">
        <v>1317</v>
      </c>
      <c r="C25" s="40" t="s">
        <v>890</v>
      </c>
      <c r="D25" s="40" t="s">
        <v>154</v>
      </c>
      <c r="E25" s="40">
        <v>26</v>
      </c>
    </row>
    <row r="26" spans="1:5" ht="16">
      <c r="A26" s="40" t="s">
        <v>464</v>
      </c>
      <c r="B26" s="40" t="s">
        <v>1317</v>
      </c>
      <c r="C26" s="40" t="s">
        <v>890</v>
      </c>
      <c r="D26" s="40" t="s">
        <v>155</v>
      </c>
      <c r="E26" s="40">
        <v>33</v>
      </c>
    </row>
    <row r="27" spans="1:5" ht="16">
      <c r="A27" s="40" t="s">
        <v>464</v>
      </c>
      <c r="B27" s="40" t="s">
        <v>1317</v>
      </c>
      <c r="C27" s="40" t="s">
        <v>890</v>
      </c>
      <c r="D27" s="40" t="s">
        <v>156</v>
      </c>
      <c r="E27" s="40">
        <v>29</v>
      </c>
    </row>
    <row r="28" spans="1:5" ht="16">
      <c r="A28" s="40" t="s">
        <v>464</v>
      </c>
      <c r="B28" s="40" t="s">
        <v>1317</v>
      </c>
      <c r="C28" s="40" t="s">
        <v>136</v>
      </c>
      <c r="D28" s="40" t="s">
        <v>157</v>
      </c>
      <c r="E28" s="40">
        <v>25</v>
      </c>
    </row>
    <row r="29" spans="1:5" ht="16">
      <c r="A29" s="40" t="s">
        <v>464</v>
      </c>
      <c r="B29" s="40" t="s">
        <v>1317</v>
      </c>
      <c r="C29" s="40" t="s">
        <v>136</v>
      </c>
      <c r="D29" s="40" t="s">
        <v>158</v>
      </c>
      <c r="E29" s="40">
        <v>27</v>
      </c>
    </row>
    <row r="30" spans="1:5" ht="16">
      <c r="A30" s="40" t="s">
        <v>464</v>
      </c>
      <c r="B30" s="40" t="s">
        <v>1317</v>
      </c>
      <c r="C30" s="40" t="s">
        <v>136</v>
      </c>
      <c r="D30" s="40" t="s">
        <v>159</v>
      </c>
      <c r="E30" s="40">
        <v>32</v>
      </c>
    </row>
    <row r="31" spans="1:5" ht="16">
      <c r="A31" s="40" t="s">
        <v>464</v>
      </c>
      <c r="B31" s="40" t="s">
        <v>1317</v>
      </c>
      <c r="C31" s="40" t="s">
        <v>136</v>
      </c>
      <c r="D31" s="40" t="s">
        <v>160</v>
      </c>
      <c r="E31" s="40">
        <v>26</v>
      </c>
    </row>
    <row r="32" spans="1:5" ht="16">
      <c r="A32" s="40" t="s">
        <v>464</v>
      </c>
      <c r="B32" s="40" t="s">
        <v>1320</v>
      </c>
      <c r="C32" s="40" t="s">
        <v>890</v>
      </c>
      <c r="D32" s="40" t="s">
        <v>75</v>
      </c>
      <c r="E32" s="40">
        <v>38</v>
      </c>
    </row>
    <row r="33" spans="1:5" ht="16">
      <c r="A33" s="40" t="s">
        <v>464</v>
      </c>
      <c r="B33" s="40" t="s">
        <v>1320</v>
      </c>
      <c r="C33" s="40" t="s">
        <v>890</v>
      </c>
      <c r="D33" s="40" t="s">
        <v>76</v>
      </c>
      <c r="E33" s="40">
        <v>40</v>
      </c>
    </row>
    <row r="34" spans="1:5" ht="16">
      <c r="A34" s="40" t="s">
        <v>464</v>
      </c>
      <c r="B34" s="40" t="s">
        <v>1320</v>
      </c>
      <c r="C34" s="40" t="s">
        <v>890</v>
      </c>
      <c r="D34" s="40" t="s">
        <v>77</v>
      </c>
      <c r="E34" s="40">
        <v>43</v>
      </c>
    </row>
    <row r="35" spans="1:5" ht="16">
      <c r="A35" s="40" t="s">
        <v>464</v>
      </c>
      <c r="B35" s="40" t="s">
        <v>1320</v>
      </c>
      <c r="C35" s="40" t="s">
        <v>890</v>
      </c>
      <c r="D35" s="40" t="s">
        <v>78</v>
      </c>
      <c r="E35" s="40">
        <v>37</v>
      </c>
    </row>
    <row r="36" spans="1:5" ht="16">
      <c r="A36" s="40" t="s">
        <v>464</v>
      </c>
      <c r="B36" s="40" t="s">
        <v>1320</v>
      </c>
      <c r="C36" s="40" t="s">
        <v>890</v>
      </c>
      <c r="D36" s="40" t="s">
        <v>79</v>
      </c>
      <c r="E36" s="40">
        <v>37</v>
      </c>
    </row>
    <row r="37" spans="1:5" ht="16">
      <c r="A37" s="40" t="s">
        <v>464</v>
      </c>
      <c r="B37" s="40" t="s">
        <v>1320</v>
      </c>
      <c r="C37" s="40" t="s">
        <v>890</v>
      </c>
      <c r="D37" s="40" t="s">
        <v>80</v>
      </c>
      <c r="E37" s="40">
        <v>33</v>
      </c>
    </row>
    <row r="38" spans="1:5" ht="16">
      <c r="A38" s="40" t="s">
        <v>464</v>
      </c>
      <c r="B38" s="40" t="s">
        <v>1320</v>
      </c>
      <c r="C38" s="40" t="s">
        <v>136</v>
      </c>
      <c r="D38" s="40" t="s">
        <v>81</v>
      </c>
      <c r="E38" s="40">
        <v>32</v>
      </c>
    </row>
    <row r="39" spans="1:5" ht="16">
      <c r="A39" s="40" t="s">
        <v>464</v>
      </c>
      <c r="B39" s="40" t="s">
        <v>1320</v>
      </c>
      <c r="C39" s="40" t="s">
        <v>136</v>
      </c>
      <c r="D39" s="40" t="s">
        <v>82</v>
      </c>
      <c r="E39" s="40">
        <v>33</v>
      </c>
    </row>
    <row r="40" spans="1:5" ht="16">
      <c r="A40" s="40" t="s">
        <v>464</v>
      </c>
      <c r="B40" s="40" t="s">
        <v>1320</v>
      </c>
      <c r="C40" s="40" t="s">
        <v>136</v>
      </c>
      <c r="D40" s="40" t="s">
        <v>83</v>
      </c>
      <c r="E40" s="40">
        <v>29</v>
      </c>
    </row>
    <row r="41" spans="1:5" ht="16">
      <c r="A41" s="40" t="s">
        <v>464</v>
      </c>
      <c r="B41" s="40" t="s">
        <v>1320</v>
      </c>
      <c r="C41" s="40" t="s">
        <v>136</v>
      </c>
      <c r="D41" s="40" t="s">
        <v>84</v>
      </c>
      <c r="E41" s="40">
        <v>35</v>
      </c>
    </row>
    <row r="42" spans="1:5" ht="16">
      <c r="A42" s="40" t="s">
        <v>464</v>
      </c>
      <c r="B42" s="40" t="s">
        <v>1320</v>
      </c>
      <c r="C42" s="40" t="s">
        <v>136</v>
      </c>
      <c r="D42" s="40" t="s">
        <v>85</v>
      </c>
      <c r="E42" s="40">
        <v>27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>
      <selection activeCell="A14" sqref="A14:XFD17"/>
    </sheetView>
  </sheetViews>
  <sheetFormatPr baseColWidth="10" defaultColWidth="11" defaultRowHeight="13" x14ac:dyDescent="0"/>
  <sheetData>
    <row r="1" spans="1:6" ht="23">
      <c r="A1" s="26" t="s">
        <v>17</v>
      </c>
    </row>
    <row r="3" spans="1:6">
      <c r="A3" t="s">
        <v>90</v>
      </c>
    </row>
    <row r="4" spans="1:6">
      <c r="A4" t="s">
        <v>91</v>
      </c>
    </row>
    <row r="5" spans="1:6">
      <c r="A5" t="s">
        <v>92</v>
      </c>
    </row>
    <row r="6" spans="1:6">
      <c r="A6" t="s">
        <v>93</v>
      </c>
    </row>
    <row r="7" spans="1:6">
      <c r="A7" t="s">
        <v>94</v>
      </c>
    </row>
    <row r="8" spans="1:6">
      <c r="A8" t="s">
        <v>131</v>
      </c>
    </row>
    <row r="9" spans="1:6">
      <c r="A9" t="s">
        <v>132</v>
      </c>
    </row>
    <row r="10" spans="1:6">
      <c r="A10" t="s">
        <v>31</v>
      </c>
    </row>
    <row r="11" spans="1:6">
      <c r="A11" t="s">
        <v>32</v>
      </c>
    </row>
    <row r="12" spans="1:6" s="2" customFormat="1">
      <c r="A12" s="2" t="s">
        <v>33</v>
      </c>
    </row>
    <row r="13" spans="1:6" s="2" customFormat="1"/>
    <row r="14" spans="1:6" s="2" customFormat="1"/>
    <row r="15" spans="1:6" s="2" customFormat="1"/>
    <row r="16" spans="1:6" s="159" customFormat="1" ht="16">
      <c r="A16" s="40" t="s">
        <v>18</v>
      </c>
      <c r="B16" s="40" t="s">
        <v>1635</v>
      </c>
      <c r="C16" s="40" t="s">
        <v>1351</v>
      </c>
      <c r="D16" s="40" t="s">
        <v>138</v>
      </c>
      <c r="E16" s="40" t="s">
        <v>249</v>
      </c>
      <c r="F16" s="40" t="s">
        <v>3165</v>
      </c>
    </row>
    <row r="17" spans="1:6" ht="16">
      <c r="A17" s="40">
        <v>1</v>
      </c>
      <c r="B17" s="40">
        <v>75</v>
      </c>
      <c r="C17" s="40" t="s">
        <v>890</v>
      </c>
      <c r="D17" s="40" t="s">
        <v>464</v>
      </c>
      <c r="E17" s="40" t="s">
        <v>1317</v>
      </c>
      <c r="F17" s="40">
        <v>1</v>
      </c>
    </row>
    <row r="18" spans="1:6" ht="16">
      <c r="A18" s="40">
        <v>1</v>
      </c>
      <c r="B18" s="40">
        <v>75</v>
      </c>
      <c r="C18" s="40" t="s">
        <v>890</v>
      </c>
      <c r="D18" s="40" t="s">
        <v>140</v>
      </c>
      <c r="E18" s="40" t="s">
        <v>141</v>
      </c>
      <c r="F18" s="40">
        <v>1</v>
      </c>
    </row>
    <row r="19" spans="1:6" ht="16">
      <c r="A19" s="40">
        <v>2</v>
      </c>
      <c r="B19" s="40">
        <v>75</v>
      </c>
      <c r="C19" s="40" t="s">
        <v>890</v>
      </c>
      <c r="D19" s="40" t="s">
        <v>464</v>
      </c>
      <c r="E19" s="40" t="s">
        <v>1317</v>
      </c>
      <c r="F19" s="40">
        <v>0</v>
      </c>
    </row>
    <row r="20" spans="1:6" ht="16">
      <c r="A20" s="40">
        <v>2</v>
      </c>
      <c r="B20" s="40">
        <v>75</v>
      </c>
      <c r="C20" s="40" t="s">
        <v>890</v>
      </c>
      <c r="D20" s="40" t="s">
        <v>140</v>
      </c>
      <c r="E20" s="40" t="s">
        <v>141</v>
      </c>
      <c r="F20" s="40">
        <v>1</v>
      </c>
    </row>
    <row r="21" spans="1:6" ht="16">
      <c r="A21" s="40">
        <v>3</v>
      </c>
      <c r="B21" s="40">
        <v>75</v>
      </c>
      <c r="C21" s="40" t="s">
        <v>890</v>
      </c>
      <c r="D21" s="40" t="s">
        <v>464</v>
      </c>
      <c r="E21" s="40" t="s">
        <v>1317</v>
      </c>
      <c r="F21" s="40">
        <v>0</v>
      </c>
    </row>
    <row r="22" spans="1:6" ht="16">
      <c r="A22" s="40">
        <v>3</v>
      </c>
      <c r="B22" s="40">
        <v>75</v>
      </c>
      <c r="C22" s="40" t="s">
        <v>890</v>
      </c>
      <c r="D22" s="40" t="s">
        <v>140</v>
      </c>
      <c r="E22" s="40" t="s">
        <v>141</v>
      </c>
      <c r="F22" s="40">
        <v>0</v>
      </c>
    </row>
    <row r="23" spans="1:6" ht="16">
      <c r="A23" s="40">
        <v>4</v>
      </c>
      <c r="B23" s="40">
        <v>75</v>
      </c>
      <c r="C23" s="40" t="s">
        <v>890</v>
      </c>
      <c r="D23" s="40" t="s">
        <v>464</v>
      </c>
      <c r="E23" s="40" t="s">
        <v>1317</v>
      </c>
      <c r="F23" s="40">
        <v>2</v>
      </c>
    </row>
    <row r="24" spans="1:6" ht="16">
      <c r="A24" s="40">
        <v>4</v>
      </c>
      <c r="B24" s="40">
        <v>75</v>
      </c>
      <c r="C24" s="40" t="s">
        <v>890</v>
      </c>
      <c r="D24" s="40" t="s">
        <v>140</v>
      </c>
      <c r="E24" s="40" t="s">
        <v>141</v>
      </c>
      <c r="F24" s="40">
        <v>6</v>
      </c>
    </row>
    <row r="25" spans="1:6" ht="16">
      <c r="A25" s="40">
        <v>5</v>
      </c>
      <c r="B25" s="40">
        <v>75</v>
      </c>
      <c r="C25" s="40" t="s">
        <v>890</v>
      </c>
      <c r="D25" s="40" t="s">
        <v>464</v>
      </c>
      <c r="E25" s="40" t="s">
        <v>1317</v>
      </c>
      <c r="F25" s="40">
        <v>47</v>
      </c>
    </row>
    <row r="26" spans="1:6" ht="16">
      <c r="A26" s="40">
        <v>5</v>
      </c>
      <c r="B26" s="40">
        <v>75</v>
      </c>
      <c r="C26" s="40" t="s">
        <v>890</v>
      </c>
      <c r="D26" s="40" t="s">
        <v>140</v>
      </c>
      <c r="E26" s="40" t="s">
        <v>141</v>
      </c>
      <c r="F26" s="40">
        <v>103</v>
      </c>
    </row>
    <row r="27" spans="1:6" ht="16">
      <c r="A27" s="40">
        <v>6</v>
      </c>
      <c r="B27" s="40">
        <v>75</v>
      </c>
      <c r="C27" s="40" t="s">
        <v>890</v>
      </c>
      <c r="D27" s="40" t="s">
        <v>464</v>
      </c>
      <c r="E27" s="40" t="s">
        <v>1317</v>
      </c>
      <c r="F27" s="40">
        <v>63</v>
      </c>
    </row>
    <row r="28" spans="1:6" ht="16">
      <c r="A28" s="40">
        <v>6</v>
      </c>
      <c r="B28" s="40">
        <v>75</v>
      </c>
      <c r="C28" s="40" t="s">
        <v>890</v>
      </c>
      <c r="D28" s="40" t="s">
        <v>140</v>
      </c>
      <c r="E28" s="40" t="s">
        <v>141</v>
      </c>
      <c r="F28" s="40">
        <v>36</v>
      </c>
    </row>
    <row r="29" spans="1:6" ht="16">
      <c r="A29" s="40">
        <v>7</v>
      </c>
      <c r="B29" s="40">
        <v>75</v>
      </c>
      <c r="C29" s="40" t="s">
        <v>890</v>
      </c>
      <c r="D29" s="40" t="s">
        <v>464</v>
      </c>
      <c r="E29" s="40" t="s">
        <v>1317</v>
      </c>
      <c r="F29" s="40">
        <v>78</v>
      </c>
    </row>
    <row r="30" spans="1:6" ht="16">
      <c r="A30" s="40">
        <v>7</v>
      </c>
      <c r="B30" s="40">
        <v>75</v>
      </c>
      <c r="C30" s="40" t="s">
        <v>890</v>
      </c>
      <c r="D30" s="40" t="s">
        <v>140</v>
      </c>
      <c r="E30" s="40" t="s">
        <v>141</v>
      </c>
      <c r="F30" s="40">
        <v>6</v>
      </c>
    </row>
    <row r="31" spans="1:6" ht="16">
      <c r="A31" s="40">
        <v>8</v>
      </c>
      <c r="B31" s="40">
        <v>75</v>
      </c>
      <c r="C31" s="40" t="s">
        <v>890</v>
      </c>
      <c r="D31" s="40" t="s">
        <v>464</v>
      </c>
      <c r="E31" s="40" t="s">
        <v>1317</v>
      </c>
      <c r="F31" s="40">
        <v>16</v>
      </c>
    </row>
    <row r="32" spans="1:6" ht="16">
      <c r="A32" s="40">
        <v>8</v>
      </c>
      <c r="B32" s="40">
        <v>75</v>
      </c>
      <c r="C32" s="40" t="s">
        <v>890</v>
      </c>
      <c r="D32" s="40" t="s">
        <v>140</v>
      </c>
      <c r="E32" s="40" t="s">
        <v>141</v>
      </c>
      <c r="F32" s="40">
        <v>143</v>
      </c>
    </row>
    <row r="33" spans="1:6" ht="16">
      <c r="A33" s="40">
        <v>9</v>
      </c>
      <c r="B33" s="40">
        <v>75</v>
      </c>
      <c r="C33" s="40" t="s">
        <v>890</v>
      </c>
      <c r="D33" s="40" t="s">
        <v>464</v>
      </c>
      <c r="E33" s="40" t="s">
        <v>1317</v>
      </c>
      <c r="F33" s="40">
        <v>143</v>
      </c>
    </row>
    <row r="34" spans="1:6" ht="16">
      <c r="A34" s="40">
        <v>9</v>
      </c>
      <c r="B34" s="40">
        <v>75</v>
      </c>
      <c r="C34" s="40" t="s">
        <v>890</v>
      </c>
      <c r="D34" s="40" t="s">
        <v>140</v>
      </c>
      <c r="E34" s="40" t="s">
        <v>141</v>
      </c>
      <c r="F34" s="40">
        <v>145</v>
      </c>
    </row>
    <row r="35" spans="1:6" ht="16">
      <c r="A35" s="40">
        <v>10</v>
      </c>
      <c r="B35" s="40">
        <v>75</v>
      </c>
      <c r="C35" s="40" t="s">
        <v>890</v>
      </c>
      <c r="D35" s="40" t="s">
        <v>464</v>
      </c>
      <c r="E35" s="40" t="s">
        <v>1317</v>
      </c>
      <c r="F35" s="40">
        <v>28</v>
      </c>
    </row>
    <row r="36" spans="1:6" ht="16">
      <c r="A36" s="40">
        <v>10</v>
      </c>
      <c r="B36" s="40">
        <v>75</v>
      </c>
      <c r="C36" s="40" t="s">
        <v>890</v>
      </c>
      <c r="D36" s="40" t="s">
        <v>140</v>
      </c>
      <c r="E36" s="40" t="s">
        <v>141</v>
      </c>
      <c r="F36" s="40">
        <v>9</v>
      </c>
    </row>
    <row r="37" spans="1:6" ht="16">
      <c r="A37" s="40">
        <v>11</v>
      </c>
      <c r="B37" s="40">
        <v>75</v>
      </c>
      <c r="C37" s="40" t="s">
        <v>890</v>
      </c>
      <c r="D37" s="40" t="s">
        <v>464</v>
      </c>
      <c r="E37" s="40" t="s">
        <v>1317</v>
      </c>
      <c r="F37" s="40">
        <v>4</v>
      </c>
    </row>
    <row r="38" spans="1:6" ht="16">
      <c r="A38" s="40">
        <v>11</v>
      </c>
      <c r="B38" s="40">
        <v>75</v>
      </c>
      <c r="C38" s="40" t="s">
        <v>890</v>
      </c>
      <c r="D38" s="40" t="s">
        <v>140</v>
      </c>
      <c r="E38" s="40" t="s">
        <v>141</v>
      </c>
      <c r="F38" s="40">
        <v>15</v>
      </c>
    </row>
    <row r="39" spans="1:6" ht="16">
      <c r="A39" s="40">
        <v>12</v>
      </c>
      <c r="B39" s="40">
        <v>75</v>
      </c>
      <c r="C39" s="40" t="s">
        <v>890</v>
      </c>
      <c r="D39" s="40" t="s">
        <v>464</v>
      </c>
      <c r="E39" s="40" t="s">
        <v>1317</v>
      </c>
      <c r="F39" s="40">
        <v>0</v>
      </c>
    </row>
    <row r="40" spans="1:6" ht="16">
      <c r="A40" s="40">
        <v>12</v>
      </c>
      <c r="B40" s="40">
        <v>75</v>
      </c>
      <c r="C40" s="40" t="s">
        <v>890</v>
      </c>
      <c r="D40" s="40" t="s">
        <v>140</v>
      </c>
      <c r="E40" s="40" t="s">
        <v>141</v>
      </c>
      <c r="F40" s="40">
        <v>2</v>
      </c>
    </row>
    <row r="41" spans="1:6" ht="16">
      <c r="A41" s="40">
        <v>13</v>
      </c>
      <c r="B41" s="40">
        <v>76</v>
      </c>
      <c r="C41" s="40" t="s">
        <v>136</v>
      </c>
      <c r="D41" s="40" t="s">
        <v>464</v>
      </c>
      <c r="E41" s="40" t="s">
        <v>1317</v>
      </c>
      <c r="F41" s="40">
        <v>3</v>
      </c>
    </row>
    <row r="42" spans="1:6" ht="16">
      <c r="A42" s="40">
        <v>13</v>
      </c>
      <c r="B42" s="40">
        <v>76</v>
      </c>
      <c r="C42" s="40" t="s">
        <v>136</v>
      </c>
      <c r="D42" s="40" t="s">
        <v>140</v>
      </c>
      <c r="E42" s="40" t="s">
        <v>141</v>
      </c>
      <c r="F42" s="40">
        <v>1</v>
      </c>
    </row>
    <row r="43" spans="1:6" ht="16">
      <c r="A43" s="40">
        <v>14</v>
      </c>
      <c r="B43" s="40">
        <v>76</v>
      </c>
      <c r="C43" s="40" t="s">
        <v>136</v>
      </c>
      <c r="D43" s="40" t="s">
        <v>464</v>
      </c>
      <c r="E43" s="40" t="s">
        <v>1317</v>
      </c>
      <c r="F43" s="40">
        <v>28</v>
      </c>
    </row>
    <row r="44" spans="1:6" ht="16">
      <c r="A44" s="40">
        <v>14</v>
      </c>
      <c r="B44" s="40">
        <v>76</v>
      </c>
      <c r="C44" s="40" t="s">
        <v>136</v>
      </c>
      <c r="D44" s="40" t="s">
        <v>140</v>
      </c>
      <c r="E44" s="40" t="s">
        <v>141</v>
      </c>
      <c r="F44" s="40">
        <v>108</v>
      </c>
    </row>
    <row r="45" spans="1:6" ht="16">
      <c r="A45" s="40">
        <v>15</v>
      </c>
      <c r="B45" s="40">
        <v>76</v>
      </c>
      <c r="C45" s="40" t="s">
        <v>136</v>
      </c>
      <c r="D45" s="40" t="s">
        <v>464</v>
      </c>
      <c r="E45" s="40" t="s">
        <v>1317</v>
      </c>
      <c r="F45" s="40">
        <v>51</v>
      </c>
    </row>
    <row r="46" spans="1:6" ht="16">
      <c r="A46" s="40">
        <v>15</v>
      </c>
      <c r="B46" s="40">
        <v>76</v>
      </c>
      <c r="C46" s="40" t="s">
        <v>136</v>
      </c>
      <c r="D46" s="40" t="s">
        <v>140</v>
      </c>
      <c r="E46" s="40" t="s">
        <v>141</v>
      </c>
      <c r="F46" s="40">
        <v>117</v>
      </c>
    </row>
    <row r="47" spans="1:6" ht="16">
      <c r="A47" s="40">
        <v>16</v>
      </c>
      <c r="B47" s="40">
        <v>76</v>
      </c>
      <c r="C47" s="40" t="s">
        <v>136</v>
      </c>
      <c r="D47" s="40" t="s">
        <v>464</v>
      </c>
      <c r="E47" s="40" t="s">
        <v>1317</v>
      </c>
      <c r="F47" s="40">
        <v>17</v>
      </c>
    </row>
    <row r="48" spans="1:6" ht="16">
      <c r="A48" s="40">
        <v>16</v>
      </c>
      <c r="B48" s="40">
        <v>76</v>
      </c>
      <c r="C48" s="40" t="s">
        <v>136</v>
      </c>
      <c r="D48" s="40" t="s">
        <v>140</v>
      </c>
      <c r="E48" s="40" t="s">
        <v>141</v>
      </c>
      <c r="F48" s="40">
        <v>41</v>
      </c>
    </row>
    <row r="49" spans="1:6" ht="16">
      <c r="A49" s="40">
        <v>17</v>
      </c>
      <c r="B49" s="40">
        <v>76</v>
      </c>
      <c r="C49" s="40" t="s">
        <v>136</v>
      </c>
      <c r="D49" s="40" t="s">
        <v>464</v>
      </c>
      <c r="E49" s="40" t="s">
        <v>1317</v>
      </c>
      <c r="F49" s="40">
        <v>19</v>
      </c>
    </row>
    <row r="50" spans="1:6" ht="16">
      <c r="A50" s="40">
        <v>17</v>
      </c>
      <c r="B50" s="40">
        <v>76</v>
      </c>
      <c r="C50" s="40" t="s">
        <v>136</v>
      </c>
      <c r="D50" s="40" t="s">
        <v>140</v>
      </c>
      <c r="E50" s="40" t="s">
        <v>141</v>
      </c>
      <c r="F50" s="40">
        <v>23</v>
      </c>
    </row>
    <row r="51" spans="1:6" ht="16">
      <c r="A51" s="40">
        <v>18</v>
      </c>
      <c r="B51" s="40">
        <v>76</v>
      </c>
      <c r="C51" s="40" t="s">
        <v>136</v>
      </c>
      <c r="D51" s="40" t="s">
        <v>464</v>
      </c>
      <c r="E51" s="40" t="s">
        <v>1317</v>
      </c>
      <c r="F51" s="40">
        <v>40</v>
      </c>
    </row>
    <row r="52" spans="1:6" ht="16">
      <c r="A52" s="40">
        <v>18</v>
      </c>
      <c r="B52" s="40">
        <v>76</v>
      </c>
      <c r="C52" s="40" t="s">
        <v>136</v>
      </c>
      <c r="D52" s="40" t="s">
        <v>140</v>
      </c>
      <c r="E52" s="40" t="s">
        <v>141</v>
      </c>
      <c r="F52" s="40">
        <v>44</v>
      </c>
    </row>
    <row r="53" spans="1:6" ht="16">
      <c r="A53" s="40">
        <v>19</v>
      </c>
      <c r="B53" s="40">
        <v>76</v>
      </c>
      <c r="C53" s="40" t="s">
        <v>136</v>
      </c>
      <c r="D53" s="40" t="s">
        <v>464</v>
      </c>
      <c r="E53" s="40" t="s">
        <v>1317</v>
      </c>
      <c r="F53" s="40">
        <v>1</v>
      </c>
    </row>
    <row r="54" spans="1:6" ht="16">
      <c r="A54" s="40">
        <v>19</v>
      </c>
      <c r="B54" s="40">
        <v>76</v>
      </c>
      <c r="C54" s="40" t="s">
        <v>136</v>
      </c>
      <c r="D54" s="40" t="s">
        <v>140</v>
      </c>
      <c r="E54" s="40" t="s">
        <v>141</v>
      </c>
      <c r="F54" s="40">
        <v>4</v>
      </c>
    </row>
    <row r="55" spans="1:6" ht="16">
      <c r="A55" s="40">
        <v>20</v>
      </c>
      <c r="B55" s="40">
        <v>76</v>
      </c>
      <c r="C55" s="40" t="s">
        <v>136</v>
      </c>
      <c r="D55" s="40" t="s">
        <v>464</v>
      </c>
      <c r="E55" s="40" t="s">
        <v>1317</v>
      </c>
      <c r="F55" s="40">
        <v>2</v>
      </c>
    </row>
    <row r="56" spans="1:6" ht="16">
      <c r="A56" s="40">
        <v>20</v>
      </c>
      <c r="B56" s="40">
        <v>76</v>
      </c>
      <c r="C56" s="40" t="s">
        <v>136</v>
      </c>
      <c r="D56" s="40" t="s">
        <v>140</v>
      </c>
      <c r="E56" s="40" t="s">
        <v>141</v>
      </c>
      <c r="F56" s="40">
        <v>0</v>
      </c>
    </row>
    <row r="57" spans="1:6" ht="16">
      <c r="A57" s="40">
        <v>21</v>
      </c>
      <c r="B57" s="40">
        <v>77</v>
      </c>
      <c r="C57" s="40" t="s">
        <v>136</v>
      </c>
      <c r="D57" s="40" t="s">
        <v>464</v>
      </c>
      <c r="E57" s="40" t="s">
        <v>1317</v>
      </c>
      <c r="F57" s="40">
        <v>0</v>
      </c>
    </row>
    <row r="58" spans="1:6" ht="16">
      <c r="A58" s="40">
        <v>21</v>
      </c>
      <c r="B58" s="40">
        <v>77</v>
      </c>
      <c r="C58" s="40" t="s">
        <v>136</v>
      </c>
      <c r="D58" s="40" t="s">
        <v>140</v>
      </c>
      <c r="E58" s="40" t="s">
        <v>141</v>
      </c>
      <c r="F58" s="40">
        <v>0</v>
      </c>
    </row>
    <row r="59" spans="1:6" ht="16">
      <c r="A59" s="40">
        <v>22</v>
      </c>
      <c r="B59" s="40">
        <v>77</v>
      </c>
      <c r="C59" s="40" t="s">
        <v>136</v>
      </c>
      <c r="D59" s="40" t="s">
        <v>464</v>
      </c>
      <c r="E59" s="40" t="s">
        <v>1317</v>
      </c>
      <c r="F59" s="40">
        <v>0</v>
      </c>
    </row>
    <row r="60" spans="1:6" ht="16">
      <c r="A60" s="40">
        <v>22</v>
      </c>
      <c r="B60" s="40">
        <v>77</v>
      </c>
      <c r="C60" s="40" t="s">
        <v>136</v>
      </c>
      <c r="D60" s="40" t="s">
        <v>140</v>
      </c>
      <c r="E60" s="40" t="s">
        <v>141</v>
      </c>
      <c r="F60" s="40">
        <v>0</v>
      </c>
    </row>
    <row r="61" spans="1:6" ht="16">
      <c r="A61" s="40">
        <v>23</v>
      </c>
      <c r="B61" s="40">
        <v>77</v>
      </c>
      <c r="C61" s="40" t="s">
        <v>136</v>
      </c>
      <c r="D61" s="40" t="s">
        <v>464</v>
      </c>
      <c r="E61" s="40" t="s">
        <v>1317</v>
      </c>
      <c r="F61" s="40">
        <v>2</v>
      </c>
    </row>
    <row r="62" spans="1:6" ht="16">
      <c r="A62" s="40">
        <v>23</v>
      </c>
      <c r="B62" s="40">
        <v>77</v>
      </c>
      <c r="C62" s="40" t="s">
        <v>136</v>
      </c>
      <c r="D62" s="40" t="s">
        <v>140</v>
      </c>
      <c r="E62" s="40" t="s">
        <v>141</v>
      </c>
      <c r="F62" s="40">
        <v>26</v>
      </c>
    </row>
    <row r="63" spans="1:6" ht="16">
      <c r="A63" s="40">
        <v>24</v>
      </c>
      <c r="B63" s="40">
        <v>77</v>
      </c>
      <c r="C63" s="40" t="s">
        <v>136</v>
      </c>
      <c r="D63" s="40" t="s">
        <v>464</v>
      </c>
      <c r="E63" s="40" t="s">
        <v>1317</v>
      </c>
      <c r="F63" s="40">
        <v>2</v>
      </c>
    </row>
    <row r="64" spans="1:6" ht="16">
      <c r="A64" s="40">
        <v>24</v>
      </c>
      <c r="B64" s="40">
        <v>77</v>
      </c>
      <c r="C64" s="40" t="s">
        <v>136</v>
      </c>
      <c r="D64" s="40" t="s">
        <v>140</v>
      </c>
      <c r="E64" s="40" t="s">
        <v>141</v>
      </c>
      <c r="F64" s="40">
        <v>4</v>
      </c>
    </row>
    <row r="65" spans="1:6" ht="16">
      <c r="A65" s="40">
        <v>25</v>
      </c>
      <c r="B65" s="40">
        <v>77</v>
      </c>
      <c r="C65" s="40" t="s">
        <v>136</v>
      </c>
      <c r="D65" s="40" t="s">
        <v>464</v>
      </c>
      <c r="E65" s="40" t="s">
        <v>1317</v>
      </c>
      <c r="F65" s="40">
        <v>4</v>
      </c>
    </row>
    <row r="66" spans="1:6" ht="16">
      <c r="A66" s="40">
        <v>25</v>
      </c>
      <c r="B66" s="40">
        <v>77</v>
      </c>
      <c r="C66" s="40" t="s">
        <v>136</v>
      </c>
      <c r="D66" s="40" t="s">
        <v>140</v>
      </c>
      <c r="E66" s="40" t="s">
        <v>141</v>
      </c>
      <c r="F66" s="40">
        <v>10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workbookViewId="0">
      <selection activeCell="K33" sqref="K33"/>
    </sheetView>
  </sheetViews>
  <sheetFormatPr baseColWidth="10" defaultColWidth="11" defaultRowHeight="13" x14ac:dyDescent="0"/>
  <sheetData>
    <row r="1" spans="1:1" ht="23">
      <c r="A1" s="26" t="s">
        <v>34</v>
      </c>
    </row>
    <row r="3" spans="1:1">
      <c r="A3" t="s">
        <v>43</v>
      </c>
    </row>
    <row r="4" spans="1:1">
      <c r="A4" t="s">
        <v>44</v>
      </c>
    </row>
    <row r="5" spans="1:1">
      <c r="A5" t="s">
        <v>45</v>
      </c>
    </row>
    <row r="8" spans="1:1">
      <c r="A8" t="s">
        <v>46</v>
      </c>
    </row>
    <row r="9" spans="1:1">
      <c r="A9" t="s">
        <v>47</v>
      </c>
    </row>
    <row r="10" spans="1:1">
      <c r="A10" t="s">
        <v>67</v>
      </c>
    </row>
    <row r="11" spans="1:1">
      <c r="A11" t="s">
        <v>68</v>
      </c>
    </row>
    <row r="12" spans="1:1">
      <c r="A12" t="s">
        <v>70</v>
      </c>
    </row>
    <row r="13" spans="1:1">
      <c r="A13" t="s">
        <v>0</v>
      </c>
    </row>
    <row r="14" spans="1:1">
      <c r="A14" t="s">
        <v>1</v>
      </c>
    </row>
    <row r="16" spans="1:1">
      <c r="A16" t="s">
        <v>2</v>
      </c>
    </row>
    <row r="17" spans="1:7">
      <c r="A17" t="s">
        <v>3</v>
      </c>
    </row>
    <row r="22" spans="1:7" ht="16">
      <c r="A22" s="40" t="s">
        <v>138</v>
      </c>
      <c r="B22" s="40" t="s">
        <v>249</v>
      </c>
      <c r="C22" s="40" t="s">
        <v>117</v>
      </c>
      <c r="D22" s="40" t="s">
        <v>1635</v>
      </c>
      <c r="E22" s="40" t="s">
        <v>1351</v>
      </c>
      <c r="F22" s="40" t="s">
        <v>35</v>
      </c>
      <c r="G22" s="40" t="s">
        <v>36</v>
      </c>
    </row>
    <row r="23" spans="1:7" ht="16">
      <c r="A23" s="40" t="s">
        <v>37</v>
      </c>
      <c r="B23" s="40" t="s">
        <v>354</v>
      </c>
      <c r="C23" s="40">
        <v>1</v>
      </c>
      <c r="D23" s="40">
        <v>2000</v>
      </c>
      <c r="E23" s="40" t="s">
        <v>890</v>
      </c>
      <c r="F23" s="40">
        <v>185</v>
      </c>
      <c r="G23" s="40">
        <v>5.2203558250783244</v>
      </c>
    </row>
    <row r="24" spans="1:7" ht="16">
      <c r="A24" s="40" t="s">
        <v>37</v>
      </c>
      <c r="B24" s="40" t="s">
        <v>355</v>
      </c>
      <c r="C24" s="40">
        <v>1</v>
      </c>
      <c r="D24" s="40">
        <v>2000</v>
      </c>
      <c r="E24" s="40" t="s">
        <v>890</v>
      </c>
      <c r="F24" s="40">
        <v>258</v>
      </c>
      <c r="G24" s="40">
        <v>5.5529595849216173</v>
      </c>
    </row>
    <row r="25" spans="1:7" ht="16">
      <c r="A25" s="40" t="s">
        <v>37</v>
      </c>
      <c r="B25" s="40" t="s">
        <v>355</v>
      </c>
      <c r="C25" s="40">
        <v>2</v>
      </c>
      <c r="D25" s="40">
        <v>2000</v>
      </c>
      <c r="E25" s="40" t="s">
        <v>890</v>
      </c>
      <c r="F25" s="40">
        <v>630</v>
      </c>
      <c r="G25" s="40">
        <v>6.4457198193855776</v>
      </c>
    </row>
    <row r="26" spans="1:7" ht="16">
      <c r="A26" s="40" t="s">
        <v>37</v>
      </c>
      <c r="B26" s="40" t="s">
        <v>355</v>
      </c>
      <c r="C26" s="40">
        <v>3</v>
      </c>
      <c r="D26" s="40">
        <v>2000</v>
      </c>
      <c r="E26" s="40" t="s">
        <v>890</v>
      </c>
      <c r="F26" s="40">
        <v>116</v>
      </c>
      <c r="G26" s="40">
        <v>4.7535901911063654</v>
      </c>
    </row>
    <row r="27" spans="1:7" ht="16">
      <c r="A27" s="40" t="s">
        <v>37</v>
      </c>
      <c r="B27" s="40" t="s">
        <v>107</v>
      </c>
      <c r="C27" s="40">
        <v>1</v>
      </c>
      <c r="D27" s="40">
        <v>2000</v>
      </c>
      <c r="E27" s="40" t="s">
        <v>890</v>
      </c>
      <c r="F27" s="40">
        <v>208</v>
      </c>
      <c r="G27" s="40">
        <v>5.337538079701317</v>
      </c>
    </row>
    <row r="28" spans="1:7" ht="16">
      <c r="A28" s="40" t="s">
        <v>37</v>
      </c>
      <c r="B28" s="40" t="s">
        <v>107</v>
      </c>
      <c r="C28" s="40">
        <v>2</v>
      </c>
      <c r="D28" s="40">
        <v>2000</v>
      </c>
      <c r="E28" s="40" t="s">
        <v>890</v>
      </c>
      <c r="F28" s="40">
        <v>261</v>
      </c>
      <c r="G28" s="40">
        <v>5.5645204073226937</v>
      </c>
    </row>
    <row r="29" spans="1:7" ht="16">
      <c r="A29" s="40" t="s">
        <v>37</v>
      </c>
      <c r="B29" s="40" t="s">
        <v>354</v>
      </c>
      <c r="C29" s="40">
        <v>1</v>
      </c>
      <c r="D29" s="40">
        <v>2001</v>
      </c>
      <c r="E29" s="40" t="s">
        <v>890</v>
      </c>
      <c r="F29" s="40">
        <v>321</v>
      </c>
      <c r="G29" s="40">
        <v>5.7714411231300167</v>
      </c>
    </row>
    <row r="30" spans="1:7" ht="16">
      <c r="A30" s="40" t="s">
        <v>37</v>
      </c>
      <c r="B30" s="40" t="s">
        <v>355</v>
      </c>
      <c r="C30" s="40">
        <v>1</v>
      </c>
      <c r="D30" s="40">
        <v>2001</v>
      </c>
      <c r="E30" s="40" t="s">
        <v>890</v>
      </c>
      <c r="F30" s="40">
        <v>65</v>
      </c>
      <c r="G30" s="40">
        <v>4.1743872698956359</v>
      </c>
    </row>
    <row r="31" spans="1:7" ht="16">
      <c r="A31" s="40" t="s">
        <v>37</v>
      </c>
      <c r="B31" s="40" t="s">
        <v>355</v>
      </c>
      <c r="C31" s="40">
        <v>2</v>
      </c>
      <c r="D31" s="40">
        <v>2001</v>
      </c>
      <c r="E31" s="40" t="s">
        <v>890</v>
      </c>
      <c r="F31" s="40">
        <v>755</v>
      </c>
      <c r="G31" s="40">
        <v>6.6267177492490248</v>
      </c>
    </row>
    <row r="32" spans="1:7" ht="16">
      <c r="A32" s="40" t="s">
        <v>37</v>
      </c>
      <c r="B32" s="40" t="s">
        <v>107</v>
      </c>
      <c r="C32" s="40">
        <v>1</v>
      </c>
      <c r="D32" s="40">
        <v>2001</v>
      </c>
      <c r="E32" s="40" t="s">
        <v>890</v>
      </c>
      <c r="F32" s="40">
        <v>476</v>
      </c>
      <c r="G32" s="40">
        <v>6.1654178542314204</v>
      </c>
    </row>
    <row r="33" spans="1:7" ht="16">
      <c r="A33" s="40" t="s">
        <v>37</v>
      </c>
      <c r="B33" s="40" t="s">
        <v>107</v>
      </c>
      <c r="C33" s="40">
        <v>2</v>
      </c>
      <c r="D33" s="40">
        <v>2001</v>
      </c>
      <c r="E33" s="40" t="s">
        <v>890</v>
      </c>
      <c r="F33" s="40">
        <v>521</v>
      </c>
      <c r="G33" s="40">
        <v>6.2557500417533669</v>
      </c>
    </row>
    <row r="34" spans="1:7" ht="16">
      <c r="A34" s="40" t="s">
        <v>37</v>
      </c>
      <c r="B34" s="40" t="s">
        <v>355</v>
      </c>
      <c r="C34" s="40">
        <v>1</v>
      </c>
      <c r="D34" s="40">
        <v>2002</v>
      </c>
      <c r="E34" s="40" t="s">
        <v>890</v>
      </c>
      <c r="F34" s="40">
        <v>198</v>
      </c>
      <c r="G34" s="40">
        <v>5.288267030694537</v>
      </c>
    </row>
    <row r="35" spans="1:7" ht="16">
      <c r="A35" s="40" t="s">
        <v>37</v>
      </c>
      <c r="B35" s="40" t="s">
        <v>355</v>
      </c>
      <c r="C35" s="40">
        <v>2</v>
      </c>
      <c r="D35" s="40">
        <v>2002</v>
      </c>
      <c r="E35" s="40" t="s">
        <v>890</v>
      </c>
      <c r="F35" s="40">
        <v>325</v>
      </c>
      <c r="G35" s="40">
        <v>5.7838251823297382</v>
      </c>
    </row>
    <row r="36" spans="1:7" ht="16">
      <c r="A36" s="40" t="s">
        <v>37</v>
      </c>
      <c r="B36" s="40" t="s">
        <v>107</v>
      </c>
      <c r="C36" s="40">
        <v>1</v>
      </c>
      <c r="D36" s="40">
        <v>2002</v>
      </c>
      <c r="E36" s="40" t="s">
        <v>890</v>
      </c>
      <c r="F36" s="40">
        <v>290</v>
      </c>
      <c r="G36" s="40">
        <v>5.6698809229805178</v>
      </c>
    </row>
    <row r="37" spans="1:7" ht="16">
      <c r="A37" s="40" t="s">
        <v>37</v>
      </c>
      <c r="B37" s="40" t="s">
        <v>107</v>
      </c>
      <c r="C37" s="40">
        <v>2</v>
      </c>
      <c r="D37" s="40">
        <v>2002</v>
      </c>
      <c r="E37" s="40" t="s">
        <v>890</v>
      </c>
      <c r="F37" s="40">
        <v>565</v>
      </c>
      <c r="G37" s="40">
        <v>6.3368257311464404</v>
      </c>
    </row>
    <row r="38" spans="1:7" ht="16">
      <c r="A38" s="40" t="s">
        <v>37</v>
      </c>
      <c r="B38" s="40" t="s">
        <v>354</v>
      </c>
      <c r="C38" s="40">
        <v>1</v>
      </c>
      <c r="D38" s="40">
        <v>2003</v>
      </c>
      <c r="E38" s="40" t="s">
        <v>136</v>
      </c>
      <c r="F38" s="40">
        <v>142</v>
      </c>
      <c r="G38" s="40">
        <v>4.9558270576012609</v>
      </c>
    </row>
    <row r="39" spans="1:7" ht="16">
      <c r="A39" s="40" t="s">
        <v>37</v>
      </c>
      <c r="B39" s="40" t="s">
        <v>355</v>
      </c>
      <c r="C39" s="40">
        <v>1</v>
      </c>
      <c r="D39" s="40">
        <v>2003</v>
      </c>
      <c r="E39" s="40" t="s">
        <v>136</v>
      </c>
      <c r="F39" s="40">
        <v>172</v>
      </c>
      <c r="G39" s="40">
        <v>5.147494476813451</v>
      </c>
    </row>
    <row r="40" spans="1:7" ht="16">
      <c r="A40" s="40" t="s">
        <v>37</v>
      </c>
      <c r="B40" s="40" t="s">
        <v>355</v>
      </c>
      <c r="C40" s="40">
        <v>2</v>
      </c>
      <c r="D40" s="40">
        <v>2003</v>
      </c>
      <c r="E40" s="40" t="s">
        <v>136</v>
      </c>
      <c r="F40" s="40">
        <v>507</v>
      </c>
      <c r="G40" s="40">
        <v>6.2285110035911826</v>
      </c>
    </row>
    <row r="41" spans="1:7" ht="16">
      <c r="A41" s="40" t="s">
        <v>37</v>
      </c>
      <c r="B41" s="40" t="s">
        <v>107</v>
      </c>
      <c r="C41" s="40">
        <v>1</v>
      </c>
      <c r="D41" s="40">
        <v>2003</v>
      </c>
      <c r="E41" s="40" t="s">
        <v>136</v>
      </c>
      <c r="F41" s="40">
        <v>367</v>
      </c>
      <c r="G41" s="40">
        <v>5.9053618480545698</v>
      </c>
    </row>
    <row r="42" spans="1:7" ht="16">
      <c r="A42" s="40" t="s">
        <v>37</v>
      </c>
      <c r="B42" s="40" t="s">
        <v>107</v>
      </c>
      <c r="C42" s="40">
        <v>2</v>
      </c>
      <c r="D42" s="40">
        <v>2003</v>
      </c>
      <c r="E42" s="40" t="s">
        <v>136</v>
      </c>
      <c r="F42" s="40">
        <v>711</v>
      </c>
      <c r="G42" s="40">
        <v>6.5666724298032397</v>
      </c>
    </row>
    <row r="43" spans="1:7" ht="16">
      <c r="A43" s="40" t="s">
        <v>37</v>
      </c>
      <c r="B43" s="40" t="s">
        <v>355</v>
      </c>
      <c r="C43" s="40">
        <v>1</v>
      </c>
      <c r="D43" s="40">
        <v>2004</v>
      </c>
      <c r="E43" s="40" t="s">
        <v>136</v>
      </c>
      <c r="F43" s="40">
        <v>166</v>
      </c>
      <c r="G43" s="40">
        <v>5.1119877883565437</v>
      </c>
    </row>
    <row r="44" spans="1:7" ht="16">
      <c r="A44" s="40" t="s">
        <v>37</v>
      </c>
      <c r="B44" s="40" t="s">
        <v>355</v>
      </c>
      <c r="C44" s="40">
        <v>2</v>
      </c>
      <c r="D44" s="40">
        <v>2004</v>
      </c>
      <c r="E44" s="40" t="s">
        <v>136</v>
      </c>
      <c r="F44" s="40">
        <v>187</v>
      </c>
      <c r="G44" s="40">
        <v>5.2311086168545868</v>
      </c>
    </row>
    <row r="45" spans="1:7" ht="16">
      <c r="A45" s="40" t="s">
        <v>37</v>
      </c>
      <c r="B45" s="40" t="s">
        <v>107</v>
      </c>
      <c r="C45" s="40">
        <v>1</v>
      </c>
      <c r="D45" s="40">
        <v>2004</v>
      </c>
      <c r="E45" s="40" t="s">
        <v>136</v>
      </c>
      <c r="F45" s="40">
        <v>184</v>
      </c>
      <c r="G45" s="40">
        <v>5.2149357576089841</v>
      </c>
    </row>
    <row r="46" spans="1:7" ht="16">
      <c r="A46" s="40" t="s">
        <v>37</v>
      </c>
      <c r="B46" s="40" t="s">
        <v>107</v>
      </c>
      <c r="C46" s="40">
        <v>2</v>
      </c>
      <c r="D46" s="40">
        <v>2004</v>
      </c>
      <c r="E46" s="40" t="s">
        <v>136</v>
      </c>
      <c r="F46" s="40">
        <v>292</v>
      </c>
      <c r="G46" s="40">
        <v>5.6767538022682817</v>
      </c>
    </row>
    <row r="47" spans="1:7" ht="16">
      <c r="A47" s="40" t="s">
        <v>38</v>
      </c>
      <c r="B47" s="40" t="s">
        <v>1246</v>
      </c>
      <c r="C47" s="40">
        <v>1</v>
      </c>
      <c r="D47" s="40">
        <v>2000</v>
      </c>
      <c r="E47" s="40" t="s">
        <v>890</v>
      </c>
      <c r="F47" s="40">
        <v>50</v>
      </c>
      <c r="G47" s="40">
        <v>3.9120230054281455</v>
      </c>
    </row>
    <row r="48" spans="1:7" ht="16">
      <c r="A48" s="40" t="s">
        <v>38</v>
      </c>
      <c r="B48" s="40" t="s">
        <v>1246</v>
      </c>
      <c r="C48" s="40">
        <v>1</v>
      </c>
      <c r="D48" s="40">
        <v>2001</v>
      </c>
      <c r="E48" s="40" t="s">
        <v>890</v>
      </c>
      <c r="F48" s="40">
        <v>365</v>
      </c>
      <c r="G48" s="40">
        <v>5.8998973535824906</v>
      </c>
    </row>
    <row r="49" spans="1:7" ht="16">
      <c r="A49" s="40" t="s">
        <v>38</v>
      </c>
      <c r="B49" s="40" t="s">
        <v>1246</v>
      </c>
      <c r="C49" s="40">
        <v>1</v>
      </c>
      <c r="D49" s="40">
        <v>2002</v>
      </c>
      <c r="E49" s="40" t="s">
        <v>890</v>
      </c>
      <c r="F49" s="40">
        <v>134</v>
      </c>
      <c r="G49" s="40">
        <v>4.8978397999509102</v>
      </c>
    </row>
    <row r="50" spans="1:7" ht="16">
      <c r="A50" s="40" t="s">
        <v>38</v>
      </c>
      <c r="B50" s="40" t="s">
        <v>1246</v>
      </c>
      <c r="C50" s="40">
        <v>1</v>
      </c>
      <c r="D50" s="40">
        <v>2003</v>
      </c>
      <c r="E50" s="40" t="s">
        <v>136</v>
      </c>
      <c r="F50" s="40">
        <v>126</v>
      </c>
      <c r="G50" s="40">
        <v>4.836281906951478</v>
      </c>
    </row>
    <row r="51" spans="1:7" ht="16">
      <c r="A51" s="40" t="s">
        <v>38</v>
      </c>
      <c r="B51" s="40" t="s">
        <v>1246</v>
      </c>
      <c r="C51" s="40">
        <v>1</v>
      </c>
      <c r="D51" s="40">
        <v>2004</v>
      </c>
      <c r="E51" s="40" t="s">
        <v>136</v>
      </c>
      <c r="F51" s="40">
        <v>200</v>
      </c>
      <c r="G51" s="40">
        <v>5.2983173665480354</v>
      </c>
    </row>
    <row r="52" spans="1:7" ht="16">
      <c r="A52" s="40" t="s">
        <v>38</v>
      </c>
      <c r="B52" s="40" t="s">
        <v>1391</v>
      </c>
      <c r="C52" s="40">
        <v>1</v>
      </c>
      <c r="D52" s="40">
        <v>2000</v>
      </c>
      <c r="E52" s="40" t="s">
        <v>890</v>
      </c>
      <c r="F52" s="40">
        <v>4</v>
      </c>
      <c r="G52" s="40">
        <v>1.386294361119891</v>
      </c>
    </row>
    <row r="53" spans="1:7" ht="16">
      <c r="A53" s="40" t="s">
        <v>38</v>
      </c>
      <c r="B53" s="40" t="s">
        <v>1391</v>
      </c>
      <c r="C53" s="40">
        <v>2</v>
      </c>
      <c r="D53" s="40">
        <v>2000</v>
      </c>
      <c r="E53" s="40" t="s">
        <v>890</v>
      </c>
      <c r="F53" s="40">
        <v>47</v>
      </c>
      <c r="G53" s="40">
        <v>3.850147601710058</v>
      </c>
    </row>
    <row r="54" spans="1:7" ht="16">
      <c r="A54" s="40" t="s">
        <v>38</v>
      </c>
      <c r="B54" s="40" t="s">
        <v>1392</v>
      </c>
      <c r="C54" s="40">
        <v>1</v>
      </c>
      <c r="D54" s="40">
        <v>2000</v>
      </c>
      <c r="E54" s="40" t="s">
        <v>890</v>
      </c>
      <c r="F54" s="40">
        <v>188</v>
      </c>
      <c r="G54" s="40">
        <v>5.2364419628299492</v>
      </c>
    </row>
    <row r="55" spans="1:7" ht="16">
      <c r="A55" s="40" t="s">
        <v>38</v>
      </c>
      <c r="B55" s="40" t="s">
        <v>1392</v>
      </c>
      <c r="C55" s="40">
        <v>2</v>
      </c>
      <c r="D55" s="40">
        <v>2000</v>
      </c>
      <c r="E55" s="40" t="s">
        <v>890</v>
      </c>
      <c r="F55" s="40">
        <v>425</v>
      </c>
      <c r="G55" s="40">
        <v>6.0520891689244163</v>
      </c>
    </row>
    <row r="56" spans="1:7" ht="16">
      <c r="A56" s="40" t="s">
        <v>38</v>
      </c>
      <c r="B56" s="40" t="s">
        <v>1246</v>
      </c>
      <c r="C56" s="40">
        <v>2</v>
      </c>
      <c r="D56" s="40">
        <v>2000</v>
      </c>
      <c r="E56" s="40" t="s">
        <v>890</v>
      </c>
      <c r="F56" s="40">
        <v>199</v>
      </c>
      <c r="G56" s="40">
        <v>5.2933048247244914</v>
      </c>
    </row>
    <row r="57" spans="1:7" ht="16">
      <c r="A57" s="40" t="s">
        <v>38</v>
      </c>
      <c r="B57" s="40" t="s">
        <v>1391</v>
      </c>
      <c r="C57" s="40">
        <v>1</v>
      </c>
      <c r="D57" s="40">
        <v>2001</v>
      </c>
      <c r="E57" s="40" t="s">
        <v>890</v>
      </c>
      <c r="F57" s="40">
        <v>71</v>
      </c>
      <c r="G57" s="40">
        <v>4.2626798770413146</v>
      </c>
    </row>
    <row r="58" spans="1:7" ht="16">
      <c r="A58" s="40" t="s">
        <v>38</v>
      </c>
      <c r="B58" s="40" t="s">
        <v>1391</v>
      </c>
      <c r="C58" s="40">
        <v>2</v>
      </c>
      <c r="D58" s="40">
        <v>2001</v>
      </c>
      <c r="E58" s="40" t="s">
        <v>890</v>
      </c>
      <c r="F58" s="40">
        <v>15</v>
      </c>
      <c r="G58" s="40">
        <v>2.7080502011022101</v>
      </c>
    </row>
    <row r="59" spans="1:7" ht="16">
      <c r="A59" s="40" t="s">
        <v>38</v>
      </c>
      <c r="B59" s="40" t="s">
        <v>1392</v>
      </c>
      <c r="C59" s="40">
        <v>1</v>
      </c>
      <c r="D59" s="40">
        <v>2001</v>
      </c>
      <c r="E59" s="40" t="s">
        <v>890</v>
      </c>
      <c r="F59" s="40">
        <v>366</v>
      </c>
      <c r="G59" s="40">
        <v>5.9026333334013668</v>
      </c>
    </row>
    <row r="60" spans="1:7" ht="16">
      <c r="A60" s="40" t="s">
        <v>38</v>
      </c>
      <c r="B60" s="40" t="s">
        <v>1392</v>
      </c>
      <c r="C60" s="40">
        <v>2</v>
      </c>
      <c r="D60" s="40">
        <v>2001</v>
      </c>
      <c r="E60" s="40" t="s">
        <v>890</v>
      </c>
      <c r="F60" s="40">
        <v>372</v>
      </c>
      <c r="G60" s="40">
        <v>5.9188938542731471</v>
      </c>
    </row>
    <row r="61" spans="1:7" ht="16">
      <c r="A61" s="40" t="s">
        <v>38</v>
      </c>
      <c r="B61" s="40" t="s">
        <v>1392</v>
      </c>
      <c r="C61" s="40">
        <v>3</v>
      </c>
      <c r="D61" s="40">
        <v>2001</v>
      </c>
      <c r="E61" s="40" t="s">
        <v>890</v>
      </c>
      <c r="F61" s="40">
        <v>211</v>
      </c>
      <c r="G61" s="40">
        <v>5.3518581334760666</v>
      </c>
    </row>
    <row r="62" spans="1:7" ht="16">
      <c r="A62" s="40" t="s">
        <v>38</v>
      </c>
      <c r="B62" s="40" t="s">
        <v>1391</v>
      </c>
      <c r="C62" s="40">
        <v>1</v>
      </c>
      <c r="D62" s="40">
        <v>2002</v>
      </c>
      <c r="E62" s="40" t="s">
        <v>890</v>
      </c>
      <c r="F62" s="40">
        <v>50</v>
      </c>
      <c r="G62" s="40">
        <v>3.9120230054281455</v>
      </c>
    </row>
    <row r="63" spans="1:7" ht="16">
      <c r="A63" s="40" t="s">
        <v>38</v>
      </c>
      <c r="B63" s="40" t="s">
        <v>1391</v>
      </c>
      <c r="C63" s="40">
        <v>2</v>
      </c>
      <c r="D63" s="40">
        <v>2002</v>
      </c>
      <c r="E63" s="40" t="s">
        <v>890</v>
      </c>
      <c r="F63" s="40">
        <v>58</v>
      </c>
      <c r="G63" s="40">
        <v>4.0604430105464182</v>
      </c>
    </row>
    <row r="64" spans="1:7" ht="16">
      <c r="A64" s="40" t="s">
        <v>38</v>
      </c>
      <c r="B64" s="40" t="s">
        <v>1391</v>
      </c>
      <c r="C64" s="40">
        <v>3</v>
      </c>
      <c r="D64" s="40">
        <v>2002</v>
      </c>
      <c r="E64" s="40" t="s">
        <v>890</v>
      </c>
      <c r="F64" s="40">
        <v>42</v>
      </c>
      <c r="G64" s="40">
        <v>3.737669618283368</v>
      </c>
    </row>
    <row r="65" spans="1:7" ht="16">
      <c r="A65" s="40" t="s">
        <v>38</v>
      </c>
      <c r="B65" s="40" t="s">
        <v>1392</v>
      </c>
      <c r="C65" s="40">
        <v>1</v>
      </c>
      <c r="D65" s="40">
        <v>2002</v>
      </c>
      <c r="E65" s="40" t="s">
        <v>890</v>
      </c>
      <c r="F65" s="40">
        <v>740</v>
      </c>
      <c r="G65" s="40">
        <v>6.6066501861982152</v>
      </c>
    </row>
    <row r="66" spans="1:7" ht="16">
      <c r="A66" s="40" t="s">
        <v>38</v>
      </c>
      <c r="B66" s="40" t="s">
        <v>1392</v>
      </c>
      <c r="C66" s="40">
        <v>2</v>
      </c>
      <c r="D66" s="40">
        <v>2002</v>
      </c>
      <c r="E66" s="40" t="s">
        <v>890</v>
      </c>
      <c r="F66" s="40">
        <v>151</v>
      </c>
      <c r="G66" s="40">
        <v>5.0172798368149243</v>
      </c>
    </row>
    <row r="67" spans="1:7" ht="16">
      <c r="A67" s="40" t="s">
        <v>38</v>
      </c>
      <c r="B67" s="40" t="s">
        <v>1391</v>
      </c>
      <c r="C67" s="40">
        <v>1</v>
      </c>
      <c r="D67" s="40">
        <v>2003</v>
      </c>
      <c r="E67" s="40" t="s">
        <v>136</v>
      </c>
      <c r="F67" s="40">
        <v>22</v>
      </c>
      <c r="G67" s="40">
        <v>3.0910424533583156</v>
      </c>
    </row>
    <row r="68" spans="1:7" ht="16">
      <c r="A68" s="40" t="s">
        <v>38</v>
      </c>
      <c r="B68" s="40" t="s">
        <v>1391</v>
      </c>
      <c r="C68" s="40">
        <v>2</v>
      </c>
      <c r="D68" s="40">
        <v>2003</v>
      </c>
      <c r="E68" s="40" t="s">
        <v>136</v>
      </c>
      <c r="F68" s="40">
        <v>139</v>
      </c>
      <c r="G68" s="40">
        <v>4.9344739331306915</v>
      </c>
    </row>
    <row r="69" spans="1:7" ht="16">
      <c r="A69" s="40" t="s">
        <v>38</v>
      </c>
      <c r="B69" s="40" t="s">
        <v>1392</v>
      </c>
      <c r="C69" s="40">
        <v>1</v>
      </c>
      <c r="D69" s="40">
        <v>2003</v>
      </c>
      <c r="E69" s="40" t="s">
        <v>136</v>
      </c>
      <c r="F69" s="40">
        <v>532</v>
      </c>
      <c r="G69" s="40">
        <v>6.2766434893416472</v>
      </c>
    </row>
    <row r="70" spans="1:7" ht="16">
      <c r="A70" s="40" t="s">
        <v>38</v>
      </c>
      <c r="B70" s="40" t="s">
        <v>1392</v>
      </c>
      <c r="C70" s="40">
        <v>2</v>
      </c>
      <c r="D70" s="40">
        <v>2003</v>
      </c>
      <c r="E70" s="40" t="s">
        <v>136</v>
      </c>
      <c r="F70" s="40">
        <v>149</v>
      </c>
      <c r="G70" s="40">
        <v>5.0039463059454583</v>
      </c>
    </row>
    <row r="71" spans="1:7" ht="16">
      <c r="A71" s="40" t="s">
        <v>38</v>
      </c>
      <c r="B71" s="40" t="s">
        <v>1391</v>
      </c>
      <c r="C71" s="40">
        <v>1</v>
      </c>
      <c r="D71" s="40">
        <v>2004</v>
      </c>
      <c r="E71" s="40" t="s">
        <v>136</v>
      </c>
      <c r="F71" s="40">
        <v>15</v>
      </c>
      <c r="G71" s="40">
        <v>2.7080502011022101</v>
      </c>
    </row>
    <row r="72" spans="1:7" ht="16">
      <c r="A72" s="40" t="s">
        <v>38</v>
      </c>
      <c r="B72" s="40" t="s">
        <v>1391</v>
      </c>
      <c r="C72" s="40">
        <v>2</v>
      </c>
      <c r="D72" s="40">
        <v>2004</v>
      </c>
      <c r="E72" s="40" t="s">
        <v>136</v>
      </c>
      <c r="F72" s="40">
        <v>42</v>
      </c>
      <c r="G72" s="40">
        <v>3.737669618283368</v>
      </c>
    </row>
    <row r="73" spans="1:7" ht="16">
      <c r="A73" s="40" t="s">
        <v>38</v>
      </c>
      <c r="B73" s="40" t="s">
        <v>1392</v>
      </c>
      <c r="C73" s="40">
        <v>1</v>
      </c>
      <c r="D73" s="40">
        <v>2004</v>
      </c>
      <c r="E73" s="40" t="s">
        <v>136</v>
      </c>
      <c r="F73" s="40">
        <v>311</v>
      </c>
      <c r="G73" s="40">
        <v>5.7397929121792339</v>
      </c>
    </row>
    <row r="74" spans="1:7" ht="16">
      <c r="A74" s="40" t="s">
        <v>38</v>
      </c>
      <c r="B74" s="40" t="s">
        <v>1392</v>
      </c>
      <c r="C74" s="40">
        <v>2</v>
      </c>
      <c r="D74" s="40">
        <v>2004</v>
      </c>
      <c r="E74" s="40" t="s">
        <v>136</v>
      </c>
      <c r="F74" s="40">
        <v>50</v>
      </c>
      <c r="G74" s="40">
        <v>3.9120230054281455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E22" sqref="E22"/>
    </sheetView>
  </sheetViews>
  <sheetFormatPr baseColWidth="10" defaultColWidth="11" defaultRowHeight="13" x14ac:dyDescent="0"/>
  <sheetData>
    <row r="1" spans="1:11" ht="20">
      <c r="A1" s="175" t="s">
        <v>72</v>
      </c>
      <c r="B1" s="175"/>
      <c r="C1" s="175"/>
      <c r="D1" s="175"/>
    </row>
    <row r="3" spans="1:11">
      <c r="A3" s="173" t="s">
        <v>4</v>
      </c>
      <c r="B3" s="173"/>
      <c r="C3" s="173"/>
      <c r="D3" s="173"/>
      <c r="E3" s="173"/>
      <c r="F3" s="173"/>
      <c r="G3" s="173"/>
    </row>
    <row r="4" spans="1:11">
      <c r="A4" s="173" t="s">
        <v>73</v>
      </c>
      <c r="B4" s="173"/>
      <c r="C4" s="173"/>
      <c r="D4" s="173"/>
      <c r="E4" s="173"/>
      <c r="F4" s="173"/>
      <c r="G4" s="173"/>
      <c r="H4" s="173"/>
      <c r="I4" s="158"/>
      <c r="J4" s="158"/>
      <c r="K4" s="158"/>
    </row>
    <row r="5" spans="1:11">
      <c r="A5" s="173" t="s">
        <v>74</v>
      </c>
      <c r="B5" s="173"/>
      <c r="C5" s="173"/>
      <c r="D5" s="173"/>
      <c r="E5" s="173"/>
      <c r="F5" s="173"/>
      <c r="G5" s="173"/>
      <c r="H5" s="173"/>
      <c r="I5" s="158"/>
      <c r="J5" s="158"/>
      <c r="K5" s="158"/>
    </row>
    <row r="7" spans="1:11">
      <c r="A7" s="173" t="s">
        <v>5</v>
      </c>
      <c r="B7" s="173"/>
      <c r="C7" s="173"/>
      <c r="D7" s="173"/>
      <c r="E7" s="173"/>
    </row>
    <row r="9" spans="1:11">
      <c r="A9" s="173"/>
      <c r="B9" s="173"/>
      <c r="C9" s="173"/>
    </row>
    <row r="11" spans="1:11">
      <c r="A11" s="174" t="s">
        <v>6</v>
      </c>
      <c r="B11" s="174"/>
      <c r="C11" s="174"/>
    </row>
    <row r="12" spans="1:11">
      <c r="B12" s="173" t="s">
        <v>7</v>
      </c>
      <c r="C12" s="173"/>
      <c r="D12" s="173"/>
      <c r="E12" s="173"/>
      <c r="F12" s="173"/>
      <c r="G12" s="173"/>
    </row>
    <row r="13" spans="1:11">
      <c r="B13" s="173" t="s">
        <v>8</v>
      </c>
      <c r="C13" s="173"/>
      <c r="D13" s="173"/>
      <c r="E13" s="173"/>
      <c r="F13" s="173"/>
      <c r="G13" s="173"/>
    </row>
    <row r="14" spans="1:11">
      <c r="B14" s="173" t="s">
        <v>71</v>
      </c>
      <c r="C14" s="173"/>
      <c r="D14" s="173"/>
      <c r="E14" s="173"/>
      <c r="F14" s="173"/>
      <c r="G14" s="173"/>
      <c r="H14" s="173"/>
    </row>
    <row r="15" spans="1:11">
      <c r="B15" s="173" t="s">
        <v>9</v>
      </c>
      <c r="C15" s="173"/>
      <c r="D15" s="173"/>
      <c r="E15" s="173"/>
      <c r="F15" s="173"/>
      <c r="G15" s="173"/>
      <c r="H15" s="173"/>
    </row>
    <row r="16" spans="1:11">
      <c r="B16" s="173" t="s">
        <v>10</v>
      </c>
      <c r="C16" s="173"/>
      <c r="D16" s="173"/>
      <c r="E16" s="173"/>
      <c r="F16" s="173"/>
      <c r="G16" s="173"/>
    </row>
    <row r="18" spans="2:7">
      <c r="D18" s="1" t="s">
        <v>890</v>
      </c>
      <c r="E18" s="1" t="s">
        <v>136</v>
      </c>
    </row>
    <row r="19" spans="2:7">
      <c r="C19" t="s">
        <v>464</v>
      </c>
      <c r="D19" s="153">
        <v>35</v>
      </c>
      <c r="E19" s="154">
        <v>30</v>
      </c>
    </row>
    <row r="20" spans="2:7">
      <c r="C20" t="s">
        <v>138</v>
      </c>
      <c r="D20" s="155">
        <v>35</v>
      </c>
      <c r="E20" s="156">
        <v>25</v>
      </c>
    </row>
    <row r="22" spans="2:7">
      <c r="C22" s="173" t="s">
        <v>11</v>
      </c>
      <c r="D22" s="173"/>
      <c r="E22" s="157">
        <f>ABS(E19-D19+D20-E20)</f>
        <v>5</v>
      </c>
    </row>
    <row r="24" spans="2:7">
      <c r="B24" s="173" t="s">
        <v>12</v>
      </c>
      <c r="C24" s="173"/>
      <c r="D24" s="173"/>
      <c r="E24" s="173"/>
      <c r="F24" s="173"/>
      <c r="G24" s="173"/>
    </row>
    <row r="25" spans="2:7">
      <c r="B25" s="173" t="s">
        <v>198</v>
      </c>
      <c r="C25" s="173"/>
      <c r="D25" s="173"/>
      <c r="E25" s="173"/>
      <c r="F25" s="173"/>
    </row>
  </sheetData>
  <mergeCells count="15">
    <mergeCell ref="A7:E7"/>
    <mergeCell ref="A9:C9"/>
    <mergeCell ref="A11:C11"/>
    <mergeCell ref="A5:H5"/>
    <mergeCell ref="A1:D1"/>
    <mergeCell ref="B25:F25"/>
    <mergeCell ref="B12:G12"/>
    <mergeCell ref="B13:G13"/>
    <mergeCell ref="B14:H14"/>
    <mergeCell ref="B15:H15"/>
    <mergeCell ref="A3:G3"/>
    <mergeCell ref="B16:G16"/>
    <mergeCell ref="C22:D22"/>
    <mergeCell ref="B24:G24"/>
    <mergeCell ref="A4:H4"/>
  </mergeCells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/>
  </sheetViews>
  <sheetFormatPr baseColWidth="10" defaultColWidth="11" defaultRowHeight="13" x14ac:dyDescent="0"/>
  <sheetData>
    <row r="1" spans="1:5" ht="23">
      <c r="A1" s="26" t="s">
        <v>882</v>
      </c>
    </row>
    <row r="3" spans="1:5">
      <c r="A3" t="s">
        <v>994</v>
      </c>
    </row>
    <row r="4" spans="1:5">
      <c r="A4" t="s">
        <v>871</v>
      </c>
    </row>
    <row r="5" spans="1:5">
      <c r="A5" t="s">
        <v>2955</v>
      </c>
    </row>
    <row r="6" spans="1:5">
      <c r="A6" t="s">
        <v>2956</v>
      </c>
    </row>
    <row r="7" spans="1:5">
      <c r="A7" t="s">
        <v>3065</v>
      </c>
    </row>
    <row r="8" spans="1:5">
      <c r="A8" t="s">
        <v>2844</v>
      </c>
    </row>
    <row r="9" spans="1:5">
      <c r="A9" t="s">
        <v>999</v>
      </c>
    </row>
    <row r="10" spans="1:5">
      <c r="A10" t="s">
        <v>1000</v>
      </c>
    </row>
    <row r="11" spans="1:5">
      <c r="A11" t="s">
        <v>877</v>
      </c>
    </row>
    <row r="12" spans="1:5">
      <c r="A12" t="s">
        <v>878</v>
      </c>
    </row>
    <row r="14" spans="1:5">
      <c r="A14" t="s">
        <v>879</v>
      </c>
    </row>
    <row r="16" spans="1:5">
      <c r="B16" s="1" t="s">
        <v>880</v>
      </c>
      <c r="C16">
        <v>1980</v>
      </c>
      <c r="D16">
        <v>1982</v>
      </c>
      <c r="E16">
        <v>1986</v>
      </c>
    </row>
    <row r="17" spans="1:5">
      <c r="A17" t="s">
        <v>881</v>
      </c>
    </row>
    <row r="18" spans="1:5">
      <c r="B18">
        <v>1</v>
      </c>
      <c r="C18">
        <v>211</v>
      </c>
      <c r="D18">
        <v>192</v>
      </c>
      <c r="E18">
        <v>149</v>
      </c>
    </row>
    <row r="19" spans="1:5">
      <c r="B19">
        <v>2</v>
      </c>
      <c r="C19">
        <v>221</v>
      </c>
      <c r="D19">
        <v>179</v>
      </c>
      <c r="E19">
        <v>132</v>
      </c>
    </row>
    <row r="20" spans="1:5">
      <c r="B20">
        <v>3</v>
      </c>
      <c r="C20">
        <v>225</v>
      </c>
      <c r="D20">
        <v>134</v>
      </c>
      <c r="E20">
        <v>206</v>
      </c>
    </row>
    <row r="21" spans="1:5">
      <c r="B21">
        <v>4</v>
      </c>
      <c r="C21">
        <v>225</v>
      </c>
      <c r="D21">
        <v>144</v>
      </c>
      <c r="E21">
        <v>99</v>
      </c>
    </row>
    <row r="22" spans="1:5">
      <c r="B22">
        <v>5</v>
      </c>
      <c r="C22">
        <v>205</v>
      </c>
      <c r="D22">
        <v>123</v>
      </c>
      <c r="E22">
        <v>190</v>
      </c>
    </row>
    <row r="23" spans="1:5">
      <c r="B23">
        <v>6</v>
      </c>
      <c r="C23">
        <v>236</v>
      </c>
      <c r="D23">
        <v>266</v>
      </c>
      <c r="E23">
        <v>152</v>
      </c>
    </row>
    <row r="24" spans="1:5">
      <c r="B24">
        <v>7</v>
      </c>
      <c r="C24">
        <v>392</v>
      </c>
      <c r="D24">
        <v>206</v>
      </c>
      <c r="E24">
        <v>153</v>
      </c>
    </row>
    <row r="25" spans="1:5">
      <c r="B25">
        <v>8</v>
      </c>
      <c r="C25">
        <v>239</v>
      </c>
      <c r="D25">
        <v>135</v>
      </c>
      <c r="E25">
        <v>132</v>
      </c>
    </row>
    <row r="26" spans="1:5">
      <c r="B26">
        <v>9</v>
      </c>
      <c r="C26">
        <v>168</v>
      </c>
      <c r="D26">
        <v>284</v>
      </c>
      <c r="E26">
        <v>215</v>
      </c>
    </row>
    <row r="27" spans="1:5">
      <c r="B27">
        <v>10</v>
      </c>
      <c r="C27">
        <v>232</v>
      </c>
      <c r="D27">
        <v>227</v>
      </c>
      <c r="E27">
        <v>161</v>
      </c>
    </row>
    <row r="28" spans="1:5">
      <c r="B28">
        <v>11</v>
      </c>
      <c r="C28">
        <v>179</v>
      </c>
      <c r="D28">
        <v>259</v>
      </c>
      <c r="E28">
        <v>132</v>
      </c>
    </row>
    <row r="29" spans="1:5">
      <c r="B29">
        <v>12</v>
      </c>
      <c r="C29">
        <v>169</v>
      </c>
      <c r="D29">
        <v>200</v>
      </c>
      <c r="E29" t="s">
        <v>404</v>
      </c>
    </row>
    <row r="30" spans="1:5">
      <c r="B30">
        <v>13</v>
      </c>
      <c r="C30">
        <v>161</v>
      </c>
      <c r="D30">
        <v>227</v>
      </c>
      <c r="E30">
        <v>8</v>
      </c>
    </row>
    <row r="31" spans="1:5">
      <c r="B31">
        <v>14</v>
      </c>
      <c r="C31">
        <v>156</v>
      </c>
      <c r="D31">
        <v>241</v>
      </c>
      <c r="E31">
        <v>144</v>
      </c>
    </row>
    <row r="32" spans="1:5">
      <c r="B32">
        <v>15</v>
      </c>
      <c r="C32">
        <v>231</v>
      </c>
      <c r="D32">
        <v>200</v>
      </c>
      <c r="E32">
        <v>132</v>
      </c>
    </row>
    <row r="33" spans="2:5">
      <c r="B33">
        <v>16</v>
      </c>
      <c r="C33">
        <v>213</v>
      </c>
      <c r="D33">
        <v>169</v>
      </c>
      <c r="E33">
        <v>186</v>
      </c>
    </row>
    <row r="34" spans="2:5">
      <c r="B34">
        <v>17</v>
      </c>
      <c r="C34">
        <v>175</v>
      </c>
      <c r="D34">
        <v>107</v>
      </c>
      <c r="E34">
        <v>199</v>
      </c>
    </row>
    <row r="35" spans="2:5">
      <c r="B35">
        <v>18</v>
      </c>
      <c r="C35">
        <v>148</v>
      </c>
      <c r="D35">
        <v>189</v>
      </c>
      <c r="E35">
        <v>180</v>
      </c>
    </row>
    <row r="36" spans="2:5">
      <c r="B36">
        <v>19</v>
      </c>
      <c r="C36">
        <v>200</v>
      </c>
      <c r="D36">
        <v>250</v>
      </c>
      <c r="E36">
        <v>128</v>
      </c>
    </row>
    <row r="37" spans="2:5">
      <c r="B37">
        <v>20</v>
      </c>
      <c r="C37">
        <v>315</v>
      </c>
      <c r="D37">
        <v>170</v>
      </c>
      <c r="E37">
        <v>176</v>
      </c>
    </row>
    <row r="38" spans="2:5">
      <c r="B38">
        <v>21</v>
      </c>
      <c r="C38">
        <v>212</v>
      </c>
      <c r="D38">
        <v>187</v>
      </c>
      <c r="E38">
        <v>125</v>
      </c>
    </row>
    <row r="39" spans="2:5">
      <c r="B39">
        <v>22</v>
      </c>
      <c r="C39">
        <v>158</v>
      </c>
      <c r="D39">
        <v>216</v>
      </c>
      <c r="E39">
        <v>186</v>
      </c>
    </row>
    <row r="40" spans="2:5">
      <c r="B40">
        <v>23</v>
      </c>
      <c r="C40">
        <v>138</v>
      </c>
      <c r="D40">
        <v>173</v>
      </c>
      <c r="E40">
        <v>180</v>
      </c>
    </row>
    <row r="41" spans="2:5">
      <c r="B41">
        <v>24</v>
      </c>
      <c r="C41">
        <v>160</v>
      </c>
      <c r="D41">
        <v>241</v>
      </c>
      <c r="E41">
        <v>123</v>
      </c>
    </row>
    <row r="42" spans="2:5">
      <c r="B42">
        <v>25</v>
      </c>
      <c r="C42">
        <v>208</v>
      </c>
      <c r="D42">
        <v>183</v>
      </c>
      <c r="E42">
        <v>239</v>
      </c>
    </row>
    <row r="43" spans="2:5">
      <c r="B43">
        <v>26</v>
      </c>
      <c r="C43">
        <v>138</v>
      </c>
      <c r="D43">
        <v>170</v>
      </c>
      <c r="E43">
        <v>178</v>
      </c>
    </row>
    <row r="44" spans="2:5">
      <c r="B44">
        <v>27</v>
      </c>
      <c r="C44">
        <v>217</v>
      </c>
      <c r="D44">
        <v>262</v>
      </c>
      <c r="E44">
        <v>140</v>
      </c>
    </row>
    <row r="45" spans="2:5">
      <c r="B45">
        <v>28</v>
      </c>
      <c r="C45">
        <v>218</v>
      </c>
      <c r="D45">
        <v>102</v>
      </c>
      <c r="E45">
        <v>186</v>
      </c>
    </row>
    <row r="46" spans="2:5">
      <c r="B46">
        <v>29</v>
      </c>
      <c r="C46">
        <v>159</v>
      </c>
      <c r="D46">
        <v>227</v>
      </c>
      <c r="E46">
        <v>128</v>
      </c>
    </row>
    <row r="47" spans="2:5">
      <c r="B47">
        <v>30</v>
      </c>
      <c r="C47">
        <v>127</v>
      </c>
      <c r="D47">
        <v>173</v>
      </c>
      <c r="E47">
        <v>186</v>
      </c>
    </row>
    <row r="48" spans="2:5">
      <c r="B48">
        <v>31</v>
      </c>
      <c r="C48">
        <v>157</v>
      </c>
      <c r="D48">
        <v>161</v>
      </c>
      <c r="E48">
        <v>203</v>
      </c>
    </row>
    <row r="49" spans="2:5">
      <c r="B49">
        <v>32</v>
      </c>
      <c r="C49">
        <v>231</v>
      </c>
      <c r="D49">
        <v>221</v>
      </c>
      <c r="E49">
        <v>31</v>
      </c>
    </row>
    <row r="50" spans="2:5">
      <c r="B50">
        <v>33</v>
      </c>
      <c r="C50">
        <v>171</v>
      </c>
      <c r="D50">
        <v>147</v>
      </c>
      <c r="E50">
        <v>167</v>
      </c>
    </row>
    <row r="51" spans="2:5">
      <c r="B51">
        <v>34</v>
      </c>
      <c r="C51">
        <v>235</v>
      </c>
      <c r="D51">
        <v>229</v>
      </c>
      <c r="E51">
        <v>172</v>
      </c>
    </row>
    <row r="52" spans="2:5">
      <c r="B52">
        <v>35</v>
      </c>
      <c r="C52">
        <v>199</v>
      </c>
      <c r="D52" t="s">
        <v>404</v>
      </c>
      <c r="E52">
        <v>183</v>
      </c>
    </row>
    <row r="53" spans="2:5">
      <c r="B53">
        <v>36</v>
      </c>
      <c r="C53">
        <v>241</v>
      </c>
      <c r="D53">
        <v>179</v>
      </c>
      <c r="E53">
        <v>126</v>
      </c>
    </row>
    <row r="54" spans="2:5">
      <c r="B54">
        <v>37</v>
      </c>
      <c r="C54">
        <v>146</v>
      </c>
      <c r="D54">
        <v>204</v>
      </c>
      <c r="E54">
        <v>204</v>
      </c>
    </row>
    <row r="55" spans="2:5">
      <c r="B55">
        <v>38</v>
      </c>
      <c r="C55">
        <v>237</v>
      </c>
      <c r="D55">
        <v>225</v>
      </c>
      <c r="E55">
        <v>190</v>
      </c>
    </row>
    <row r="56" spans="2:5">
      <c r="B56">
        <v>39</v>
      </c>
      <c r="C56">
        <v>171</v>
      </c>
      <c r="D56">
        <v>173</v>
      </c>
      <c r="E56">
        <v>129</v>
      </c>
    </row>
    <row r="57" spans="2:5">
      <c r="B57">
        <v>40</v>
      </c>
      <c r="C57">
        <v>178</v>
      </c>
      <c r="D57">
        <v>155</v>
      </c>
      <c r="E57">
        <v>115</v>
      </c>
    </row>
    <row r="58" spans="2:5">
      <c r="B58">
        <v>41</v>
      </c>
      <c r="C58">
        <v>180</v>
      </c>
      <c r="D58" t="s">
        <v>404</v>
      </c>
      <c r="E58" t="s">
        <v>404</v>
      </c>
    </row>
    <row r="59" spans="2:5">
      <c r="B59">
        <v>42</v>
      </c>
      <c r="C59">
        <v>183</v>
      </c>
      <c r="D59" t="s">
        <v>404</v>
      </c>
      <c r="E59">
        <v>133</v>
      </c>
    </row>
    <row r="60" spans="2:5">
      <c r="B60">
        <v>43</v>
      </c>
      <c r="C60">
        <v>166</v>
      </c>
      <c r="D60" t="s">
        <v>404</v>
      </c>
      <c r="E60">
        <v>95</v>
      </c>
    </row>
    <row r="61" spans="2:5">
      <c r="B61">
        <v>44</v>
      </c>
      <c r="C61">
        <v>248</v>
      </c>
      <c r="D61" t="s">
        <v>404</v>
      </c>
      <c r="E61">
        <v>159</v>
      </c>
    </row>
    <row r="62" spans="2:5">
      <c r="B62">
        <v>45</v>
      </c>
      <c r="C62">
        <v>204</v>
      </c>
      <c r="D62" t="s">
        <v>404</v>
      </c>
      <c r="E62">
        <v>137</v>
      </c>
    </row>
    <row r="63" spans="2:5">
      <c r="B63">
        <v>46</v>
      </c>
      <c r="C63">
        <v>248</v>
      </c>
      <c r="D63" t="s">
        <v>404</v>
      </c>
      <c r="E63">
        <v>107</v>
      </c>
    </row>
    <row r="64" spans="2:5">
      <c r="B64">
        <v>47</v>
      </c>
      <c r="C64">
        <v>213</v>
      </c>
      <c r="D64" t="s">
        <v>404</v>
      </c>
      <c r="E64">
        <v>173</v>
      </c>
    </row>
    <row r="65" spans="2:5">
      <c r="B65">
        <v>48</v>
      </c>
      <c r="C65">
        <v>251</v>
      </c>
      <c r="D65" t="s">
        <v>404</v>
      </c>
      <c r="E65">
        <v>46</v>
      </c>
    </row>
    <row r="66" spans="2:5">
      <c r="B66">
        <v>49</v>
      </c>
      <c r="C66">
        <v>186</v>
      </c>
      <c r="D66" t="s">
        <v>404</v>
      </c>
      <c r="E66">
        <v>258</v>
      </c>
    </row>
    <row r="67" spans="2:5">
      <c r="B67">
        <v>50</v>
      </c>
      <c r="C67">
        <v>201</v>
      </c>
      <c r="D67" t="s">
        <v>404</v>
      </c>
      <c r="E67">
        <v>109</v>
      </c>
    </row>
    <row r="68" spans="2:5">
      <c r="B68">
        <v>51</v>
      </c>
      <c r="C68" t="s">
        <v>404</v>
      </c>
      <c r="D68" t="s">
        <v>404</v>
      </c>
      <c r="E68">
        <v>224</v>
      </c>
    </row>
    <row r="69" spans="2:5">
      <c r="B69">
        <v>52</v>
      </c>
      <c r="C69" t="s">
        <v>404</v>
      </c>
      <c r="D69" t="s">
        <v>404</v>
      </c>
      <c r="E69">
        <v>113</v>
      </c>
    </row>
    <row r="70" spans="2:5">
      <c r="B70">
        <v>53</v>
      </c>
      <c r="C70" t="s">
        <v>404</v>
      </c>
      <c r="D70" t="s">
        <v>404</v>
      </c>
      <c r="E70">
        <v>160</v>
      </c>
    </row>
    <row r="71" spans="2:5">
      <c r="B71">
        <v>54</v>
      </c>
      <c r="C71" t="s">
        <v>404</v>
      </c>
      <c r="D71" t="s">
        <v>404</v>
      </c>
      <c r="E71">
        <v>133</v>
      </c>
    </row>
    <row r="72" spans="2:5">
      <c r="B72">
        <v>55</v>
      </c>
      <c r="C72" t="s">
        <v>404</v>
      </c>
      <c r="D72" t="s">
        <v>404</v>
      </c>
      <c r="E72">
        <v>138</v>
      </c>
    </row>
  </sheetData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7" sqref="A7"/>
    </sheetView>
  </sheetViews>
  <sheetFormatPr baseColWidth="10" defaultColWidth="11" defaultRowHeight="13" x14ac:dyDescent="0"/>
  <sheetData>
    <row r="1" spans="1:2" ht="20">
      <c r="A1" s="36" t="s">
        <v>851</v>
      </c>
    </row>
    <row r="3" spans="1:2">
      <c r="A3" t="s">
        <v>665</v>
      </c>
    </row>
    <row r="4" spans="1:2">
      <c r="A4" t="s">
        <v>666</v>
      </c>
    </row>
    <row r="5" spans="1:2">
      <c r="A5" t="s">
        <v>668</v>
      </c>
    </row>
    <row r="6" spans="1:2">
      <c r="A6" t="s">
        <v>598</v>
      </c>
    </row>
    <row r="12" spans="1:2">
      <c r="A12" t="s">
        <v>1386</v>
      </c>
      <c r="B12" t="s">
        <v>1387</v>
      </c>
    </row>
    <row r="13" spans="1:2">
      <c r="A13" t="s">
        <v>1398</v>
      </c>
      <c r="B13" s="3">
        <v>5.5</v>
      </c>
    </row>
    <row r="14" spans="1:2">
      <c r="A14" t="s">
        <v>1398</v>
      </c>
      <c r="B14" s="3">
        <v>5</v>
      </c>
    </row>
    <row r="15" spans="1:2">
      <c r="A15" t="s">
        <v>1399</v>
      </c>
      <c r="B15" s="3">
        <v>7</v>
      </c>
    </row>
    <row r="16" spans="1:2">
      <c r="A16" t="s">
        <v>1399</v>
      </c>
      <c r="B16" s="3">
        <v>7.5</v>
      </c>
    </row>
    <row r="17" spans="1:2">
      <c r="A17" t="s">
        <v>1399</v>
      </c>
      <c r="B17" s="3">
        <v>6.5</v>
      </c>
    </row>
    <row r="18" spans="1:2">
      <c r="A18" t="s">
        <v>1399</v>
      </c>
      <c r="B18" s="3">
        <v>7</v>
      </c>
    </row>
    <row r="19" spans="1:2">
      <c r="A19" t="s">
        <v>1400</v>
      </c>
      <c r="B19" s="3">
        <v>4</v>
      </c>
    </row>
    <row r="20" spans="1:2">
      <c r="A20" t="s">
        <v>1400</v>
      </c>
      <c r="B20" s="3">
        <v>3.5</v>
      </c>
    </row>
    <row r="21" spans="1:2">
      <c r="A21" t="s">
        <v>1400</v>
      </c>
      <c r="B21" s="3">
        <v>4.5</v>
      </c>
    </row>
    <row r="22" spans="1:2">
      <c r="A22" t="s">
        <v>1401</v>
      </c>
      <c r="B22" s="3">
        <v>4.5</v>
      </c>
    </row>
    <row r="23" spans="1:2">
      <c r="A23" t="s">
        <v>1401</v>
      </c>
      <c r="B23" s="3">
        <v>4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activeCell="A8" sqref="A8"/>
    </sheetView>
  </sheetViews>
  <sheetFormatPr baseColWidth="10" defaultColWidth="11" defaultRowHeight="13" x14ac:dyDescent="0"/>
  <sheetData>
    <row r="1" spans="1:7" ht="20">
      <c r="A1" s="36" t="s">
        <v>526</v>
      </c>
    </row>
    <row r="3" spans="1:7">
      <c r="A3" t="s">
        <v>448</v>
      </c>
    </row>
    <row r="4" spans="1:7">
      <c r="A4" t="s">
        <v>1790</v>
      </c>
    </row>
    <row r="5" spans="1:7">
      <c r="A5" t="s">
        <v>163</v>
      </c>
    </row>
    <row r="6" spans="1:7">
      <c r="A6" t="s">
        <v>42</v>
      </c>
    </row>
    <row r="7" spans="1:7">
      <c r="A7" t="s">
        <v>168</v>
      </c>
    </row>
    <row r="9" spans="1:7">
      <c r="A9" t="s">
        <v>1244</v>
      </c>
      <c r="B9" t="s">
        <v>1245</v>
      </c>
      <c r="C9" t="s">
        <v>1102</v>
      </c>
      <c r="D9" t="s">
        <v>1103</v>
      </c>
      <c r="E9" t="s">
        <v>1104</v>
      </c>
      <c r="F9" t="s">
        <v>1384</v>
      </c>
      <c r="G9" t="s">
        <v>1097</v>
      </c>
    </row>
    <row r="10" spans="1:7">
      <c r="A10">
        <v>1</v>
      </c>
      <c r="B10">
        <v>11</v>
      </c>
      <c r="C10" t="s">
        <v>1241</v>
      </c>
      <c r="D10">
        <v>1</v>
      </c>
      <c r="E10">
        <v>29.72</v>
      </c>
      <c r="F10">
        <v>19.64</v>
      </c>
      <c r="G10">
        <v>10.08</v>
      </c>
    </row>
    <row r="11" spans="1:7">
      <c r="A11">
        <v>1</v>
      </c>
      <c r="B11">
        <v>11</v>
      </c>
      <c r="C11" t="s">
        <v>1241</v>
      </c>
      <c r="D11">
        <v>2</v>
      </c>
      <c r="E11">
        <v>11.38</v>
      </c>
      <c r="F11">
        <v>9.6</v>
      </c>
      <c r="G11">
        <v>1.78</v>
      </c>
    </row>
    <row r="12" spans="1:7">
      <c r="A12">
        <v>1</v>
      </c>
      <c r="B12">
        <v>11</v>
      </c>
      <c r="C12" t="s">
        <v>1241</v>
      </c>
      <c r="D12">
        <v>3</v>
      </c>
      <c r="E12">
        <v>16.36</v>
      </c>
      <c r="F12">
        <v>7.35</v>
      </c>
      <c r="G12">
        <v>9.01</v>
      </c>
    </row>
    <row r="13" spans="1:7">
      <c r="A13">
        <v>1</v>
      </c>
      <c r="B13">
        <v>11</v>
      </c>
      <c r="C13" t="s">
        <v>1241</v>
      </c>
      <c r="D13">
        <v>4</v>
      </c>
      <c r="E13">
        <v>12.66</v>
      </c>
      <c r="F13">
        <v>6.6</v>
      </c>
      <c r="G13">
        <v>6.06</v>
      </c>
    </row>
    <row r="14" spans="1:7">
      <c r="A14">
        <v>1</v>
      </c>
      <c r="B14">
        <v>11</v>
      </c>
      <c r="C14" t="s">
        <v>1241</v>
      </c>
      <c r="D14">
        <v>5</v>
      </c>
      <c r="E14">
        <v>14.73</v>
      </c>
      <c r="F14">
        <v>8.07</v>
      </c>
      <c r="G14">
        <v>6.66</v>
      </c>
    </row>
    <row r="15" spans="1:7">
      <c r="A15">
        <v>1</v>
      </c>
      <c r="B15">
        <v>11</v>
      </c>
      <c r="C15" t="s">
        <v>1241</v>
      </c>
      <c r="D15">
        <v>6</v>
      </c>
      <c r="E15">
        <v>11.05</v>
      </c>
      <c r="F15">
        <v>6.63</v>
      </c>
      <c r="G15">
        <v>4.42</v>
      </c>
    </row>
    <row r="16" spans="1:7">
      <c r="A16">
        <v>1</v>
      </c>
      <c r="B16">
        <v>19</v>
      </c>
      <c r="C16" t="s">
        <v>1242</v>
      </c>
      <c r="D16">
        <v>1</v>
      </c>
      <c r="E16">
        <v>7.05</v>
      </c>
      <c r="F16">
        <v>6.29</v>
      </c>
      <c r="G16">
        <v>0.76</v>
      </c>
    </row>
    <row r="17" spans="1:7">
      <c r="A17">
        <v>1</v>
      </c>
      <c r="B17">
        <v>19</v>
      </c>
      <c r="C17" t="s">
        <v>1242</v>
      </c>
      <c r="D17">
        <v>2</v>
      </c>
      <c r="E17">
        <v>5.34</v>
      </c>
      <c r="F17">
        <v>7.8</v>
      </c>
      <c r="G17">
        <v>-2.46</v>
      </c>
    </row>
    <row r="18" spans="1:7">
      <c r="A18">
        <v>1</v>
      </c>
      <c r="B18">
        <v>19</v>
      </c>
      <c r="C18" t="s">
        <v>1242</v>
      </c>
      <c r="D18">
        <v>3</v>
      </c>
      <c r="E18">
        <v>11.13</v>
      </c>
      <c r="F18">
        <v>10</v>
      </c>
      <c r="G18">
        <v>1.1299999999999999</v>
      </c>
    </row>
    <row r="19" spans="1:7">
      <c r="A19">
        <v>1</v>
      </c>
      <c r="B19">
        <v>19</v>
      </c>
      <c r="C19" t="s">
        <v>1242</v>
      </c>
      <c r="D19">
        <v>4</v>
      </c>
      <c r="E19">
        <v>8.1999999999999993</v>
      </c>
      <c r="F19">
        <v>7.13</v>
      </c>
      <c r="G19">
        <v>1.07</v>
      </c>
    </row>
    <row r="20" spans="1:7">
      <c r="A20">
        <v>1</v>
      </c>
      <c r="B20">
        <v>19</v>
      </c>
      <c r="C20" t="s">
        <v>1242</v>
      </c>
      <c r="D20">
        <v>5</v>
      </c>
      <c r="E20">
        <v>6.85</v>
      </c>
      <c r="F20">
        <v>8.99</v>
      </c>
      <c r="G20">
        <v>-2.15</v>
      </c>
    </row>
    <row r="21" spans="1:7">
      <c r="A21">
        <v>1</v>
      </c>
      <c r="B21">
        <v>5</v>
      </c>
      <c r="C21" t="s">
        <v>1243</v>
      </c>
      <c r="D21">
        <v>1</v>
      </c>
      <c r="E21">
        <v>9.65</v>
      </c>
      <c r="F21">
        <v>8.6999999999999993</v>
      </c>
      <c r="G21">
        <v>0.96</v>
      </c>
    </row>
    <row r="22" spans="1:7">
      <c r="A22">
        <v>1</v>
      </c>
      <c r="B22">
        <v>5</v>
      </c>
      <c r="C22" t="s">
        <v>1243</v>
      </c>
      <c r="D22">
        <v>2</v>
      </c>
      <c r="E22">
        <v>7.33</v>
      </c>
      <c r="F22">
        <v>6.33</v>
      </c>
      <c r="G22">
        <v>1</v>
      </c>
    </row>
    <row r="23" spans="1:7">
      <c r="A23">
        <v>1</v>
      </c>
      <c r="B23">
        <v>5</v>
      </c>
      <c r="C23" t="s">
        <v>1243</v>
      </c>
      <c r="D23">
        <v>3</v>
      </c>
      <c r="E23">
        <v>9.84</v>
      </c>
      <c r="F23">
        <v>11.65</v>
      </c>
      <c r="G23">
        <v>-1.81</v>
      </c>
    </row>
    <row r="24" spans="1:7">
      <c r="A24">
        <v>2</v>
      </c>
      <c r="B24">
        <v>21</v>
      </c>
      <c r="C24" t="s">
        <v>1241</v>
      </c>
      <c r="D24">
        <v>1</v>
      </c>
      <c r="E24">
        <v>11.1</v>
      </c>
      <c r="F24">
        <v>5.47</v>
      </c>
      <c r="G24">
        <v>5.64</v>
      </c>
    </row>
    <row r="25" spans="1:7">
      <c r="A25">
        <v>2</v>
      </c>
      <c r="B25">
        <v>21</v>
      </c>
      <c r="C25" t="s">
        <v>1241</v>
      </c>
      <c r="D25">
        <v>2</v>
      </c>
      <c r="E25">
        <v>8.32</v>
      </c>
      <c r="F25">
        <v>7.3</v>
      </c>
      <c r="G25">
        <v>1.01</v>
      </c>
    </row>
    <row r="26" spans="1:7">
      <c r="A26">
        <v>2</v>
      </c>
      <c r="B26">
        <v>21</v>
      </c>
      <c r="C26" t="s">
        <v>1241</v>
      </c>
      <c r="D26">
        <v>3</v>
      </c>
      <c r="E26">
        <v>6.69</v>
      </c>
      <c r="F26">
        <v>4.49</v>
      </c>
      <c r="G26">
        <v>2.19</v>
      </c>
    </row>
    <row r="27" spans="1:7">
      <c r="A27">
        <v>2</v>
      </c>
      <c r="B27">
        <v>21</v>
      </c>
      <c r="C27" t="s">
        <v>1241</v>
      </c>
      <c r="D27">
        <v>4</v>
      </c>
      <c r="E27">
        <v>10.28</v>
      </c>
      <c r="F27">
        <v>5.0599999999999996</v>
      </c>
      <c r="G27">
        <v>5.22</v>
      </c>
    </row>
    <row r="28" spans="1:7">
      <c r="A28">
        <v>2</v>
      </c>
      <c r="B28">
        <v>21</v>
      </c>
      <c r="C28" t="s">
        <v>1241</v>
      </c>
      <c r="D28">
        <v>5</v>
      </c>
      <c r="E28">
        <v>6.58</v>
      </c>
      <c r="F28">
        <v>4.76</v>
      </c>
      <c r="G28">
        <v>1.82</v>
      </c>
    </row>
    <row r="29" spans="1:7">
      <c r="A29">
        <v>2</v>
      </c>
      <c r="B29">
        <v>21</v>
      </c>
      <c r="C29" t="s">
        <v>1241</v>
      </c>
      <c r="D29">
        <v>6</v>
      </c>
      <c r="E29">
        <v>20.07</v>
      </c>
      <c r="F29">
        <v>11.55</v>
      </c>
      <c r="G29">
        <v>8.5299999999999994</v>
      </c>
    </row>
    <row r="30" spans="1:7">
      <c r="A30">
        <v>2</v>
      </c>
      <c r="B30">
        <v>14</v>
      </c>
      <c r="C30" t="s">
        <v>1242</v>
      </c>
      <c r="D30">
        <v>1</v>
      </c>
      <c r="E30">
        <v>6.62</v>
      </c>
      <c r="F30">
        <v>3.94</v>
      </c>
      <c r="G30">
        <v>2.68</v>
      </c>
    </row>
    <row r="31" spans="1:7">
      <c r="A31">
        <v>2</v>
      </c>
      <c r="B31">
        <v>14</v>
      </c>
      <c r="C31" t="s">
        <v>1242</v>
      </c>
      <c r="D31">
        <v>2</v>
      </c>
      <c r="E31">
        <v>9</v>
      </c>
      <c r="F31">
        <v>6.36</v>
      </c>
      <c r="G31">
        <v>2.64</v>
      </c>
    </row>
    <row r="32" spans="1:7">
      <c r="A32">
        <v>2</v>
      </c>
      <c r="B32">
        <v>14</v>
      </c>
      <c r="C32" t="s">
        <v>1242</v>
      </c>
      <c r="D32">
        <v>3</v>
      </c>
      <c r="E32">
        <v>10.93</v>
      </c>
      <c r="F32">
        <v>3.95</v>
      </c>
      <c r="G32">
        <v>6.99</v>
      </c>
    </row>
    <row r="33" spans="1:7">
      <c r="A33">
        <v>2</v>
      </c>
      <c r="B33">
        <v>14</v>
      </c>
      <c r="C33" t="s">
        <v>1242</v>
      </c>
      <c r="D33">
        <v>4</v>
      </c>
      <c r="E33">
        <v>11.5</v>
      </c>
      <c r="F33">
        <v>7.92</v>
      </c>
      <c r="G33">
        <v>3.58</v>
      </c>
    </row>
    <row r="34" spans="1:7">
      <c r="A34">
        <v>2</v>
      </c>
      <c r="B34">
        <v>20</v>
      </c>
      <c r="C34" t="s">
        <v>1243</v>
      </c>
      <c r="D34">
        <v>1</v>
      </c>
      <c r="E34">
        <v>12.12</v>
      </c>
      <c r="F34">
        <v>6.46</v>
      </c>
      <c r="G34">
        <v>5.66</v>
      </c>
    </row>
    <row r="35" spans="1:7">
      <c r="A35">
        <v>2</v>
      </c>
      <c r="B35">
        <v>20</v>
      </c>
      <c r="C35" t="s">
        <v>1243</v>
      </c>
      <c r="D35">
        <v>2</v>
      </c>
      <c r="E35">
        <v>14.2</v>
      </c>
      <c r="F35">
        <v>5.22</v>
      </c>
      <c r="G35">
        <v>8.9700000000000006</v>
      </c>
    </row>
    <row r="36" spans="1:7">
      <c r="A36">
        <v>2</v>
      </c>
      <c r="B36">
        <v>20</v>
      </c>
      <c r="C36" t="s">
        <v>1243</v>
      </c>
      <c r="D36">
        <v>3</v>
      </c>
      <c r="E36">
        <v>10.33</v>
      </c>
      <c r="F36">
        <v>10.53</v>
      </c>
      <c r="G36">
        <v>-0.2</v>
      </c>
    </row>
    <row r="37" spans="1:7">
      <c r="A37">
        <v>2</v>
      </c>
      <c r="B37">
        <v>20</v>
      </c>
      <c r="C37" t="s">
        <v>1243</v>
      </c>
      <c r="D37">
        <v>4</v>
      </c>
      <c r="E37">
        <v>4.8899999999999997</v>
      </c>
      <c r="F37">
        <v>12.33</v>
      </c>
      <c r="G37">
        <v>-7.43</v>
      </c>
    </row>
    <row r="38" spans="1:7">
      <c r="A38">
        <v>3</v>
      </c>
      <c r="B38">
        <v>17</v>
      </c>
      <c r="C38" t="s">
        <v>1241</v>
      </c>
      <c r="D38">
        <v>1</v>
      </c>
      <c r="E38">
        <v>13.3</v>
      </c>
      <c r="F38">
        <v>6.1</v>
      </c>
      <c r="G38">
        <v>7.2</v>
      </c>
    </row>
    <row r="39" spans="1:7">
      <c r="A39">
        <v>3</v>
      </c>
      <c r="B39">
        <v>17</v>
      </c>
      <c r="C39" t="s">
        <v>1241</v>
      </c>
      <c r="D39">
        <v>2</v>
      </c>
      <c r="E39">
        <v>9.8699999999999992</v>
      </c>
      <c r="F39">
        <v>4.01</v>
      </c>
      <c r="G39">
        <v>5.86</v>
      </c>
    </row>
    <row r="40" spans="1:7">
      <c r="A40">
        <v>3</v>
      </c>
      <c r="B40">
        <v>17</v>
      </c>
      <c r="C40" t="s">
        <v>1241</v>
      </c>
      <c r="D40">
        <v>3</v>
      </c>
      <c r="E40">
        <v>16.399999999999999</v>
      </c>
      <c r="F40">
        <v>5.37</v>
      </c>
      <c r="G40">
        <v>11.03</v>
      </c>
    </row>
    <row r="41" spans="1:7">
      <c r="A41">
        <v>3</v>
      </c>
      <c r="B41">
        <v>17</v>
      </c>
      <c r="C41" t="s">
        <v>1241</v>
      </c>
      <c r="D41">
        <v>4</v>
      </c>
      <c r="E41">
        <v>12.78</v>
      </c>
      <c r="F41">
        <v>8.7100000000000009</v>
      </c>
      <c r="G41">
        <v>4.0599999999999996</v>
      </c>
    </row>
    <row r="42" spans="1:7">
      <c r="A42">
        <v>3</v>
      </c>
      <c r="B42">
        <v>17</v>
      </c>
      <c r="C42" t="s">
        <v>1241</v>
      </c>
      <c r="D42">
        <v>5</v>
      </c>
      <c r="E42">
        <v>6.82</v>
      </c>
      <c r="F42">
        <v>11.36</v>
      </c>
      <c r="G42">
        <v>-4.54</v>
      </c>
    </row>
    <row r="43" spans="1:7">
      <c r="A43">
        <v>3</v>
      </c>
      <c r="B43">
        <v>17</v>
      </c>
      <c r="C43" t="s">
        <v>1241</v>
      </c>
      <c r="D43">
        <v>6</v>
      </c>
      <c r="E43">
        <v>17.89</v>
      </c>
      <c r="F43">
        <v>4.58</v>
      </c>
      <c r="G43">
        <v>13.31</v>
      </c>
    </row>
    <row r="44" spans="1:7">
      <c r="A44">
        <v>3</v>
      </c>
      <c r="B44">
        <v>15</v>
      </c>
      <c r="C44" t="s">
        <v>1242</v>
      </c>
      <c r="D44">
        <v>1</v>
      </c>
      <c r="E44">
        <v>15.92</v>
      </c>
      <c r="F44">
        <v>7.55</v>
      </c>
      <c r="G44">
        <v>8.3699999999999992</v>
      </c>
    </row>
    <row r="45" spans="1:7">
      <c r="A45">
        <v>3</v>
      </c>
      <c r="B45">
        <v>15</v>
      </c>
      <c r="C45" t="s">
        <v>1242</v>
      </c>
      <c r="D45">
        <v>2</v>
      </c>
      <c r="E45">
        <v>5.74</v>
      </c>
      <c r="F45">
        <v>5.42</v>
      </c>
      <c r="G45">
        <v>0.32</v>
      </c>
    </row>
    <row r="46" spans="1:7">
      <c r="A46">
        <v>3</v>
      </c>
      <c r="B46">
        <v>15</v>
      </c>
      <c r="C46" t="s">
        <v>1242</v>
      </c>
      <c r="D46">
        <v>3</v>
      </c>
      <c r="E46">
        <v>6.33</v>
      </c>
      <c r="F46">
        <v>8.3000000000000007</v>
      </c>
      <c r="G46">
        <v>-1.97</v>
      </c>
    </row>
    <row r="47" spans="1:7">
      <c r="A47">
        <v>3</v>
      </c>
      <c r="B47">
        <v>15</v>
      </c>
      <c r="C47" t="s">
        <v>1242</v>
      </c>
      <c r="D47">
        <v>4</v>
      </c>
      <c r="E47">
        <v>11.07</v>
      </c>
      <c r="F47">
        <v>4.78</v>
      </c>
      <c r="G47">
        <v>6.29</v>
      </c>
    </row>
    <row r="48" spans="1:7">
      <c r="A48">
        <v>3</v>
      </c>
      <c r="B48">
        <v>15</v>
      </c>
      <c r="C48" t="s">
        <v>1242</v>
      </c>
      <c r="D48">
        <v>5</v>
      </c>
      <c r="E48">
        <v>14.31</v>
      </c>
      <c r="F48">
        <v>5.55</v>
      </c>
      <c r="G48">
        <v>8.76</v>
      </c>
    </row>
    <row r="49" spans="1:7">
      <c r="A49">
        <v>3</v>
      </c>
      <c r="B49">
        <v>15</v>
      </c>
      <c r="C49" t="s">
        <v>1242</v>
      </c>
      <c r="D49">
        <v>6</v>
      </c>
      <c r="E49">
        <v>10.130000000000001</v>
      </c>
      <c r="F49">
        <v>6.11</v>
      </c>
      <c r="G49">
        <v>4.0199999999999996</v>
      </c>
    </row>
    <row r="50" spans="1:7">
      <c r="A50">
        <v>3</v>
      </c>
      <c r="B50">
        <v>10</v>
      </c>
      <c r="C50" t="s">
        <v>1243</v>
      </c>
      <c r="D50">
        <v>1</v>
      </c>
      <c r="E50">
        <v>7.1</v>
      </c>
      <c r="F50">
        <v>6.28</v>
      </c>
      <c r="G50">
        <v>0.82</v>
      </c>
    </row>
    <row r="51" spans="1:7">
      <c r="A51">
        <v>3</v>
      </c>
      <c r="B51">
        <v>10</v>
      </c>
      <c r="C51" t="s">
        <v>1243</v>
      </c>
      <c r="D51">
        <v>2</v>
      </c>
      <c r="E51">
        <v>7.51</v>
      </c>
      <c r="F51">
        <v>4.0599999999999996</v>
      </c>
      <c r="G51">
        <v>3.45</v>
      </c>
    </row>
    <row r="52" spans="1:7">
      <c r="A52">
        <v>3</v>
      </c>
      <c r="B52">
        <v>10</v>
      </c>
      <c r="C52" t="s">
        <v>1243</v>
      </c>
      <c r="D52">
        <v>3</v>
      </c>
      <c r="E52">
        <v>10.3</v>
      </c>
      <c r="F52">
        <v>5.75</v>
      </c>
      <c r="G52">
        <v>4.55</v>
      </c>
    </row>
    <row r="53" spans="1:7">
      <c r="A53">
        <v>3</v>
      </c>
      <c r="B53">
        <v>10</v>
      </c>
      <c r="C53" t="s">
        <v>1243</v>
      </c>
      <c r="D53">
        <v>4</v>
      </c>
      <c r="E53">
        <v>8.73</v>
      </c>
      <c r="F53">
        <v>4.82</v>
      </c>
      <c r="G53">
        <v>3.91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2"/>
  <sheetViews>
    <sheetView workbookViewId="0">
      <selection activeCell="K29" sqref="K29"/>
    </sheetView>
  </sheetViews>
  <sheetFormatPr baseColWidth="10" defaultColWidth="11" defaultRowHeight="13" x14ac:dyDescent="0"/>
  <cols>
    <col min="1" max="1" width="11" customWidth="1"/>
    <col min="2" max="6" width="11" style="37" customWidth="1"/>
  </cols>
  <sheetData>
    <row r="1" spans="1:1" ht="20">
      <c r="A1" s="36" t="s">
        <v>2419</v>
      </c>
    </row>
    <row r="3" spans="1:1">
      <c r="A3" t="s">
        <v>2594</v>
      </c>
    </row>
    <row r="4" spans="1:1">
      <c r="A4" t="s">
        <v>2595</v>
      </c>
    </row>
    <row r="6" spans="1:1">
      <c r="A6" t="s">
        <v>2721</v>
      </c>
    </row>
    <row r="7" spans="1:1">
      <c r="A7" t="s">
        <v>2726</v>
      </c>
    </row>
    <row r="8" spans="1:1">
      <c r="A8" t="s">
        <v>2727</v>
      </c>
    </row>
    <row r="9" spans="1:1">
      <c r="A9" t="s">
        <v>2728</v>
      </c>
    </row>
    <row r="10" spans="1:1">
      <c r="A10" t="s">
        <v>2845</v>
      </c>
    </row>
    <row r="11" spans="1:1">
      <c r="A11" t="s">
        <v>2846</v>
      </c>
    </row>
    <row r="13" spans="1:1">
      <c r="A13" t="s">
        <v>2847</v>
      </c>
    </row>
    <row r="14" spans="1:1">
      <c r="A14" t="s">
        <v>2723</v>
      </c>
    </row>
    <row r="15" spans="1:1">
      <c r="A15" t="s">
        <v>2597</v>
      </c>
    </row>
    <row r="16" spans="1:1">
      <c r="A16" t="s">
        <v>2598</v>
      </c>
    </row>
    <row r="17" spans="1:1">
      <c r="A17" t="s">
        <v>2609</v>
      </c>
    </row>
    <row r="19" spans="1:1">
      <c r="A19" t="s">
        <v>2606</v>
      </c>
    </row>
    <row r="20" spans="1:1">
      <c r="A20" t="s">
        <v>2596</v>
      </c>
    </row>
    <row r="22" spans="1:1">
      <c r="A22" t="s">
        <v>2474</v>
      </c>
    </row>
    <row r="23" spans="1:1">
      <c r="A23" t="s">
        <v>2475</v>
      </c>
    </row>
    <row r="24" spans="1:1">
      <c r="A24" t="s">
        <v>2478</v>
      </c>
    </row>
    <row r="25" spans="1:1">
      <c r="A25" t="s">
        <v>2664</v>
      </c>
    </row>
    <row r="26" spans="1:1">
      <c r="A26" t="s">
        <v>2539</v>
      </c>
    </row>
    <row r="27" spans="1:1">
      <c r="A27" t="s">
        <v>2415</v>
      </c>
    </row>
    <row r="29" spans="1:1">
      <c r="A29" t="s">
        <v>2544</v>
      </c>
    </row>
    <row r="30" spans="1:1">
      <c r="A30" t="s">
        <v>2417</v>
      </c>
    </row>
    <row r="31" spans="1:1">
      <c r="A31" t="s">
        <v>2418</v>
      </c>
    </row>
    <row r="35" spans="1:6">
      <c r="A35" s="1" t="s">
        <v>1487</v>
      </c>
      <c r="B35" s="37" t="s">
        <v>314</v>
      </c>
      <c r="C35" s="37" t="s">
        <v>315</v>
      </c>
      <c r="D35" s="37" t="s">
        <v>401</v>
      </c>
      <c r="E35" s="37" t="s">
        <v>402</v>
      </c>
      <c r="F35" s="37" t="s">
        <v>403</v>
      </c>
    </row>
    <row r="36" spans="1:6">
      <c r="A36">
        <v>0</v>
      </c>
      <c r="B36" s="37" t="s">
        <v>1098</v>
      </c>
      <c r="C36" s="37" t="s">
        <v>1099</v>
      </c>
      <c r="D36" s="37">
        <v>1</v>
      </c>
      <c r="E36" s="37" t="s">
        <v>1544</v>
      </c>
      <c r="F36" s="37" t="s">
        <v>1545</v>
      </c>
    </row>
    <row r="37" spans="1:6">
      <c r="A37">
        <v>0</v>
      </c>
      <c r="B37" s="37" t="s">
        <v>1098</v>
      </c>
      <c r="C37" s="37" t="s">
        <v>1099</v>
      </c>
      <c r="D37" s="37">
        <v>1</v>
      </c>
      <c r="E37" s="37" t="s">
        <v>1544</v>
      </c>
      <c r="F37" s="37" t="s">
        <v>1545</v>
      </c>
    </row>
    <row r="38" spans="1:6">
      <c r="A38">
        <v>0</v>
      </c>
      <c r="B38" s="37" t="s">
        <v>1098</v>
      </c>
      <c r="C38" s="37" t="s">
        <v>1099</v>
      </c>
      <c r="D38" s="37">
        <v>1</v>
      </c>
      <c r="E38" s="37" t="s">
        <v>1544</v>
      </c>
      <c r="F38" s="37" t="s">
        <v>1545</v>
      </c>
    </row>
    <row r="39" spans="1:6">
      <c r="A39">
        <v>0</v>
      </c>
      <c r="B39" s="37" t="s">
        <v>1098</v>
      </c>
      <c r="C39" s="37" t="s">
        <v>1099</v>
      </c>
      <c r="D39" s="37">
        <v>1</v>
      </c>
      <c r="E39" s="37" t="s">
        <v>1544</v>
      </c>
      <c r="F39" s="37" t="s">
        <v>1545</v>
      </c>
    </row>
    <row r="40" spans="1:6">
      <c r="A40">
        <v>0</v>
      </c>
      <c r="B40" s="37" t="s">
        <v>1098</v>
      </c>
      <c r="C40" s="37" t="s">
        <v>1099</v>
      </c>
      <c r="D40" s="37">
        <v>1</v>
      </c>
      <c r="E40" s="37" t="s">
        <v>1544</v>
      </c>
      <c r="F40" s="37" t="s">
        <v>1545</v>
      </c>
    </row>
    <row r="41" spans="1:6">
      <c r="A41">
        <v>0</v>
      </c>
      <c r="B41" s="37" t="s">
        <v>1098</v>
      </c>
      <c r="C41" s="37" t="s">
        <v>1099</v>
      </c>
      <c r="D41" s="37">
        <v>1</v>
      </c>
      <c r="E41" s="37" t="s">
        <v>1544</v>
      </c>
      <c r="F41" s="37" t="s">
        <v>1545</v>
      </c>
    </row>
    <row r="42" spans="1:6">
      <c r="A42">
        <v>0</v>
      </c>
      <c r="B42" s="37" t="s">
        <v>1098</v>
      </c>
      <c r="C42" s="37" t="s">
        <v>1099</v>
      </c>
      <c r="D42" s="37">
        <v>1</v>
      </c>
      <c r="E42" s="37" t="s">
        <v>1544</v>
      </c>
      <c r="F42" s="37" t="s">
        <v>1545</v>
      </c>
    </row>
    <row r="43" spans="1:6">
      <c r="A43">
        <v>0</v>
      </c>
      <c r="B43" s="37" t="s">
        <v>1098</v>
      </c>
      <c r="C43" s="37" t="s">
        <v>1099</v>
      </c>
      <c r="D43" s="37">
        <v>1</v>
      </c>
      <c r="E43" s="37" t="s">
        <v>1544</v>
      </c>
      <c r="F43" s="37" t="s">
        <v>1545</v>
      </c>
    </row>
    <row r="44" spans="1:6">
      <c r="A44">
        <v>0</v>
      </c>
      <c r="B44" s="37" t="s">
        <v>1098</v>
      </c>
      <c r="C44" s="37" t="s">
        <v>1099</v>
      </c>
      <c r="D44" s="37">
        <v>1</v>
      </c>
      <c r="E44" s="37" t="s">
        <v>1544</v>
      </c>
      <c r="F44" s="37" t="s">
        <v>1545</v>
      </c>
    </row>
    <row r="45" spans="1:6">
      <c r="A45">
        <v>0</v>
      </c>
      <c r="B45" s="37" t="s">
        <v>1098</v>
      </c>
      <c r="C45" s="37" t="s">
        <v>1099</v>
      </c>
      <c r="D45" s="37">
        <v>1</v>
      </c>
      <c r="E45" s="37" t="s">
        <v>1544</v>
      </c>
      <c r="F45" s="37" t="s">
        <v>1545</v>
      </c>
    </row>
    <row r="46" spans="1:6">
      <c r="A46">
        <v>1</v>
      </c>
      <c r="B46" s="37" t="s">
        <v>1098</v>
      </c>
      <c r="C46" s="37" t="s">
        <v>1099</v>
      </c>
      <c r="D46" s="37">
        <v>1</v>
      </c>
      <c r="E46" s="37" t="s">
        <v>1544</v>
      </c>
      <c r="F46" s="37" t="s">
        <v>1545</v>
      </c>
    </row>
    <row r="47" spans="1:6">
      <c r="A47">
        <v>1</v>
      </c>
      <c r="B47" s="37" t="s">
        <v>1098</v>
      </c>
      <c r="C47" s="37" t="s">
        <v>1099</v>
      </c>
      <c r="D47" s="37">
        <v>1</v>
      </c>
      <c r="E47" s="37" t="s">
        <v>1544</v>
      </c>
      <c r="F47" s="37" t="s">
        <v>1545</v>
      </c>
    </row>
    <row r="48" spans="1:6">
      <c r="A48">
        <v>1</v>
      </c>
      <c r="B48" s="37" t="s">
        <v>1098</v>
      </c>
      <c r="C48" s="37" t="s">
        <v>1099</v>
      </c>
      <c r="D48" s="37">
        <v>1</v>
      </c>
      <c r="E48" s="37" t="s">
        <v>1544</v>
      </c>
      <c r="F48" s="37" t="s">
        <v>1545</v>
      </c>
    </row>
    <row r="49" spans="1:6">
      <c r="A49">
        <v>1</v>
      </c>
      <c r="B49" s="37" t="s">
        <v>1098</v>
      </c>
      <c r="C49" s="37" t="s">
        <v>1099</v>
      </c>
      <c r="D49" s="37">
        <v>1</v>
      </c>
      <c r="E49" s="37" t="s">
        <v>1544</v>
      </c>
      <c r="F49" s="37" t="s">
        <v>1545</v>
      </c>
    </row>
    <row r="50" spans="1:6">
      <c r="A50">
        <v>1</v>
      </c>
      <c r="B50" s="37" t="s">
        <v>1098</v>
      </c>
      <c r="C50" s="37" t="s">
        <v>1099</v>
      </c>
      <c r="D50" s="37">
        <v>1</v>
      </c>
      <c r="E50" s="37" t="s">
        <v>1544</v>
      </c>
      <c r="F50" s="37" t="s">
        <v>1545</v>
      </c>
    </row>
    <row r="51" spans="1:6">
      <c r="A51">
        <v>1</v>
      </c>
      <c r="B51" s="37" t="s">
        <v>1098</v>
      </c>
      <c r="C51" s="37" t="s">
        <v>1099</v>
      </c>
      <c r="D51" s="37">
        <v>1</v>
      </c>
      <c r="E51" s="37" t="s">
        <v>1544</v>
      </c>
      <c r="F51" s="37" t="s">
        <v>1545</v>
      </c>
    </row>
    <row r="52" spans="1:6">
      <c r="A52">
        <v>1</v>
      </c>
      <c r="B52" s="37" t="s">
        <v>1098</v>
      </c>
      <c r="C52" s="37" t="s">
        <v>1099</v>
      </c>
      <c r="D52" s="37">
        <v>1</v>
      </c>
      <c r="E52" s="37" t="s">
        <v>1544</v>
      </c>
      <c r="F52" s="37" t="s">
        <v>1545</v>
      </c>
    </row>
    <row r="53" spans="1:6">
      <c r="A53">
        <v>1</v>
      </c>
      <c r="B53" s="37" t="s">
        <v>1098</v>
      </c>
      <c r="C53" s="37" t="s">
        <v>1099</v>
      </c>
      <c r="D53" s="37">
        <v>1</v>
      </c>
      <c r="E53" s="37" t="s">
        <v>1544</v>
      </c>
      <c r="F53" s="37" t="s">
        <v>1545</v>
      </c>
    </row>
    <row r="54" spans="1:6">
      <c r="A54">
        <v>2</v>
      </c>
      <c r="B54" s="37" t="s">
        <v>1098</v>
      </c>
      <c r="C54" s="37" t="s">
        <v>1099</v>
      </c>
      <c r="D54" s="37">
        <v>1</v>
      </c>
      <c r="E54" s="37" t="s">
        <v>1544</v>
      </c>
      <c r="F54" s="37" t="s">
        <v>1545</v>
      </c>
    </row>
    <row r="55" spans="1:6">
      <c r="A55">
        <v>2</v>
      </c>
      <c r="B55" s="37" t="s">
        <v>1098</v>
      </c>
      <c r="C55" s="37" t="s">
        <v>1099</v>
      </c>
      <c r="D55" s="37">
        <v>1</v>
      </c>
      <c r="E55" s="37" t="s">
        <v>1544</v>
      </c>
      <c r="F55" s="37" t="s">
        <v>1545</v>
      </c>
    </row>
    <row r="56" spans="1:6">
      <c r="A56">
        <v>2</v>
      </c>
      <c r="B56" s="37" t="s">
        <v>1098</v>
      </c>
      <c r="C56" s="37" t="s">
        <v>1099</v>
      </c>
      <c r="D56" s="37">
        <v>1</v>
      </c>
      <c r="E56" s="37" t="s">
        <v>1544</v>
      </c>
      <c r="F56" s="37" t="s">
        <v>1545</v>
      </c>
    </row>
    <row r="57" spans="1:6">
      <c r="A57">
        <v>2</v>
      </c>
      <c r="B57" s="37" t="s">
        <v>1098</v>
      </c>
      <c r="C57" s="37" t="s">
        <v>1099</v>
      </c>
      <c r="D57" s="37">
        <v>1</v>
      </c>
      <c r="E57" s="37" t="s">
        <v>1544</v>
      </c>
      <c r="F57" s="37" t="s">
        <v>1545</v>
      </c>
    </row>
    <row r="58" spans="1:6">
      <c r="A58">
        <v>2</v>
      </c>
      <c r="B58" s="37" t="s">
        <v>1098</v>
      </c>
      <c r="C58" s="37" t="s">
        <v>1099</v>
      </c>
      <c r="D58" s="37">
        <v>1</v>
      </c>
      <c r="E58" s="37" t="s">
        <v>1544</v>
      </c>
      <c r="F58" s="37" t="s">
        <v>1545</v>
      </c>
    </row>
    <row r="59" spans="1:6">
      <c r="A59">
        <v>3</v>
      </c>
      <c r="B59" s="37" t="s">
        <v>1098</v>
      </c>
      <c r="C59" s="37" t="s">
        <v>1099</v>
      </c>
      <c r="D59" s="37">
        <v>1</v>
      </c>
      <c r="E59" s="37" t="s">
        <v>1544</v>
      </c>
      <c r="F59" s="37" t="s">
        <v>1545</v>
      </c>
    </row>
    <row r="60" spans="1:6">
      <c r="A60">
        <v>3</v>
      </c>
      <c r="B60" s="37" t="s">
        <v>1098</v>
      </c>
      <c r="C60" s="37" t="s">
        <v>1099</v>
      </c>
      <c r="D60" s="37">
        <v>1</v>
      </c>
      <c r="E60" s="37" t="s">
        <v>1544</v>
      </c>
      <c r="F60" s="37" t="s">
        <v>1545</v>
      </c>
    </row>
    <row r="61" spans="1:6">
      <c r="A61">
        <v>0</v>
      </c>
      <c r="B61" s="37" t="s">
        <v>1416</v>
      </c>
      <c r="C61" s="37" t="s">
        <v>1099</v>
      </c>
      <c r="D61" s="37">
        <v>10</v>
      </c>
      <c r="E61" s="37" t="s">
        <v>1417</v>
      </c>
      <c r="F61" s="37" t="s">
        <v>1418</v>
      </c>
    </row>
    <row r="62" spans="1:6">
      <c r="A62">
        <v>0</v>
      </c>
      <c r="B62" s="37" t="s">
        <v>1416</v>
      </c>
      <c r="C62" s="37" t="s">
        <v>1099</v>
      </c>
      <c r="D62" s="37">
        <v>10</v>
      </c>
      <c r="E62" s="37" t="s">
        <v>1417</v>
      </c>
      <c r="F62" s="37" t="s">
        <v>1418</v>
      </c>
    </row>
    <row r="63" spans="1:6">
      <c r="A63">
        <v>0</v>
      </c>
      <c r="B63" s="37" t="s">
        <v>1416</v>
      </c>
      <c r="C63" s="37" t="s">
        <v>1099</v>
      </c>
      <c r="D63" s="37">
        <v>10</v>
      </c>
      <c r="E63" s="37" t="s">
        <v>1417</v>
      </c>
      <c r="F63" s="37" t="s">
        <v>1418</v>
      </c>
    </row>
    <row r="64" spans="1:6">
      <c r="A64">
        <v>0</v>
      </c>
      <c r="B64" s="37" t="s">
        <v>1416</v>
      </c>
      <c r="C64" s="37" t="s">
        <v>1099</v>
      </c>
      <c r="D64" s="37">
        <v>10</v>
      </c>
      <c r="E64" s="37" t="s">
        <v>1417</v>
      </c>
      <c r="F64" s="37" t="s">
        <v>1418</v>
      </c>
    </row>
    <row r="65" spans="1:6">
      <c r="A65">
        <v>0</v>
      </c>
      <c r="B65" s="37" t="s">
        <v>1416</v>
      </c>
      <c r="C65" s="37" t="s">
        <v>1099</v>
      </c>
      <c r="D65" s="37">
        <v>10</v>
      </c>
      <c r="E65" s="37" t="s">
        <v>1417</v>
      </c>
      <c r="F65" s="37" t="s">
        <v>1418</v>
      </c>
    </row>
    <row r="66" spans="1:6">
      <c r="A66">
        <v>0</v>
      </c>
      <c r="B66" s="37" t="s">
        <v>1416</v>
      </c>
      <c r="C66" s="37" t="s">
        <v>1099</v>
      </c>
      <c r="D66" s="37">
        <v>10</v>
      </c>
      <c r="E66" s="37" t="s">
        <v>1417</v>
      </c>
      <c r="F66" s="37" t="s">
        <v>1418</v>
      </c>
    </row>
    <row r="67" spans="1:6">
      <c r="A67">
        <v>0</v>
      </c>
      <c r="B67" s="37" t="s">
        <v>1416</v>
      </c>
      <c r="C67" s="37" t="s">
        <v>1099</v>
      </c>
      <c r="D67" s="37">
        <v>10</v>
      </c>
      <c r="E67" s="37" t="s">
        <v>1417</v>
      </c>
      <c r="F67" s="37" t="s">
        <v>1418</v>
      </c>
    </row>
    <row r="68" spans="1:6">
      <c r="A68">
        <v>1</v>
      </c>
      <c r="B68" s="37" t="s">
        <v>1416</v>
      </c>
      <c r="C68" s="37" t="s">
        <v>1099</v>
      </c>
      <c r="D68" s="37">
        <v>10</v>
      </c>
      <c r="E68" s="37" t="s">
        <v>1417</v>
      </c>
      <c r="F68" s="37" t="s">
        <v>1418</v>
      </c>
    </row>
    <row r="69" spans="1:6">
      <c r="A69">
        <v>1</v>
      </c>
      <c r="B69" s="37" t="s">
        <v>1416</v>
      </c>
      <c r="C69" s="37" t="s">
        <v>1099</v>
      </c>
      <c r="D69" s="37">
        <v>10</v>
      </c>
      <c r="E69" s="37" t="s">
        <v>1417</v>
      </c>
      <c r="F69" s="37" t="s">
        <v>1418</v>
      </c>
    </row>
    <row r="70" spans="1:6">
      <c r="A70">
        <v>1</v>
      </c>
      <c r="B70" s="37" t="s">
        <v>1416</v>
      </c>
      <c r="C70" s="37" t="s">
        <v>1099</v>
      </c>
      <c r="D70" s="37">
        <v>10</v>
      </c>
      <c r="E70" s="37" t="s">
        <v>1417</v>
      </c>
      <c r="F70" s="37" t="s">
        <v>1418</v>
      </c>
    </row>
    <row r="71" spans="1:6">
      <c r="A71">
        <v>1</v>
      </c>
      <c r="B71" s="37" t="s">
        <v>1416</v>
      </c>
      <c r="C71" s="37" t="s">
        <v>1099</v>
      </c>
      <c r="D71" s="37">
        <v>10</v>
      </c>
      <c r="E71" s="37" t="s">
        <v>1417</v>
      </c>
      <c r="F71" s="37" t="s">
        <v>1418</v>
      </c>
    </row>
    <row r="72" spans="1:6">
      <c r="A72">
        <v>2</v>
      </c>
      <c r="B72" s="37" t="s">
        <v>1416</v>
      </c>
      <c r="C72" s="37" t="s">
        <v>1099</v>
      </c>
      <c r="D72" s="37">
        <v>10</v>
      </c>
      <c r="E72" s="37" t="s">
        <v>1417</v>
      </c>
      <c r="F72" s="37" t="s">
        <v>1418</v>
      </c>
    </row>
    <row r="73" spans="1:6">
      <c r="A73">
        <v>2</v>
      </c>
      <c r="B73" s="37" t="s">
        <v>1416</v>
      </c>
      <c r="C73" s="37" t="s">
        <v>1099</v>
      </c>
      <c r="D73" s="37">
        <v>10</v>
      </c>
      <c r="E73" s="37" t="s">
        <v>1417</v>
      </c>
      <c r="F73" s="37" t="s">
        <v>1418</v>
      </c>
    </row>
    <row r="74" spans="1:6">
      <c r="A74">
        <v>2</v>
      </c>
      <c r="B74" s="37" t="s">
        <v>1416</v>
      </c>
      <c r="C74" s="37" t="s">
        <v>1099</v>
      </c>
      <c r="D74" s="37">
        <v>10</v>
      </c>
      <c r="E74" s="37" t="s">
        <v>1417</v>
      </c>
      <c r="F74" s="37" t="s">
        <v>1418</v>
      </c>
    </row>
    <row r="75" spans="1:6">
      <c r="A75">
        <v>2</v>
      </c>
      <c r="B75" s="37" t="s">
        <v>1416</v>
      </c>
      <c r="C75" s="37" t="s">
        <v>1099</v>
      </c>
      <c r="D75" s="37">
        <v>10</v>
      </c>
      <c r="E75" s="37" t="s">
        <v>1417</v>
      </c>
      <c r="F75" s="37" t="s">
        <v>1418</v>
      </c>
    </row>
    <row r="76" spans="1:6">
      <c r="A76">
        <v>2</v>
      </c>
      <c r="B76" s="37" t="s">
        <v>1416</v>
      </c>
      <c r="C76" s="37" t="s">
        <v>1099</v>
      </c>
      <c r="D76" s="37">
        <v>10</v>
      </c>
      <c r="E76" s="37" t="s">
        <v>1417</v>
      </c>
      <c r="F76" s="37" t="s">
        <v>1418</v>
      </c>
    </row>
    <row r="77" spans="1:6">
      <c r="A77">
        <v>3</v>
      </c>
      <c r="B77" s="37" t="s">
        <v>1416</v>
      </c>
      <c r="C77" s="37" t="s">
        <v>1099</v>
      </c>
      <c r="D77" s="37">
        <v>10</v>
      </c>
      <c r="E77" s="37" t="s">
        <v>1417</v>
      </c>
      <c r="F77" s="37" t="s">
        <v>1418</v>
      </c>
    </row>
    <row r="78" spans="1:6">
      <c r="A78">
        <v>3</v>
      </c>
      <c r="B78" s="37" t="s">
        <v>1416</v>
      </c>
      <c r="C78" s="37" t="s">
        <v>1099</v>
      </c>
      <c r="D78" s="37">
        <v>10</v>
      </c>
      <c r="E78" s="37" t="s">
        <v>1417</v>
      </c>
      <c r="F78" s="37" t="s">
        <v>1418</v>
      </c>
    </row>
    <row r="79" spans="1:6">
      <c r="A79">
        <v>0</v>
      </c>
      <c r="B79" s="37" t="s">
        <v>1419</v>
      </c>
      <c r="C79" s="37" t="s">
        <v>1099</v>
      </c>
      <c r="D79" s="37">
        <v>11</v>
      </c>
      <c r="E79" s="37" t="s">
        <v>1417</v>
      </c>
      <c r="F79" s="37" t="s">
        <v>1420</v>
      </c>
    </row>
    <row r="80" spans="1:6">
      <c r="A80">
        <v>0</v>
      </c>
      <c r="B80" s="37" t="s">
        <v>1419</v>
      </c>
      <c r="C80" s="37" t="s">
        <v>1099</v>
      </c>
      <c r="D80" s="37">
        <v>11</v>
      </c>
      <c r="E80" s="37" t="s">
        <v>1417</v>
      </c>
      <c r="F80" s="37" t="s">
        <v>1420</v>
      </c>
    </row>
    <row r="81" spans="1:6">
      <c r="A81">
        <v>0</v>
      </c>
      <c r="B81" s="37" t="s">
        <v>1419</v>
      </c>
      <c r="C81" s="37" t="s">
        <v>1099</v>
      </c>
      <c r="D81" s="37">
        <v>11</v>
      </c>
      <c r="E81" s="37" t="s">
        <v>1417</v>
      </c>
      <c r="F81" s="37" t="s">
        <v>1420</v>
      </c>
    </row>
    <row r="82" spans="1:6">
      <c r="A82">
        <v>0</v>
      </c>
      <c r="B82" s="37" t="s">
        <v>1419</v>
      </c>
      <c r="C82" s="37" t="s">
        <v>1099</v>
      </c>
      <c r="D82" s="37">
        <v>11</v>
      </c>
      <c r="E82" s="37" t="s">
        <v>1417</v>
      </c>
      <c r="F82" s="37" t="s">
        <v>1420</v>
      </c>
    </row>
    <row r="83" spans="1:6">
      <c r="A83">
        <v>0</v>
      </c>
      <c r="B83" s="37" t="s">
        <v>1419</v>
      </c>
      <c r="C83" s="37" t="s">
        <v>1099</v>
      </c>
      <c r="D83" s="37">
        <v>11</v>
      </c>
      <c r="E83" s="37" t="s">
        <v>1417</v>
      </c>
      <c r="F83" s="37" t="s">
        <v>1420</v>
      </c>
    </row>
    <row r="84" spans="1:6">
      <c r="A84">
        <v>0</v>
      </c>
      <c r="B84" s="37" t="s">
        <v>1419</v>
      </c>
      <c r="C84" s="37" t="s">
        <v>1099</v>
      </c>
      <c r="D84" s="37">
        <v>11</v>
      </c>
      <c r="E84" s="37" t="s">
        <v>1417</v>
      </c>
      <c r="F84" s="37" t="s">
        <v>1420</v>
      </c>
    </row>
    <row r="85" spans="1:6">
      <c r="A85">
        <v>0</v>
      </c>
      <c r="B85" s="37" t="s">
        <v>1419</v>
      </c>
      <c r="C85" s="37" t="s">
        <v>1099</v>
      </c>
      <c r="D85" s="37">
        <v>11</v>
      </c>
      <c r="E85" s="37" t="s">
        <v>1417</v>
      </c>
      <c r="F85" s="37" t="s">
        <v>1420</v>
      </c>
    </row>
    <row r="86" spans="1:6">
      <c r="A86">
        <v>0</v>
      </c>
      <c r="B86" s="37" t="s">
        <v>1419</v>
      </c>
      <c r="C86" s="37" t="s">
        <v>1099</v>
      </c>
      <c r="D86" s="37">
        <v>11</v>
      </c>
      <c r="E86" s="37" t="s">
        <v>1417</v>
      </c>
      <c r="F86" s="37" t="s">
        <v>1420</v>
      </c>
    </row>
    <row r="87" spans="1:6">
      <c r="A87">
        <v>0</v>
      </c>
      <c r="B87" s="37" t="s">
        <v>1419</v>
      </c>
      <c r="C87" s="37" t="s">
        <v>1099</v>
      </c>
      <c r="D87" s="37">
        <v>11</v>
      </c>
      <c r="E87" s="37" t="s">
        <v>1417</v>
      </c>
      <c r="F87" s="37" t="s">
        <v>1420</v>
      </c>
    </row>
    <row r="88" spans="1:6">
      <c r="A88">
        <v>1</v>
      </c>
      <c r="B88" s="37" t="s">
        <v>1419</v>
      </c>
      <c r="C88" s="37" t="s">
        <v>1099</v>
      </c>
      <c r="D88" s="37">
        <v>11</v>
      </c>
      <c r="E88" s="37" t="s">
        <v>1417</v>
      </c>
      <c r="F88" s="37" t="s">
        <v>1420</v>
      </c>
    </row>
    <row r="89" spans="1:6">
      <c r="A89">
        <v>1</v>
      </c>
      <c r="B89" s="37" t="s">
        <v>1419</v>
      </c>
      <c r="C89" s="37" t="s">
        <v>1099</v>
      </c>
      <c r="D89" s="37">
        <v>11</v>
      </c>
      <c r="E89" s="37" t="s">
        <v>1417</v>
      </c>
      <c r="F89" s="37" t="s">
        <v>1420</v>
      </c>
    </row>
    <row r="90" spans="1:6">
      <c r="A90">
        <v>1</v>
      </c>
      <c r="B90" s="37" t="s">
        <v>1419</v>
      </c>
      <c r="C90" s="37" t="s">
        <v>1099</v>
      </c>
      <c r="D90" s="37">
        <v>11</v>
      </c>
      <c r="E90" s="37" t="s">
        <v>1417</v>
      </c>
      <c r="F90" s="37" t="s">
        <v>1420</v>
      </c>
    </row>
    <row r="91" spans="1:6">
      <c r="A91">
        <v>1</v>
      </c>
      <c r="B91" s="37" t="s">
        <v>1419</v>
      </c>
      <c r="C91" s="37" t="s">
        <v>1099</v>
      </c>
      <c r="D91" s="37">
        <v>11</v>
      </c>
      <c r="E91" s="37" t="s">
        <v>1417</v>
      </c>
      <c r="F91" s="37" t="s">
        <v>1420</v>
      </c>
    </row>
    <row r="92" spans="1:6">
      <c r="A92">
        <v>1</v>
      </c>
      <c r="B92" s="37" t="s">
        <v>1419</v>
      </c>
      <c r="C92" s="37" t="s">
        <v>1099</v>
      </c>
      <c r="D92" s="37">
        <v>11</v>
      </c>
      <c r="E92" s="37" t="s">
        <v>1417</v>
      </c>
      <c r="F92" s="37" t="s">
        <v>1420</v>
      </c>
    </row>
    <row r="93" spans="1:6">
      <c r="A93">
        <v>2</v>
      </c>
      <c r="B93" s="37" t="s">
        <v>1419</v>
      </c>
      <c r="C93" s="37" t="s">
        <v>1099</v>
      </c>
      <c r="D93" s="37">
        <v>11</v>
      </c>
      <c r="E93" s="37" t="s">
        <v>1417</v>
      </c>
      <c r="F93" s="37" t="s">
        <v>1420</v>
      </c>
    </row>
    <row r="94" spans="1:6">
      <c r="A94">
        <v>2</v>
      </c>
      <c r="B94" s="37" t="s">
        <v>1419</v>
      </c>
      <c r="C94" s="37" t="s">
        <v>1099</v>
      </c>
      <c r="D94" s="37">
        <v>11</v>
      </c>
      <c r="E94" s="37" t="s">
        <v>1417</v>
      </c>
      <c r="F94" s="37" t="s">
        <v>1420</v>
      </c>
    </row>
    <row r="95" spans="1:6">
      <c r="A95">
        <v>3</v>
      </c>
      <c r="B95" s="37" t="s">
        <v>1419</v>
      </c>
      <c r="C95" s="37" t="s">
        <v>1099</v>
      </c>
      <c r="D95" s="37">
        <v>11</v>
      </c>
      <c r="E95" s="37" t="s">
        <v>1417</v>
      </c>
      <c r="F95" s="37" t="s">
        <v>1420</v>
      </c>
    </row>
    <row r="96" spans="1:6">
      <c r="A96">
        <v>0</v>
      </c>
      <c r="B96" s="37" t="s">
        <v>1396</v>
      </c>
      <c r="C96" s="37" t="s">
        <v>1099</v>
      </c>
      <c r="D96" s="37">
        <v>12</v>
      </c>
      <c r="E96" s="37" t="s">
        <v>1417</v>
      </c>
      <c r="F96" s="37" t="s">
        <v>1421</v>
      </c>
    </row>
    <row r="97" spans="1:6">
      <c r="A97">
        <v>0</v>
      </c>
      <c r="B97" s="37" t="s">
        <v>1396</v>
      </c>
      <c r="C97" s="37" t="s">
        <v>1099</v>
      </c>
      <c r="D97" s="37">
        <v>12</v>
      </c>
      <c r="E97" s="37" t="s">
        <v>1417</v>
      </c>
      <c r="F97" s="37" t="s">
        <v>1421</v>
      </c>
    </row>
    <row r="98" spans="1:6">
      <c r="A98">
        <v>0</v>
      </c>
      <c r="B98" s="37" t="s">
        <v>1396</v>
      </c>
      <c r="C98" s="37" t="s">
        <v>1099</v>
      </c>
      <c r="D98" s="37">
        <v>12</v>
      </c>
      <c r="E98" s="37" t="s">
        <v>1417</v>
      </c>
      <c r="F98" s="37" t="s">
        <v>1421</v>
      </c>
    </row>
    <row r="99" spans="1:6">
      <c r="A99">
        <v>0</v>
      </c>
      <c r="B99" s="37" t="s">
        <v>1396</v>
      </c>
      <c r="C99" s="37" t="s">
        <v>1099</v>
      </c>
      <c r="D99" s="37">
        <v>12</v>
      </c>
      <c r="E99" s="37" t="s">
        <v>1417</v>
      </c>
      <c r="F99" s="37" t="s">
        <v>1421</v>
      </c>
    </row>
    <row r="100" spans="1:6">
      <c r="A100">
        <v>0</v>
      </c>
      <c r="B100" s="37" t="s">
        <v>1396</v>
      </c>
      <c r="C100" s="37" t="s">
        <v>1099</v>
      </c>
      <c r="D100" s="37">
        <v>12</v>
      </c>
      <c r="E100" s="37" t="s">
        <v>1417</v>
      </c>
      <c r="F100" s="37" t="s">
        <v>1421</v>
      </c>
    </row>
    <row r="101" spans="1:6">
      <c r="A101">
        <v>0</v>
      </c>
      <c r="B101" s="37" t="s">
        <v>1396</v>
      </c>
      <c r="C101" s="37" t="s">
        <v>1099</v>
      </c>
      <c r="D101" s="37">
        <v>12</v>
      </c>
      <c r="E101" s="37" t="s">
        <v>1417</v>
      </c>
      <c r="F101" s="37" t="s">
        <v>1421</v>
      </c>
    </row>
    <row r="102" spans="1:6">
      <c r="A102">
        <v>0</v>
      </c>
      <c r="B102" s="37" t="s">
        <v>1396</v>
      </c>
      <c r="C102" s="37" t="s">
        <v>1099</v>
      </c>
      <c r="D102" s="37">
        <v>12</v>
      </c>
      <c r="E102" s="37" t="s">
        <v>1417</v>
      </c>
      <c r="F102" s="37" t="s">
        <v>1421</v>
      </c>
    </row>
    <row r="103" spans="1:6">
      <c r="A103">
        <v>1</v>
      </c>
      <c r="B103" s="37" t="s">
        <v>1396</v>
      </c>
      <c r="C103" s="37" t="s">
        <v>1099</v>
      </c>
      <c r="D103" s="37">
        <v>12</v>
      </c>
      <c r="E103" s="37" t="s">
        <v>1417</v>
      </c>
      <c r="F103" s="37" t="s">
        <v>1421</v>
      </c>
    </row>
    <row r="104" spans="1:6">
      <c r="A104">
        <v>1</v>
      </c>
      <c r="B104" s="37" t="s">
        <v>1396</v>
      </c>
      <c r="C104" s="37" t="s">
        <v>1099</v>
      </c>
      <c r="D104" s="37">
        <v>12</v>
      </c>
      <c r="E104" s="37" t="s">
        <v>1417</v>
      </c>
      <c r="F104" s="37" t="s">
        <v>1421</v>
      </c>
    </row>
    <row r="105" spans="1:6">
      <c r="A105">
        <v>1</v>
      </c>
      <c r="B105" s="37" t="s">
        <v>1396</v>
      </c>
      <c r="C105" s="37" t="s">
        <v>1099</v>
      </c>
      <c r="D105" s="37">
        <v>12</v>
      </c>
      <c r="E105" s="37" t="s">
        <v>1417</v>
      </c>
      <c r="F105" s="37" t="s">
        <v>1421</v>
      </c>
    </row>
    <row r="106" spans="1:6">
      <c r="A106">
        <v>1</v>
      </c>
      <c r="B106" s="37" t="s">
        <v>1396</v>
      </c>
      <c r="C106" s="37" t="s">
        <v>1099</v>
      </c>
      <c r="D106" s="37">
        <v>12</v>
      </c>
      <c r="E106" s="37" t="s">
        <v>1417</v>
      </c>
      <c r="F106" s="37" t="s">
        <v>1421</v>
      </c>
    </row>
    <row r="107" spans="1:6">
      <c r="A107">
        <v>1</v>
      </c>
      <c r="B107" s="37" t="s">
        <v>1396</v>
      </c>
      <c r="C107" s="37" t="s">
        <v>1099</v>
      </c>
      <c r="D107" s="37">
        <v>12</v>
      </c>
      <c r="E107" s="37" t="s">
        <v>1417</v>
      </c>
      <c r="F107" s="37" t="s">
        <v>1421</v>
      </c>
    </row>
    <row r="108" spans="1:6">
      <c r="A108">
        <v>1</v>
      </c>
      <c r="B108" s="37" t="s">
        <v>1396</v>
      </c>
      <c r="C108" s="37" t="s">
        <v>1099</v>
      </c>
      <c r="D108" s="37">
        <v>12</v>
      </c>
      <c r="E108" s="37" t="s">
        <v>1417</v>
      </c>
      <c r="F108" s="37" t="s">
        <v>1421</v>
      </c>
    </row>
    <row r="109" spans="1:6">
      <c r="A109">
        <v>2</v>
      </c>
      <c r="B109" s="37" t="s">
        <v>1396</v>
      </c>
      <c r="C109" s="37" t="s">
        <v>1099</v>
      </c>
      <c r="D109" s="37">
        <v>12</v>
      </c>
      <c r="E109" s="37" t="s">
        <v>1417</v>
      </c>
      <c r="F109" s="37" t="s">
        <v>1421</v>
      </c>
    </row>
    <row r="110" spans="1:6">
      <c r="A110">
        <v>2</v>
      </c>
      <c r="B110" s="37" t="s">
        <v>1396</v>
      </c>
      <c r="C110" s="37" t="s">
        <v>1099</v>
      </c>
      <c r="D110" s="37">
        <v>12</v>
      </c>
      <c r="E110" s="37" t="s">
        <v>1417</v>
      </c>
      <c r="F110" s="37" t="s">
        <v>1421</v>
      </c>
    </row>
    <row r="111" spans="1:6">
      <c r="A111">
        <v>2</v>
      </c>
      <c r="B111" s="37" t="s">
        <v>1396</v>
      </c>
      <c r="C111" s="37" t="s">
        <v>1099</v>
      </c>
      <c r="D111" s="37">
        <v>12</v>
      </c>
      <c r="E111" s="37" t="s">
        <v>1417</v>
      </c>
      <c r="F111" s="37" t="s">
        <v>1421</v>
      </c>
    </row>
    <row r="112" spans="1:6">
      <c r="A112">
        <v>3</v>
      </c>
      <c r="B112" s="37" t="s">
        <v>1396</v>
      </c>
      <c r="C112" s="37" t="s">
        <v>1099</v>
      </c>
      <c r="D112" s="37">
        <v>12</v>
      </c>
      <c r="E112" s="37" t="s">
        <v>1417</v>
      </c>
      <c r="F112" s="37" t="s">
        <v>1421</v>
      </c>
    </row>
    <row r="113" spans="1:6">
      <c r="A113">
        <v>3</v>
      </c>
      <c r="B113" s="37" t="s">
        <v>1396</v>
      </c>
      <c r="C113" s="37" t="s">
        <v>1099</v>
      </c>
      <c r="D113" s="37">
        <v>12</v>
      </c>
      <c r="E113" s="37" t="s">
        <v>1417</v>
      </c>
      <c r="F113" s="37" t="s">
        <v>1421</v>
      </c>
    </row>
    <row r="114" spans="1:6">
      <c r="A114">
        <v>4</v>
      </c>
      <c r="B114" s="37" t="s">
        <v>1396</v>
      </c>
      <c r="C114" s="37" t="s">
        <v>1099</v>
      </c>
      <c r="D114" s="37">
        <v>12</v>
      </c>
      <c r="E114" s="37" t="s">
        <v>1417</v>
      </c>
      <c r="F114" s="37" t="s">
        <v>1421</v>
      </c>
    </row>
    <row r="115" spans="1:6">
      <c r="A115">
        <v>4</v>
      </c>
      <c r="B115" s="37" t="s">
        <v>1396</v>
      </c>
      <c r="C115" s="37" t="s">
        <v>1099</v>
      </c>
      <c r="D115" s="37">
        <v>12</v>
      </c>
      <c r="E115" s="37" t="s">
        <v>1417</v>
      </c>
      <c r="F115" s="37" t="s">
        <v>1421</v>
      </c>
    </row>
    <row r="116" spans="1:6">
      <c r="A116">
        <v>0</v>
      </c>
      <c r="B116" s="37" t="s">
        <v>1098</v>
      </c>
      <c r="C116" s="37" t="s">
        <v>1099</v>
      </c>
      <c r="D116" s="37">
        <v>13</v>
      </c>
      <c r="E116" s="37" t="s">
        <v>1422</v>
      </c>
      <c r="F116" s="37" t="s">
        <v>1545</v>
      </c>
    </row>
    <row r="117" spans="1:6">
      <c r="A117">
        <v>0</v>
      </c>
      <c r="B117" s="37" t="s">
        <v>1098</v>
      </c>
      <c r="C117" s="37" t="s">
        <v>1099</v>
      </c>
      <c r="D117" s="37">
        <v>13</v>
      </c>
      <c r="E117" s="37" t="s">
        <v>1422</v>
      </c>
      <c r="F117" s="37" t="s">
        <v>1545</v>
      </c>
    </row>
    <row r="118" spans="1:6">
      <c r="A118">
        <v>0</v>
      </c>
      <c r="B118" s="37" t="s">
        <v>1098</v>
      </c>
      <c r="C118" s="37" t="s">
        <v>1099</v>
      </c>
      <c r="D118" s="37">
        <v>13</v>
      </c>
      <c r="E118" s="37" t="s">
        <v>1422</v>
      </c>
      <c r="F118" s="37" t="s">
        <v>1545</v>
      </c>
    </row>
    <row r="119" spans="1:6">
      <c r="A119">
        <v>0</v>
      </c>
      <c r="B119" s="37" t="s">
        <v>1098</v>
      </c>
      <c r="C119" s="37" t="s">
        <v>1099</v>
      </c>
      <c r="D119" s="37">
        <v>13</v>
      </c>
      <c r="E119" s="37" t="s">
        <v>1422</v>
      </c>
      <c r="F119" s="37" t="s">
        <v>1545</v>
      </c>
    </row>
    <row r="120" spans="1:6">
      <c r="A120">
        <v>0</v>
      </c>
      <c r="B120" s="37" t="s">
        <v>1098</v>
      </c>
      <c r="C120" s="37" t="s">
        <v>1099</v>
      </c>
      <c r="D120" s="37">
        <v>13</v>
      </c>
      <c r="E120" s="37" t="s">
        <v>1422</v>
      </c>
      <c r="F120" s="37" t="s">
        <v>1545</v>
      </c>
    </row>
    <row r="121" spans="1:6">
      <c r="A121">
        <v>0</v>
      </c>
      <c r="B121" s="37" t="s">
        <v>1098</v>
      </c>
      <c r="C121" s="37" t="s">
        <v>1099</v>
      </c>
      <c r="D121" s="37">
        <v>13</v>
      </c>
      <c r="E121" s="37" t="s">
        <v>1422</v>
      </c>
      <c r="F121" s="37" t="s">
        <v>1545</v>
      </c>
    </row>
    <row r="122" spans="1:6">
      <c r="A122">
        <v>0</v>
      </c>
      <c r="B122" s="37" t="s">
        <v>1098</v>
      </c>
      <c r="C122" s="37" t="s">
        <v>1099</v>
      </c>
      <c r="D122" s="37">
        <v>13</v>
      </c>
      <c r="E122" s="37" t="s">
        <v>1422</v>
      </c>
      <c r="F122" s="37" t="s">
        <v>1545</v>
      </c>
    </row>
    <row r="123" spans="1:6">
      <c r="A123">
        <v>0</v>
      </c>
      <c r="B123" s="37" t="s">
        <v>1098</v>
      </c>
      <c r="C123" s="37" t="s">
        <v>1099</v>
      </c>
      <c r="D123" s="37">
        <v>13</v>
      </c>
      <c r="E123" s="37" t="s">
        <v>1422</v>
      </c>
      <c r="F123" s="37" t="s">
        <v>1545</v>
      </c>
    </row>
    <row r="124" spans="1:6">
      <c r="A124">
        <v>0</v>
      </c>
      <c r="B124" s="37" t="s">
        <v>1098</v>
      </c>
      <c r="C124" s="37" t="s">
        <v>1099</v>
      </c>
      <c r="D124" s="37">
        <v>13</v>
      </c>
      <c r="E124" s="37" t="s">
        <v>1422</v>
      </c>
      <c r="F124" s="37" t="s">
        <v>1545</v>
      </c>
    </row>
    <row r="125" spans="1:6">
      <c r="A125">
        <v>0</v>
      </c>
      <c r="B125" s="37" t="s">
        <v>1098</v>
      </c>
      <c r="C125" s="37" t="s">
        <v>1099</v>
      </c>
      <c r="D125" s="37">
        <v>13</v>
      </c>
      <c r="E125" s="37" t="s">
        <v>1422</v>
      </c>
      <c r="F125" s="37" t="s">
        <v>1545</v>
      </c>
    </row>
    <row r="126" spans="1:6">
      <c r="A126">
        <v>0</v>
      </c>
      <c r="B126" s="37" t="s">
        <v>1098</v>
      </c>
      <c r="C126" s="37" t="s">
        <v>1099</v>
      </c>
      <c r="D126" s="37">
        <v>13</v>
      </c>
      <c r="E126" s="37" t="s">
        <v>1422</v>
      </c>
      <c r="F126" s="37" t="s">
        <v>1545</v>
      </c>
    </row>
    <row r="127" spans="1:6">
      <c r="A127">
        <v>0</v>
      </c>
      <c r="B127" s="37" t="s">
        <v>1098</v>
      </c>
      <c r="C127" s="37" t="s">
        <v>1099</v>
      </c>
      <c r="D127" s="37">
        <v>13</v>
      </c>
      <c r="E127" s="37" t="s">
        <v>1422</v>
      </c>
      <c r="F127" s="37" t="s">
        <v>1545</v>
      </c>
    </row>
    <row r="128" spans="1:6">
      <c r="A128">
        <v>0</v>
      </c>
      <c r="B128" s="37" t="s">
        <v>1098</v>
      </c>
      <c r="C128" s="37" t="s">
        <v>1099</v>
      </c>
      <c r="D128" s="37">
        <v>13</v>
      </c>
      <c r="E128" s="37" t="s">
        <v>1422</v>
      </c>
      <c r="F128" s="37" t="s">
        <v>1545</v>
      </c>
    </row>
    <row r="129" spans="1:6">
      <c r="A129">
        <v>0</v>
      </c>
      <c r="B129" s="37" t="s">
        <v>1098</v>
      </c>
      <c r="C129" s="37" t="s">
        <v>1099</v>
      </c>
      <c r="D129" s="37">
        <v>13</v>
      </c>
      <c r="E129" s="37" t="s">
        <v>1422</v>
      </c>
      <c r="F129" s="37" t="s">
        <v>1545</v>
      </c>
    </row>
    <row r="130" spans="1:6">
      <c r="A130">
        <v>0</v>
      </c>
      <c r="B130" s="37" t="s">
        <v>1098</v>
      </c>
      <c r="C130" s="37" t="s">
        <v>1099</v>
      </c>
      <c r="D130" s="37">
        <v>13</v>
      </c>
      <c r="E130" s="37" t="s">
        <v>1422</v>
      </c>
      <c r="F130" s="37" t="s">
        <v>1545</v>
      </c>
    </row>
    <row r="131" spans="1:6">
      <c r="A131">
        <v>0</v>
      </c>
      <c r="B131" s="37" t="s">
        <v>1098</v>
      </c>
      <c r="C131" s="37" t="s">
        <v>1099</v>
      </c>
      <c r="D131" s="37">
        <v>13</v>
      </c>
      <c r="E131" s="37" t="s">
        <v>1422</v>
      </c>
      <c r="F131" s="37" t="s">
        <v>1545</v>
      </c>
    </row>
    <row r="132" spans="1:6">
      <c r="A132">
        <v>1</v>
      </c>
      <c r="B132" s="37" t="s">
        <v>1098</v>
      </c>
      <c r="C132" s="37" t="s">
        <v>1099</v>
      </c>
      <c r="D132" s="37">
        <v>13</v>
      </c>
      <c r="E132" s="37" t="s">
        <v>1422</v>
      </c>
      <c r="F132" s="37" t="s">
        <v>1545</v>
      </c>
    </row>
    <row r="133" spans="1:6">
      <c r="A133">
        <v>1</v>
      </c>
      <c r="B133" s="37" t="s">
        <v>1098</v>
      </c>
      <c r="C133" s="37" t="s">
        <v>1099</v>
      </c>
      <c r="D133" s="37">
        <v>13</v>
      </c>
      <c r="E133" s="37" t="s">
        <v>1422</v>
      </c>
      <c r="F133" s="37" t="s">
        <v>1545</v>
      </c>
    </row>
    <row r="134" spans="1:6">
      <c r="A134">
        <v>1</v>
      </c>
      <c r="B134" s="37" t="s">
        <v>1098</v>
      </c>
      <c r="C134" s="37" t="s">
        <v>1099</v>
      </c>
      <c r="D134" s="37">
        <v>13</v>
      </c>
      <c r="E134" s="37" t="s">
        <v>1422</v>
      </c>
      <c r="F134" s="37" t="s">
        <v>1545</v>
      </c>
    </row>
    <row r="135" spans="1:6">
      <c r="A135">
        <v>1</v>
      </c>
      <c r="B135" s="37" t="s">
        <v>1098</v>
      </c>
      <c r="C135" s="37" t="s">
        <v>1099</v>
      </c>
      <c r="D135" s="37">
        <v>13</v>
      </c>
      <c r="E135" s="37" t="s">
        <v>1422</v>
      </c>
      <c r="F135" s="37" t="s">
        <v>1545</v>
      </c>
    </row>
    <row r="136" spans="1:6">
      <c r="A136">
        <v>1</v>
      </c>
      <c r="B136" s="37" t="s">
        <v>1098</v>
      </c>
      <c r="C136" s="37" t="s">
        <v>1099</v>
      </c>
      <c r="D136" s="37">
        <v>13</v>
      </c>
      <c r="E136" s="37" t="s">
        <v>1422</v>
      </c>
      <c r="F136" s="37" t="s">
        <v>1545</v>
      </c>
    </row>
    <row r="137" spans="1:6">
      <c r="A137">
        <v>1</v>
      </c>
      <c r="B137" s="37" t="s">
        <v>1098</v>
      </c>
      <c r="C137" s="37" t="s">
        <v>1099</v>
      </c>
      <c r="D137" s="37">
        <v>13</v>
      </c>
      <c r="E137" s="37" t="s">
        <v>1422</v>
      </c>
      <c r="F137" s="37" t="s">
        <v>1545</v>
      </c>
    </row>
    <row r="138" spans="1:6">
      <c r="A138">
        <v>1</v>
      </c>
      <c r="B138" s="37" t="s">
        <v>1098</v>
      </c>
      <c r="C138" s="37" t="s">
        <v>1099</v>
      </c>
      <c r="D138" s="37">
        <v>13</v>
      </c>
      <c r="E138" s="37" t="s">
        <v>1422</v>
      </c>
      <c r="F138" s="37" t="s">
        <v>1545</v>
      </c>
    </row>
    <row r="139" spans="1:6">
      <c r="A139">
        <v>1</v>
      </c>
      <c r="B139" s="37" t="s">
        <v>1098</v>
      </c>
      <c r="C139" s="37" t="s">
        <v>1099</v>
      </c>
      <c r="D139" s="37">
        <v>13</v>
      </c>
      <c r="E139" s="37" t="s">
        <v>1422</v>
      </c>
      <c r="F139" s="37" t="s">
        <v>1545</v>
      </c>
    </row>
    <row r="140" spans="1:6">
      <c r="A140">
        <v>2</v>
      </c>
      <c r="B140" s="37" t="s">
        <v>1098</v>
      </c>
      <c r="C140" s="37" t="s">
        <v>1099</v>
      </c>
      <c r="D140" s="37">
        <v>13</v>
      </c>
      <c r="E140" s="37" t="s">
        <v>1422</v>
      </c>
      <c r="F140" s="37" t="s">
        <v>1545</v>
      </c>
    </row>
    <row r="141" spans="1:6">
      <c r="A141">
        <v>0</v>
      </c>
      <c r="B141" s="37" t="s">
        <v>1416</v>
      </c>
      <c r="C141" s="37" t="s">
        <v>1099</v>
      </c>
      <c r="D141" s="37">
        <v>14</v>
      </c>
      <c r="E141" s="37" t="s">
        <v>1422</v>
      </c>
      <c r="F141" s="37" t="s">
        <v>1418</v>
      </c>
    </row>
    <row r="142" spans="1:6">
      <c r="A142">
        <v>0</v>
      </c>
      <c r="B142" s="37" t="s">
        <v>1416</v>
      </c>
      <c r="C142" s="37" t="s">
        <v>1099</v>
      </c>
      <c r="D142" s="37">
        <v>14</v>
      </c>
      <c r="E142" s="37" t="s">
        <v>1422</v>
      </c>
      <c r="F142" s="37" t="s">
        <v>1418</v>
      </c>
    </row>
    <row r="143" spans="1:6">
      <c r="A143">
        <v>0</v>
      </c>
      <c r="B143" s="37" t="s">
        <v>1416</v>
      </c>
      <c r="C143" s="37" t="s">
        <v>1099</v>
      </c>
      <c r="D143" s="37">
        <v>14</v>
      </c>
      <c r="E143" s="37" t="s">
        <v>1422</v>
      </c>
      <c r="F143" s="37" t="s">
        <v>1418</v>
      </c>
    </row>
    <row r="144" spans="1:6">
      <c r="A144">
        <v>0</v>
      </c>
      <c r="B144" s="37" t="s">
        <v>1416</v>
      </c>
      <c r="C144" s="37" t="s">
        <v>1099</v>
      </c>
      <c r="D144" s="37">
        <v>14</v>
      </c>
      <c r="E144" s="37" t="s">
        <v>1422</v>
      </c>
      <c r="F144" s="37" t="s">
        <v>1418</v>
      </c>
    </row>
    <row r="145" spans="1:6">
      <c r="A145">
        <v>1</v>
      </c>
      <c r="B145" s="37" t="s">
        <v>1416</v>
      </c>
      <c r="C145" s="37" t="s">
        <v>1099</v>
      </c>
      <c r="D145" s="37">
        <v>14</v>
      </c>
      <c r="E145" s="37" t="s">
        <v>1422</v>
      </c>
      <c r="F145" s="37" t="s">
        <v>1418</v>
      </c>
    </row>
    <row r="146" spans="1:6">
      <c r="A146">
        <v>1</v>
      </c>
      <c r="B146" s="37" t="s">
        <v>1416</v>
      </c>
      <c r="C146" s="37" t="s">
        <v>1099</v>
      </c>
      <c r="D146" s="37">
        <v>14</v>
      </c>
      <c r="E146" s="37" t="s">
        <v>1422</v>
      </c>
      <c r="F146" s="37" t="s">
        <v>1418</v>
      </c>
    </row>
    <row r="147" spans="1:6">
      <c r="A147">
        <v>1</v>
      </c>
      <c r="B147" s="37" t="s">
        <v>1416</v>
      </c>
      <c r="C147" s="37" t="s">
        <v>1099</v>
      </c>
      <c r="D147" s="37">
        <v>14</v>
      </c>
      <c r="E147" s="37" t="s">
        <v>1422</v>
      </c>
      <c r="F147" s="37" t="s">
        <v>1418</v>
      </c>
    </row>
    <row r="148" spans="1:6">
      <c r="A148">
        <v>1</v>
      </c>
      <c r="B148" s="37" t="s">
        <v>1416</v>
      </c>
      <c r="C148" s="37" t="s">
        <v>1099</v>
      </c>
      <c r="D148" s="37">
        <v>14</v>
      </c>
      <c r="E148" s="37" t="s">
        <v>1422</v>
      </c>
      <c r="F148" s="37" t="s">
        <v>1418</v>
      </c>
    </row>
    <row r="149" spans="1:6">
      <c r="A149">
        <v>1</v>
      </c>
      <c r="B149" s="37" t="s">
        <v>1416</v>
      </c>
      <c r="C149" s="37" t="s">
        <v>1099</v>
      </c>
      <c r="D149" s="37">
        <v>14</v>
      </c>
      <c r="E149" s="37" t="s">
        <v>1422</v>
      </c>
      <c r="F149" s="37" t="s">
        <v>1418</v>
      </c>
    </row>
    <row r="150" spans="1:6">
      <c r="A150">
        <v>1</v>
      </c>
      <c r="B150" s="37" t="s">
        <v>1416</v>
      </c>
      <c r="C150" s="37" t="s">
        <v>1099</v>
      </c>
      <c r="D150" s="37">
        <v>14</v>
      </c>
      <c r="E150" s="37" t="s">
        <v>1422</v>
      </c>
      <c r="F150" s="37" t="s">
        <v>1418</v>
      </c>
    </row>
    <row r="151" spans="1:6">
      <c r="A151">
        <v>1</v>
      </c>
      <c r="B151" s="37" t="s">
        <v>1416</v>
      </c>
      <c r="C151" s="37" t="s">
        <v>1099</v>
      </c>
      <c r="D151" s="37">
        <v>14</v>
      </c>
      <c r="E151" s="37" t="s">
        <v>1422</v>
      </c>
      <c r="F151" s="37" t="s">
        <v>1418</v>
      </c>
    </row>
    <row r="152" spans="1:6">
      <c r="A152">
        <v>1</v>
      </c>
      <c r="B152" s="37" t="s">
        <v>1416</v>
      </c>
      <c r="C152" s="37" t="s">
        <v>1099</v>
      </c>
      <c r="D152" s="37">
        <v>14</v>
      </c>
      <c r="E152" s="37" t="s">
        <v>1422</v>
      </c>
      <c r="F152" s="37" t="s">
        <v>1418</v>
      </c>
    </row>
    <row r="153" spans="1:6">
      <c r="A153">
        <v>1</v>
      </c>
      <c r="B153" s="37" t="s">
        <v>1416</v>
      </c>
      <c r="C153" s="37" t="s">
        <v>1099</v>
      </c>
      <c r="D153" s="37">
        <v>14</v>
      </c>
      <c r="E153" s="37" t="s">
        <v>1422</v>
      </c>
      <c r="F153" s="37" t="s">
        <v>1418</v>
      </c>
    </row>
    <row r="154" spans="1:6">
      <c r="A154">
        <v>2</v>
      </c>
      <c r="B154" s="37" t="s">
        <v>1416</v>
      </c>
      <c r="C154" s="37" t="s">
        <v>1099</v>
      </c>
      <c r="D154" s="37">
        <v>14</v>
      </c>
      <c r="E154" s="37" t="s">
        <v>1422</v>
      </c>
      <c r="F154" s="37" t="s">
        <v>1418</v>
      </c>
    </row>
    <row r="155" spans="1:6">
      <c r="A155">
        <v>3</v>
      </c>
      <c r="B155" s="37" t="s">
        <v>1416</v>
      </c>
      <c r="C155" s="37" t="s">
        <v>1099</v>
      </c>
      <c r="D155" s="37">
        <v>14</v>
      </c>
      <c r="E155" s="37" t="s">
        <v>1422</v>
      </c>
      <c r="F155" s="37" t="s">
        <v>1418</v>
      </c>
    </row>
    <row r="156" spans="1:6">
      <c r="A156">
        <v>3</v>
      </c>
      <c r="B156" s="37" t="s">
        <v>1416</v>
      </c>
      <c r="C156" s="37" t="s">
        <v>1099</v>
      </c>
      <c r="D156" s="37">
        <v>14</v>
      </c>
      <c r="E156" s="37" t="s">
        <v>1422</v>
      </c>
      <c r="F156" s="37" t="s">
        <v>1418</v>
      </c>
    </row>
    <row r="157" spans="1:6">
      <c r="A157">
        <v>3</v>
      </c>
      <c r="B157" s="37" t="s">
        <v>1416</v>
      </c>
      <c r="C157" s="37" t="s">
        <v>1099</v>
      </c>
      <c r="D157" s="37">
        <v>14</v>
      </c>
      <c r="E157" s="37" t="s">
        <v>1422</v>
      </c>
      <c r="F157" s="37" t="s">
        <v>1418</v>
      </c>
    </row>
    <row r="158" spans="1:6">
      <c r="A158">
        <v>4</v>
      </c>
      <c r="B158" s="37" t="s">
        <v>1416</v>
      </c>
      <c r="C158" s="37" t="s">
        <v>1099</v>
      </c>
      <c r="D158" s="37">
        <v>14</v>
      </c>
      <c r="E158" s="37" t="s">
        <v>1422</v>
      </c>
      <c r="F158" s="37" t="s">
        <v>1418</v>
      </c>
    </row>
    <row r="159" spans="1:6">
      <c r="A159">
        <v>1</v>
      </c>
      <c r="B159" s="37" t="s">
        <v>1396</v>
      </c>
      <c r="C159" s="37" t="s">
        <v>1099</v>
      </c>
      <c r="D159" s="37">
        <v>15</v>
      </c>
      <c r="E159" s="37" t="s">
        <v>1422</v>
      </c>
      <c r="F159" s="37" t="s">
        <v>1421</v>
      </c>
    </row>
    <row r="160" spans="1:6">
      <c r="A160">
        <v>1</v>
      </c>
      <c r="B160" s="37" t="s">
        <v>1396</v>
      </c>
      <c r="C160" s="37" t="s">
        <v>1099</v>
      </c>
      <c r="D160" s="37">
        <v>15</v>
      </c>
      <c r="E160" s="37" t="s">
        <v>1422</v>
      </c>
      <c r="F160" s="37" t="s">
        <v>1421</v>
      </c>
    </row>
    <row r="161" spans="1:6">
      <c r="A161">
        <v>1</v>
      </c>
      <c r="B161" s="37" t="s">
        <v>1396</v>
      </c>
      <c r="C161" s="37" t="s">
        <v>1099</v>
      </c>
      <c r="D161" s="37">
        <v>15</v>
      </c>
      <c r="E161" s="37" t="s">
        <v>1422</v>
      </c>
      <c r="F161" s="37" t="s">
        <v>1421</v>
      </c>
    </row>
    <row r="162" spans="1:6">
      <c r="A162">
        <v>2</v>
      </c>
      <c r="B162" s="37" t="s">
        <v>1396</v>
      </c>
      <c r="C162" s="37" t="s">
        <v>1099</v>
      </c>
      <c r="D162" s="37">
        <v>15</v>
      </c>
      <c r="E162" s="37" t="s">
        <v>1422</v>
      </c>
      <c r="F162" s="37" t="s">
        <v>1421</v>
      </c>
    </row>
    <row r="163" spans="1:6">
      <c r="A163">
        <v>2</v>
      </c>
      <c r="B163" s="37" t="s">
        <v>1396</v>
      </c>
      <c r="C163" s="37" t="s">
        <v>1099</v>
      </c>
      <c r="D163" s="37">
        <v>15</v>
      </c>
      <c r="E163" s="37" t="s">
        <v>1422</v>
      </c>
      <c r="F163" s="37" t="s">
        <v>1421</v>
      </c>
    </row>
    <row r="164" spans="1:6">
      <c r="A164">
        <v>2</v>
      </c>
      <c r="B164" s="37" t="s">
        <v>1396</v>
      </c>
      <c r="C164" s="37" t="s">
        <v>1099</v>
      </c>
      <c r="D164" s="37">
        <v>15</v>
      </c>
      <c r="E164" s="37" t="s">
        <v>1422</v>
      </c>
      <c r="F164" s="37" t="s">
        <v>1421</v>
      </c>
    </row>
    <row r="165" spans="1:6">
      <c r="A165">
        <v>2</v>
      </c>
      <c r="B165" s="37" t="s">
        <v>1396</v>
      </c>
      <c r="C165" s="37" t="s">
        <v>1099</v>
      </c>
      <c r="D165" s="37">
        <v>15</v>
      </c>
      <c r="E165" s="37" t="s">
        <v>1422</v>
      </c>
      <c r="F165" s="37" t="s">
        <v>1421</v>
      </c>
    </row>
    <row r="166" spans="1:6">
      <c r="A166">
        <v>2</v>
      </c>
      <c r="B166" s="37" t="s">
        <v>1396</v>
      </c>
      <c r="C166" s="37" t="s">
        <v>1099</v>
      </c>
      <c r="D166" s="37">
        <v>15</v>
      </c>
      <c r="E166" s="37" t="s">
        <v>1422</v>
      </c>
      <c r="F166" s="37" t="s">
        <v>1421</v>
      </c>
    </row>
    <row r="167" spans="1:6">
      <c r="A167">
        <v>2</v>
      </c>
      <c r="B167" s="37" t="s">
        <v>1396</v>
      </c>
      <c r="C167" s="37" t="s">
        <v>1099</v>
      </c>
      <c r="D167" s="37">
        <v>15</v>
      </c>
      <c r="E167" s="37" t="s">
        <v>1422</v>
      </c>
      <c r="F167" s="37" t="s">
        <v>1421</v>
      </c>
    </row>
    <row r="168" spans="1:6">
      <c r="A168">
        <v>3</v>
      </c>
      <c r="B168" s="37" t="s">
        <v>1396</v>
      </c>
      <c r="C168" s="37" t="s">
        <v>1099</v>
      </c>
      <c r="D168" s="37">
        <v>15</v>
      </c>
      <c r="E168" s="37" t="s">
        <v>1422</v>
      </c>
      <c r="F168" s="37" t="s">
        <v>1421</v>
      </c>
    </row>
    <row r="169" spans="1:6">
      <c r="A169">
        <v>3</v>
      </c>
      <c r="B169" s="37" t="s">
        <v>1396</v>
      </c>
      <c r="C169" s="37" t="s">
        <v>1099</v>
      </c>
      <c r="D169" s="37">
        <v>15</v>
      </c>
      <c r="E169" s="37" t="s">
        <v>1422</v>
      </c>
      <c r="F169" s="37" t="s">
        <v>1421</v>
      </c>
    </row>
    <row r="170" spans="1:6">
      <c r="A170">
        <v>3</v>
      </c>
      <c r="B170" s="37" t="s">
        <v>1396</v>
      </c>
      <c r="C170" s="37" t="s">
        <v>1099</v>
      </c>
      <c r="D170" s="37">
        <v>15</v>
      </c>
      <c r="E170" s="37" t="s">
        <v>1422</v>
      </c>
      <c r="F170" s="37" t="s">
        <v>1421</v>
      </c>
    </row>
    <row r="171" spans="1:6">
      <c r="A171">
        <v>4</v>
      </c>
      <c r="B171" s="37" t="s">
        <v>1396</v>
      </c>
      <c r="C171" s="37" t="s">
        <v>1099</v>
      </c>
      <c r="D171" s="37">
        <v>15</v>
      </c>
      <c r="E171" s="37" t="s">
        <v>1422</v>
      </c>
      <c r="F171" s="37" t="s">
        <v>1421</v>
      </c>
    </row>
    <row r="172" spans="1:6">
      <c r="A172">
        <v>0</v>
      </c>
      <c r="B172" s="37" t="s">
        <v>1419</v>
      </c>
      <c r="C172" s="37" t="s">
        <v>1099</v>
      </c>
      <c r="D172" s="37">
        <v>16</v>
      </c>
      <c r="E172" s="37" t="s">
        <v>1422</v>
      </c>
      <c r="F172" s="37" t="s">
        <v>1420</v>
      </c>
    </row>
    <row r="173" spans="1:6">
      <c r="A173">
        <v>0</v>
      </c>
      <c r="B173" s="37" t="s">
        <v>1419</v>
      </c>
      <c r="C173" s="37" t="s">
        <v>1099</v>
      </c>
      <c r="D173" s="37">
        <v>16</v>
      </c>
      <c r="E173" s="37" t="s">
        <v>1422</v>
      </c>
      <c r="F173" s="37" t="s">
        <v>1420</v>
      </c>
    </row>
    <row r="174" spans="1:6">
      <c r="A174">
        <v>0</v>
      </c>
      <c r="B174" s="37" t="s">
        <v>1419</v>
      </c>
      <c r="C174" s="37" t="s">
        <v>1099</v>
      </c>
      <c r="D174" s="37">
        <v>16</v>
      </c>
      <c r="E174" s="37" t="s">
        <v>1422</v>
      </c>
      <c r="F174" s="37" t="s">
        <v>1420</v>
      </c>
    </row>
    <row r="175" spans="1:6">
      <c r="A175">
        <v>0</v>
      </c>
      <c r="B175" s="37" t="s">
        <v>1419</v>
      </c>
      <c r="C175" s="37" t="s">
        <v>1099</v>
      </c>
      <c r="D175" s="37">
        <v>16</v>
      </c>
      <c r="E175" s="37" t="s">
        <v>1422</v>
      </c>
      <c r="F175" s="37" t="s">
        <v>1420</v>
      </c>
    </row>
    <row r="176" spans="1:6">
      <c r="A176">
        <v>0</v>
      </c>
      <c r="B176" s="37" t="s">
        <v>1419</v>
      </c>
      <c r="C176" s="37" t="s">
        <v>1099</v>
      </c>
      <c r="D176" s="37">
        <v>16</v>
      </c>
      <c r="E176" s="37" t="s">
        <v>1422</v>
      </c>
      <c r="F176" s="37" t="s">
        <v>1420</v>
      </c>
    </row>
    <row r="177" spans="1:6">
      <c r="A177">
        <v>1</v>
      </c>
      <c r="B177" s="37" t="s">
        <v>1419</v>
      </c>
      <c r="C177" s="37" t="s">
        <v>1099</v>
      </c>
      <c r="D177" s="37">
        <v>16</v>
      </c>
      <c r="E177" s="37" t="s">
        <v>1422</v>
      </c>
      <c r="F177" s="37" t="s">
        <v>1420</v>
      </c>
    </row>
    <row r="178" spans="1:6">
      <c r="A178">
        <v>1</v>
      </c>
      <c r="B178" s="37" t="s">
        <v>1419</v>
      </c>
      <c r="C178" s="37" t="s">
        <v>1099</v>
      </c>
      <c r="D178" s="37">
        <v>16</v>
      </c>
      <c r="E178" s="37" t="s">
        <v>1422</v>
      </c>
      <c r="F178" s="37" t="s">
        <v>1420</v>
      </c>
    </row>
    <row r="179" spans="1:6">
      <c r="A179">
        <v>1</v>
      </c>
      <c r="B179" s="37" t="s">
        <v>1419</v>
      </c>
      <c r="C179" s="37" t="s">
        <v>1099</v>
      </c>
      <c r="D179" s="37">
        <v>16</v>
      </c>
      <c r="E179" s="37" t="s">
        <v>1422</v>
      </c>
      <c r="F179" s="37" t="s">
        <v>1420</v>
      </c>
    </row>
    <row r="180" spans="1:6">
      <c r="A180">
        <v>2</v>
      </c>
      <c r="B180" s="37" t="s">
        <v>1419</v>
      </c>
      <c r="C180" s="37" t="s">
        <v>1099</v>
      </c>
      <c r="D180" s="37">
        <v>16</v>
      </c>
      <c r="E180" s="37" t="s">
        <v>1422</v>
      </c>
      <c r="F180" s="37" t="s">
        <v>1420</v>
      </c>
    </row>
    <row r="181" spans="1:6">
      <c r="A181">
        <v>0</v>
      </c>
      <c r="B181" s="37" t="s">
        <v>1098</v>
      </c>
      <c r="C181" s="37" t="s">
        <v>1423</v>
      </c>
      <c r="D181" s="37">
        <v>17</v>
      </c>
      <c r="E181" s="37" t="s">
        <v>1424</v>
      </c>
      <c r="F181" s="37" t="s">
        <v>306</v>
      </c>
    </row>
    <row r="182" spans="1:6">
      <c r="A182">
        <v>0</v>
      </c>
      <c r="B182" s="37" t="s">
        <v>1098</v>
      </c>
      <c r="C182" s="37" t="s">
        <v>1423</v>
      </c>
      <c r="D182" s="37">
        <v>17</v>
      </c>
      <c r="E182" s="37" t="s">
        <v>1424</v>
      </c>
      <c r="F182" s="37" t="s">
        <v>306</v>
      </c>
    </row>
    <row r="183" spans="1:6">
      <c r="A183">
        <v>0</v>
      </c>
      <c r="B183" s="37" t="s">
        <v>1098</v>
      </c>
      <c r="C183" s="37" t="s">
        <v>1423</v>
      </c>
      <c r="D183" s="37">
        <v>17</v>
      </c>
      <c r="E183" s="37" t="s">
        <v>1424</v>
      </c>
      <c r="F183" s="37" t="s">
        <v>306</v>
      </c>
    </row>
    <row r="184" spans="1:6">
      <c r="A184">
        <v>0</v>
      </c>
      <c r="B184" s="37" t="s">
        <v>1098</v>
      </c>
      <c r="C184" s="37" t="s">
        <v>1423</v>
      </c>
      <c r="D184" s="37">
        <v>17</v>
      </c>
      <c r="E184" s="37" t="s">
        <v>1424</v>
      </c>
      <c r="F184" s="37" t="s">
        <v>306</v>
      </c>
    </row>
    <row r="185" spans="1:6">
      <c r="A185">
        <v>0</v>
      </c>
      <c r="B185" s="37" t="s">
        <v>1098</v>
      </c>
      <c r="C185" s="37" t="s">
        <v>1423</v>
      </c>
      <c r="D185" s="37">
        <v>17</v>
      </c>
      <c r="E185" s="37" t="s">
        <v>1424</v>
      </c>
      <c r="F185" s="37" t="s">
        <v>306</v>
      </c>
    </row>
    <row r="186" spans="1:6">
      <c r="A186">
        <v>0</v>
      </c>
      <c r="B186" s="37" t="s">
        <v>1098</v>
      </c>
      <c r="C186" s="37" t="s">
        <v>1423</v>
      </c>
      <c r="D186" s="37">
        <v>17</v>
      </c>
      <c r="E186" s="37" t="s">
        <v>1424</v>
      </c>
      <c r="F186" s="37" t="s">
        <v>306</v>
      </c>
    </row>
    <row r="187" spans="1:6">
      <c r="A187">
        <v>0</v>
      </c>
      <c r="B187" s="37" t="s">
        <v>1098</v>
      </c>
      <c r="C187" s="37" t="s">
        <v>1423</v>
      </c>
      <c r="D187" s="37">
        <v>17</v>
      </c>
      <c r="E187" s="37" t="s">
        <v>1424</v>
      </c>
      <c r="F187" s="37" t="s">
        <v>306</v>
      </c>
    </row>
    <row r="188" spans="1:6">
      <c r="A188">
        <v>0</v>
      </c>
      <c r="B188" s="37" t="s">
        <v>1098</v>
      </c>
      <c r="C188" s="37" t="s">
        <v>1423</v>
      </c>
      <c r="D188" s="37">
        <v>17</v>
      </c>
      <c r="E188" s="37" t="s">
        <v>1424</v>
      </c>
      <c r="F188" s="37" t="s">
        <v>306</v>
      </c>
    </row>
    <row r="189" spans="1:6">
      <c r="A189">
        <v>0</v>
      </c>
      <c r="B189" s="37" t="s">
        <v>1098</v>
      </c>
      <c r="C189" s="37" t="s">
        <v>1423</v>
      </c>
      <c r="D189" s="37">
        <v>17</v>
      </c>
      <c r="E189" s="37" t="s">
        <v>1424</v>
      </c>
      <c r="F189" s="37" t="s">
        <v>306</v>
      </c>
    </row>
    <row r="190" spans="1:6">
      <c r="A190">
        <v>0</v>
      </c>
      <c r="B190" s="37" t="s">
        <v>1098</v>
      </c>
      <c r="C190" s="37" t="s">
        <v>1423</v>
      </c>
      <c r="D190" s="37">
        <v>17</v>
      </c>
      <c r="E190" s="37" t="s">
        <v>1424</v>
      </c>
      <c r="F190" s="37" t="s">
        <v>306</v>
      </c>
    </row>
    <row r="191" spans="1:6">
      <c r="A191">
        <v>0</v>
      </c>
      <c r="B191" s="37" t="s">
        <v>1098</v>
      </c>
      <c r="C191" s="37" t="s">
        <v>1423</v>
      </c>
      <c r="D191" s="37">
        <v>17</v>
      </c>
      <c r="E191" s="37" t="s">
        <v>1424</v>
      </c>
      <c r="F191" s="37" t="s">
        <v>306</v>
      </c>
    </row>
    <row r="192" spans="1:6">
      <c r="A192">
        <v>0</v>
      </c>
      <c r="B192" s="37" t="s">
        <v>1098</v>
      </c>
      <c r="C192" s="37" t="s">
        <v>1423</v>
      </c>
      <c r="D192" s="37">
        <v>17</v>
      </c>
      <c r="E192" s="37" t="s">
        <v>1424</v>
      </c>
      <c r="F192" s="37" t="s">
        <v>306</v>
      </c>
    </row>
    <row r="193" spans="1:6">
      <c r="A193">
        <v>0</v>
      </c>
      <c r="B193" s="37" t="s">
        <v>1098</v>
      </c>
      <c r="C193" s="37" t="s">
        <v>1423</v>
      </c>
      <c r="D193" s="37">
        <v>17</v>
      </c>
      <c r="E193" s="37" t="s">
        <v>1424</v>
      </c>
      <c r="F193" s="37" t="s">
        <v>306</v>
      </c>
    </row>
    <row r="194" spans="1:6">
      <c r="A194">
        <v>0</v>
      </c>
      <c r="B194" s="37" t="s">
        <v>1098</v>
      </c>
      <c r="C194" s="37" t="s">
        <v>1423</v>
      </c>
      <c r="D194" s="37">
        <v>17</v>
      </c>
      <c r="E194" s="37" t="s">
        <v>1424</v>
      </c>
      <c r="F194" s="37" t="s">
        <v>306</v>
      </c>
    </row>
    <row r="195" spans="1:6">
      <c r="A195">
        <v>1</v>
      </c>
      <c r="B195" s="37" t="s">
        <v>1098</v>
      </c>
      <c r="C195" s="37" t="s">
        <v>1423</v>
      </c>
      <c r="D195" s="37">
        <v>17</v>
      </c>
      <c r="E195" s="37" t="s">
        <v>1424</v>
      </c>
      <c r="F195" s="37" t="s">
        <v>306</v>
      </c>
    </row>
    <row r="196" spans="1:6">
      <c r="A196">
        <v>2</v>
      </c>
      <c r="B196" s="37" t="s">
        <v>1098</v>
      </c>
      <c r="C196" s="37" t="s">
        <v>1423</v>
      </c>
      <c r="D196" s="37">
        <v>17</v>
      </c>
      <c r="E196" s="37" t="s">
        <v>1424</v>
      </c>
      <c r="F196" s="37" t="s">
        <v>306</v>
      </c>
    </row>
    <row r="197" spans="1:6">
      <c r="A197">
        <v>3</v>
      </c>
      <c r="B197" s="37" t="s">
        <v>1098</v>
      </c>
      <c r="C197" s="37" t="s">
        <v>1423</v>
      </c>
      <c r="D197" s="37">
        <v>17</v>
      </c>
      <c r="E197" s="37" t="s">
        <v>1424</v>
      </c>
      <c r="F197" s="37" t="s">
        <v>306</v>
      </c>
    </row>
    <row r="198" spans="1:6">
      <c r="A198">
        <v>4</v>
      </c>
      <c r="B198" s="37" t="s">
        <v>1098</v>
      </c>
      <c r="C198" s="37" t="s">
        <v>1423</v>
      </c>
      <c r="D198" s="37">
        <v>17</v>
      </c>
      <c r="E198" s="37" t="s">
        <v>1424</v>
      </c>
      <c r="F198" s="37" t="s">
        <v>306</v>
      </c>
    </row>
    <row r="199" spans="1:6">
      <c r="A199">
        <v>0</v>
      </c>
      <c r="B199" s="37" t="s">
        <v>1416</v>
      </c>
      <c r="C199" s="37" t="s">
        <v>1423</v>
      </c>
      <c r="D199" s="37">
        <v>18</v>
      </c>
      <c r="E199" s="37" t="s">
        <v>1424</v>
      </c>
      <c r="F199" s="37" t="s">
        <v>307</v>
      </c>
    </row>
    <row r="200" spans="1:6">
      <c r="A200">
        <v>0</v>
      </c>
      <c r="B200" s="37" t="s">
        <v>1416</v>
      </c>
      <c r="C200" s="37" t="s">
        <v>1423</v>
      </c>
      <c r="D200" s="37">
        <v>18</v>
      </c>
      <c r="E200" s="37" t="s">
        <v>1424</v>
      </c>
      <c r="F200" s="37" t="s">
        <v>307</v>
      </c>
    </row>
    <row r="201" spans="1:6">
      <c r="A201">
        <v>0</v>
      </c>
      <c r="B201" s="37" t="s">
        <v>1416</v>
      </c>
      <c r="C201" s="37" t="s">
        <v>1423</v>
      </c>
      <c r="D201" s="37">
        <v>18</v>
      </c>
      <c r="E201" s="37" t="s">
        <v>1424</v>
      </c>
      <c r="F201" s="37" t="s">
        <v>307</v>
      </c>
    </row>
    <row r="202" spans="1:6">
      <c r="A202">
        <v>0</v>
      </c>
      <c r="B202" s="37" t="s">
        <v>1416</v>
      </c>
      <c r="C202" s="37" t="s">
        <v>1423</v>
      </c>
      <c r="D202" s="37">
        <v>18</v>
      </c>
      <c r="E202" s="37" t="s">
        <v>1424</v>
      </c>
      <c r="F202" s="37" t="s">
        <v>307</v>
      </c>
    </row>
    <row r="203" spans="1:6">
      <c r="A203">
        <v>0</v>
      </c>
      <c r="B203" s="37" t="s">
        <v>1416</v>
      </c>
      <c r="C203" s="37" t="s">
        <v>1423</v>
      </c>
      <c r="D203" s="37">
        <v>18</v>
      </c>
      <c r="E203" s="37" t="s">
        <v>1424</v>
      </c>
      <c r="F203" s="37" t="s">
        <v>307</v>
      </c>
    </row>
    <row r="204" spans="1:6">
      <c r="A204">
        <v>0</v>
      </c>
      <c r="B204" s="37" t="s">
        <v>1416</v>
      </c>
      <c r="C204" s="37" t="s">
        <v>1423</v>
      </c>
      <c r="D204" s="37">
        <v>18</v>
      </c>
      <c r="E204" s="37" t="s">
        <v>1424</v>
      </c>
      <c r="F204" s="37" t="s">
        <v>307</v>
      </c>
    </row>
    <row r="205" spans="1:6">
      <c r="A205">
        <v>0</v>
      </c>
      <c r="B205" s="37" t="s">
        <v>1416</v>
      </c>
      <c r="C205" s="37" t="s">
        <v>1423</v>
      </c>
      <c r="D205" s="37">
        <v>18</v>
      </c>
      <c r="E205" s="37" t="s">
        <v>1424</v>
      </c>
      <c r="F205" s="37" t="s">
        <v>307</v>
      </c>
    </row>
    <row r="206" spans="1:6">
      <c r="A206">
        <v>0</v>
      </c>
      <c r="B206" s="37" t="s">
        <v>1416</v>
      </c>
      <c r="C206" s="37" t="s">
        <v>1423</v>
      </c>
      <c r="D206" s="37">
        <v>18</v>
      </c>
      <c r="E206" s="37" t="s">
        <v>1424</v>
      </c>
      <c r="F206" s="37" t="s">
        <v>307</v>
      </c>
    </row>
    <row r="207" spans="1:6">
      <c r="A207">
        <v>0</v>
      </c>
      <c r="B207" s="37" t="s">
        <v>1416</v>
      </c>
      <c r="C207" s="37" t="s">
        <v>1423</v>
      </c>
      <c r="D207" s="37">
        <v>18</v>
      </c>
      <c r="E207" s="37" t="s">
        <v>1424</v>
      </c>
      <c r="F207" s="37" t="s">
        <v>307</v>
      </c>
    </row>
    <row r="208" spans="1:6">
      <c r="A208">
        <v>0</v>
      </c>
      <c r="B208" s="37" t="s">
        <v>1416</v>
      </c>
      <c r="C208" s="37" t="s">
        <v>1423</v>
      </c>
      <c r="D208" s="37">
        <v>18</v>
      </c>
      <c r="E208" s="37" t="s">
        <v>1424</v>
      </c>
      <c r="F208" s="37" t="s">
        <v>307</v>
      </c>
    </row>
    <row r="209" spans="1:6">
      <c r="A209">
        <v>0</v>
      </c>
      <c r="B209" s="37" t="s">
        <v>1416</v>
      </c>
      <c r="C209" s="37" t="s">
        <v>1423</v>
      </c>
      <c r="D209" s="37">
        <v>18</v>
      </c>
      <c r="E209" s="37" t="s">
        <v>1424</v>
      </c>
      <c r="F209" s="37" t="s">
        <v>307</v>
      </c>
    </row>
    <row r="210" spans="1:6">
      <c r="A210">
        <v>0</v>
      </c>
      <c r="B210" s="37" t="s">
        <v>1416</v>
      </c>
      <c r="C210" s="37" t="s">
        <v>1423</v>
      </c>
      <c r="D210" s="37">
        <v>18</v>
      </c>
      <c r="E210" s="37" t="s">
        <v>1424</v>
      </c>
      <c r="F210" s="37" t="s">
        <v>307</v>
      </c>
    </row>
    <row r="211" spans="1:6">
      <c r="A211">
        <v>0</v>
      </c>
      <c r="B211" s="37" t="s">
        <v>1416</v>
      </c>
      <c r="C211" s="37" t="s">
        <v>1423</v>
      </c>
      <c r="D211" s="37">
        <v>18</v>
      </c>
      <c r="E211" s="37" t="s">
        <v>1424</v>
      </c>
      <c r="F211" s="37" t="s">
        <v>307</v>
      </c>
    </row>
    <row r="212" spans="1:6">
      <c r="A212">
        <v>0</v>
      </c>
      <c r="B212" s="37" t="s">
        <v>1416</v>
      </c>
      <c r="C212" s="37" t="s">
        <v>1423</v>
      </c>
      <c r="D212" s="37">
        <v>18</v>
      </c>
      <c r="E212" s="37" t="s">
        <v>1424</v>
      </c>
      <c r="F212" s="37" t="s">
        <v>307</v>
      </c>
    </row>
    <row r="213" spans="1:6">
      <c r="A213">
        <v>0</v>
      </c>
      <c r="B213" s="37" t="s">
        <v>1416</v>
      </c>
      <c r="C213" s="37" t="s">
        <v>1423</v>
      </c>
      <c r="D213" s="37">
        <v>18</v>
      </c>
      <c r="E213" s="37" t="s">
        <v>1424</v>
      </c>
      <c r="F213" s="37" t="s">
        <v>307</v>
      </c>
    </row>
    <row r="214" spans="1:6">
      <c r="A214">
        <v>0</v>
      </c>
      <c r="B214" s="37" t="s">
        <v>1416</v>
      </c>
      <c r="C214" s="37" t="s">
        <v>1423</v>
      </c>
      <c r="D214" s="37">
        <v>18</v>
      </c>
      <c r="E214" s="37" t="s">
        <v>1424</v>
      </c>
      <c r="F214" s="37" t="s">
        <v>307</v>
      </c>
    </row>
    <row r="215" spans="1:6">
      <c r="A215">
        <v>2</v>
      </c>
      <c r="B215" s="37" t="s">
        <v>1416</v>
      </c>
      <c r="C215" s="37" t="s">
        <v>1423</v>
      </c>
      <c r="D215" s="37">
        <v>18</v>
      </c>
      <c r="E215" s="37" t="s">
        <v>1424</v>
      </c>
      <c r="F215" s="37" t="s">
        <v>307</v>
      </c>
    </row>
    <row r="216" spans="1:6">
      <c r="A216">
        <v>3</v>
      </c>
      <c r="B216" s="37" t="s">
        <v>1416</v>
      </c>
      <c r="C216" s="37" t="s">
        <v>1423</v>
      </c>
      <c r="D216" s="37">
        <v>18</v>
      </c>
      <c r="E216" s="37" t="s">
        <v>1424</v>
      </c>
      <c r="F216" s="37" t="s">
        <v>307</v>
      </c>
    </row>
    <row r="217" spans="1:6">
      <c r="A217">
        <v>3</v>
      </c>
      <c r="B217" s="37" t="s">
        <v>1416</v>
      </c>
      <c r="C217" s="37" t="s">
        <v>1423</v>
      </c>
      <c r="D217" s="37">
        <v>18</v>
      </c>
      <c r="E217" s="37" t="s">
        <v>1424</v>
      </c>
      <c r="F217" s="37" t="s">
        <v>307</v>
      </c>
    </row>
    <row r="218" spans="1:6">
      <c r="A218">
        <v>3</v>
      </c>
      <c r="B218" s="37" t="s">
        <v>1416</v>
      </c>
      <c r="C218" s="37" t="s">
        <v>1423</v>
      </c>
      <c r="D218" s="37">
        <v>18</v>
      </c>
      <c r="E218" s="37" t="s">
        <v>1424</v>
      </c>
      <c r="F218" s="37" t="s">
        <v>307</v>
      </c>
    </row>
    <row r="219" spans="1:6">
      <c r="A219">
        <v>3</v>
      </c>
      <c r="B219" s="37" t="s">
        <v>1416</v>
      </c>
      <c r="C219" s="37" t="s">
        <v>1423</v>
      </c>
      <c r="D219" s="37">
        <v>18</v>
      </c>
      <c r="E219" s="37" t="s">
        <v>1424</v>
      </c>
      <c r="F219" s="37" t="s">
        <v>307</v>
      </c>
    </row>
    <row r="220" spans="1:6">
      <c r="A220">
        <v>3</v>
      </c>
      <c r="B220" s="37" t="s">
        <v>1416</v>
      </c>
      <c r="C220" s="37" t="s">
        <v>1423</v>
      </c>
      <c r="D220" s="37">
        <v>18</v>
      </c>
      <c r="E220" s="37" t="s">
        <v>1424</v>
      </c>
      <c r="F220" s="37" t="s">
        <v>307</v>
      </c>
    </row>
    <row r="221" spans="1:6">
      <c r="A221">
        <v>3</v>
      </c>
      <c r="B221" s="37" t="s">
        <v>1416</v>
      </c>
      <c r="C221" s="37" t="s">
        <v>1423</v>
      </c>
      <c r="D221" s="37">
        <v>18</v>
      </c>
      <c r="E221" s="37" t="s">
        <v>1424</v>
      </c>
      <c r="F221" s="37" t="s">
        <v>307</v>
      </c>
    </row>
    <row r="222" spans="1:6">
      <c r="A222">
        <v>4</v>
      </c>
      <c r="B222" s="37" t="s">
        <v>1416</v>
      </c>
      <c r="C222" s="37" t="s">
        <v>1423</v>
      </c>
      <c r="D222" s="37">
        <v>18</v>
      </c>
      <c r="E222" s="37" t="s">
        <v>1424</v>
      </c>
      <c r="F222" s="37" t="s">
        <v>307</v>
      </c>
    </row>
    <row r="223" spans="1:6">
      <c r="A223">
        <v>0</v>
      </c>
      <c r="B223" s="37" t="s">
        <v>1419</v>
      </c>
      <c r="C223" s="37" t="s">
        <v>1423</v>
      </c>
      <c r="D223" s="37">
        <v>19</v>
      </c>
      <c r="E223" s="37" t="s">
        <v>1424</v>
      </c>
      <c r="F223" s="37" t="s">
        <v>308</v>
      </c>
    </row>
    <row r="224" spans="1:6">
      <c r="A224">
        <v>0</v>
      </c>
      <c r="B224" s="37" t="s">
        <v>1419</v>
      </c>
      <c r="C224" s="37" t="s">
        <v>1423</v>
      </c>
      <c r="D224" s="37">
        <v>19</v>
      </c>
      <c r="E224" s="37" t="s">
        <v>1424</v>
      </c>
      <c r="F224" s="37" t="s">
        <v>308</v>
      </c>
    </row>
    <row r="225" spans="1:6">
      <c r="A225">
        <v>0</v>
      </c>
      <c r="B225" s="37" t="s">
        <v>1419</v>
      </c>
      <c r="C225" s="37" t="s">
        <v>1423</v>
      </c>
      <c r="D225" s="37">
        <v>19</v>
      </c>
      <c r="E225" s="37" t="s">
        <v>1424</v>
      </c>
      <c r="F225" s="37" t="s">
        <v>308</v>
      </c>
    </row>
    <row r="226" spans="1:6">
      <c r="A226">
        <v>0</v>
      </c>
      <c r="B226" s="37" t="s">
        <v>1419</v>
      </c>
      <c r="C226" s="37" t="s">
        <v>1423</v>
      </c>
      <c r="D226" s="37">
        <v>19</v>
      </c>
      <c r="E226" s="37" t="s">
        <v>1424</v>
      </c>
      <c r="F226" s="37" t="s">
        <v>308</v>
      </c>
    </row>
    <row r="227" spans="1:6">
      <c r="A227">
        <v>0</v>
      </c>
      <c r="B227" s="37" t="s">
        <v>1419</v>
      </c>
      <c r="C227" s="37" t="s">
        <v>1423</v>
      </c>
      <c r="D227" s="37">
        <v>19</v>
      </c>
      <c r="E227" s="37" t="s">
        <v>1424</v>
      </c>
      <c r="F227" s="37" t="s">
        <v>308</v>
      </c>
    </row>
    <row r="228" spans="1:6">
      <c r="A228">
        <v>0</v>
      </c>
      <c r="B228" s="37" t="s">
        <v>1419</v>
      </c>
      <c r="C228" s="37" t="s">
        <v>1423</v>
      </c>
      <c r="D228" s="37">
        <v>19</v>
      </c>
      <c r="E228" s="37" t="s">
        <v>1424</v>
      </c>
      <c r="F228" s="37" t="s">
        <v>308</v>
      </c>
    </row>
    <row r="229" spans="1:6">
      <c r="A229">
        <v>0</v>
      </c>
      <c r="B229" s="37" t="s">
        <v>1419</v>
      </c>
      <c r="C229" s="37" t="s">
        <v>1423</v>
      </c>
      <c r="D229" s="37">
        <v>19</v>
      </c>
      <c r="E229" s="37" t="s">
        <v>1424</v>
      </c>
      <c r="F229" s="37" t="s">
        <v>308</v>
      </c>
    </row>
    <row r="230" spans="1:6">
      <c r="A230">
        <v>0</v>
      </c>
      <c r="B230" s="37" t="s">
        <v>1419</v>
      </c>
      <c r="C230" s="37" t="s">
        <v>1423</v>
      </c>
      <c r="D230" s="37">
        <v>19</v>
      </c>
      <c r="E230" s="37" t="s">
        <v>1424</v>
      </c>
      <c r="F230" s="37" t="s">
        <v>308</v>
      </c>
    </row>
    <row r="231" spans="1:6">
      <c r="A231">
        <v>0</v>
      </c>
      <c r="B231" s="37" t="s">
        <v>1419</v>
      </c>
      <c r="C231" s="37" t="s">
        <v>1423</v>
      </c>
      <c r="D231" s="37">
        <v>19</v>
      </c>
      <c r="E231" s="37" t="s">
        <v>1424</v>
      </c>
      <c r="F231" s="37" t="s">
        <v>308</v>
      </c>
    </row>
    <row r="232" spans="1:6">
      <c r="A232">
        <v>0</v>
      </c>
      <c r="B232" s="37" t="s">
        <v>1419</v>
      </c>
      <c r="C232" s="37" t="s">
        <v>1423</v>
      </c>
      <c r="D232" s="37">
        <v>19</v>
      </c>
      <c r="E232" s="37" t="s">
        <v>1424</v>
      </c>
      <c r="F232" s="37" t="s">
        <v>308</v>
      </c>
    </row>
    <row r="233" spans="1:6">
      <c r="A233">
        <v>1</v>
      </c>
      <c r="B233" s="37" t="s">
        <v>1419</v>
      </c>
      <c r="C233" s="37" t="s">
        <v>1423</v>
      </c>
      <c r="D233" s="37">
        <v>19</v>
      </c>
      <c r="E233" s="37" t="s">
        <v>1424</v>
      </c>
      <c r="F233" s="37" t="s">
        <v>308</v>
      </c>
    </row>
    <row r="234" spans="1:6">
      <c r="A234">
        <v>1</v>
      </c>
      <c r="B234" s="37" t="s">
        <v>1419</v>
      </c>
      <c r="C234" s="37" t="s">
        <v>1423</v>
      </c>
      <c r="D234" s="37">
        <v>19</v>
      </c>
      <c r="E234" s="37" t="s">
        <v>1424</v>
      </c>
      <c r="F234" s="37" t="s">
        <v>308</v>
      </c>
    </row>
    <row r="235" spans="1:6">
      <c r="A235">
        <v>1</v>
      </c>
      <c r="B235" s="37" t="s">
        <v>1419</v>
      </c>
      <c r="C235" s="37" t="s">
        <v>1423</v>
      </c>
      <c r="D235" s="37">
        <v>19</v>
      </c>
      <c r="E235" s="37" t="s">
        <v>1424</v>
      </c>
      <c r="F235" s="37" t="s">
        <v>308</v>
      </c>
    </row>
    <row r="236" spans="1:6">
      <c r="A236">
        <v>2</v>
      </c>
      <c r="B236" s="37" t="s">
        <v>1419</v>
      </c>
      <c r="C236" s="37" t="s">
        <v>1423</v>
      </c>
      <c r="D236" s="37">
        <v>19</v>
      </c>
      <c r="E236" s="37" t="s">
        <v>1424</v>
      </c>
      <c r="F236" s="37" t="s">
        <v>308</v>
      </c>
    </row>
    <row r="237" spans="1:6">
      <c r="A237">
        <v>2</v>
      </c>
      <c r="B237" s="37" t="s">
        <v>1419</v>
      </c>
      <c r="C237" s="37" t="s">
        <v>1423</v>
      </c>
      <c r="D237" s="37">
        <v>19</v>
      </c>
      <c r="E237" s="37" t="s">
        <v>1424</v>
      </c>
      <c r="F237" s="37" t="s">
        <v>308</v>
      </c>
    </row>
    <row r="238" spans="1:6">
      <c r="A238">
        <v>2</v>
      </c>
      <c r="B238" s="37" t="s">
        <v>1419</v>
      </c>
      <c r="C238" s="37" t="s">
        <v>1423</v>
      </c>
      <c r="D238" s="37">
        <v>19</v>
      </c>
      <c r="E238" s="37" t="s">
        <v>1424</v>
      </c>
      <c r="F238" s="37" t="s">
        <v>308</v>
      </c>
    </row>
    <row r="239" spans="1:6">
      <c r="A239">
        <v>3</v>
      </c>
      <c r="B239" s="37" t="s">
        <v>1419</v>
      </c>
      <c r="C239" s="37" t="s">
        <v>1423</v>
      </c>
      <c r="D239" s="37">
        <v>19</v>
      </c>
      <c r="E239" s="37" t="s">
        <v>1424</v>
      </c>
      <c r="F239" s="37" t="s">
        <v>308</v>
      </c>
    </row>
    <row r="240" spans="1:6">
      <c r="A240">
        <v>3</v>
      </c>
      <c r="B240" s="37" t="s">
        <v>1419</v>
      </c>
      <c r="C240" s="37" t="s">
        <v>1423</v>
      </c>
      <c r="D240" s="37">
        <v>19</v>
      </c>
      <c r="E240" s="37" t="s">
        <v>1424</v>
      </c>
      <c r="F240" s="37" t="s">
        <v>308</v>
      </c>
    </row>
    <row r="241" spans="1:6">
      <c r="A241">
        <v>3</v>
      </c>
      <c r="B241" s="37" t="s">
        <v>1419</v>
      </c>
      <c r="C241" s="37" t="s">
        <v>1423</v>
      </c>
      <c r="D241" s="37">
        <v>19</v>
      </c>
      <c r="E241" s="37" t="s">
        <v>1424</v>
      </c>
      <c r="F241" s="37" t="s">
        <v>308</v>
      </c>
    </row>
    <row r="242" spans="1:6">
      <c r="A242">
        <v>3</v>
      </c>
      <c r="B242" s="37" t="s">
        <v>1419</v>
      </c>
      <c r="C242" s="37" t="s">
        <v>1423</v>
      </c>
      <c r="D242" s="37">
        <v>19</v>
      </c>
      <c r="E242" s="37" t="s">
        <v>1424</v>
      </c>
      <c r="F242" s="37" t="s">
        <v>308</v>
      </c>
    </row>
    <row r="243" spans="1:6">
      <c r="A243">
        <v>3</v>
      </c>
      <c r="B243" s="37" t="s">
        <v>1419</v>
      </c>
      <c r="C243" s="37" t="s">
        <v>1423</v>
      </c>
      <c r="D243" s="37">
        <v>19</v>
      </c>
      <c r="E243" s="37" t="s">
        <v>1424</v>
      </c>
      <c r="F243" s="37" t="s">
        <v>308</v>
      </c>
    </row>
    <row r="244" spans="1:6">
      <c r="A244">
        <v>3</v>
      </c>
      <c r="B244" s="37" t="s">
        <v>1419</v>
      </c>
      <c r="C244" s="37" t="s">
        <v>1423</v>
      </c>
      <c r="D244" s="37">
        <v>19</v>
      </c>
      <c r="E244" s="37" t="s">
        <v>1424</v>
      </c>
      <c r="F244" s="37" t="s">
        <v>308</v>
      </c>
    </row>
    <row r="245" spans="1:6">
      <c r="A245">
        <v>4</v>
      </c>
      <c r="B245" s="37" t="s">
        <v>1419</v>
      </c>
      <c r="C245" s="37" t="s">
        <v>1423</v>
      </c>
      <c r="D245" s="37">
        <v>19</v>
      </c>
      <c r="E245" s="37" t="s">
        <v>1424</v>
      </c>
      <c r="F245" s="37" t="s">
        <v>308</v>
      </c>
    </row>
    <row r="246" spans="1:6">
      <c r="A246">
        <v>4</v>
      </c>
      <c r="B246" s="37" t="s">
        <v>1419</v>
      </c>
      <c r="C246" s="37" t="s">
        <v>1423</v>
      </c>
      <c r="D246" s="37">
        <v>19</v>
      </c>
      <c r="E246" s="37" t="s">
        <v>1424</v>
      </c>
      <c r="F246" s="37" t="s">
        <v>308</v>
      </c>
    </row>
    <row r="247" spans="1:6">
      <c r="A247">
        <v>4</v>
      </c>
      <c r="B247" s="37" t="s">
        <v>1419</v>
      </c>
      <c r="C247" s="37" t="s">
        <v>1423</v>
      </c>
      <c r="D247" s="37">
        <v>19</v>
      </c>
      <c r="E247" s="37" t="s">
        <v>1424</v>
      </c>
      <c r="F247" s="37" t="s">
        <v>308</v>
      </c>
    </row>
    <row r="248" spans="1:6">
      <c r="A248">
        <v>0</v>
      </c>
      <c r="B248" s="37" t="s">
        <v>1416</v>
      </c>
      <c r="C248" s="37" t="s">
        <v>1099</v>
      </c>
      <c r="D248" s="37">
        <v>2</v>
      </c>
      <c r="E248" s="37" t="s">
        <v>1544</v>
      </c>
      <c r="F248" s="37" t="s">
        <v>1418</v>
      </c>
    </row>
    <row r="249" spans="1:6">
      <c r="A249">
        <v>0</v>
      </c>
      <c r="B249" s="37" t="s">
        <v>1416</v>
      </c>
      <c r="C249" s="37" t="s">
        <v>1099</v>
      </c>
      <c r="D249" s="37">
        <v>2</v>
      </c>
      <c r="E249" s="37" t="s">
        <v>1544</v>
      </c>
      <c r="F249" s="37" t="s">
        <v>1418</v>
      </c>
    </row>
    <row r="250" spans="1:6">
      <c r="A250">
        <v>1</v>
      </c>
      <c r="B250" s="37" t="s">
        <v>1416</v>
      </c>
      <c r="C250" s="37" t="s">
        <v>1099</v>
      </c>
      <c r="D250" s="37">
        <v>2</v>
      </c>
      <c r="E250" s="37" t="s">
        <v>1544</v>
      </c>
      <c r="F250" s="37" t="s">
        <v>1418</v>
      </c>
    </row>
    <row r="251" spans="1:6">
      <c r="A251">
        <v>1</v>
      </c>
      <c r="B251" s="37" t="s">
        <v>1416</v>
      </c>
      <c r="C251" s="37" t="s">
        <v>1099</v>
      </c>
      <c r="D251" s="37">
        <v>2</v>
      </c>
      <c r="E251" s="37" t="s">
        <v>1544</v>
      </c>
      <c r="F251" s="37" t="s">
        <v>1418</v>
      </c>
    </row>
    <row r="252" spans="1:6">
      <c r="A252">
        <v>1</v>
      </c>
      <c r="B252" s="37" t="s">
        <v>1416</v>
      </c>
      <c r="C252" s="37" t="s">
        <v>1099</v>
      </c>
      <c r="D252" s="37">
        <v>2</v>
      </c>
      <c r="E252" s="37" t="s">
        <v>1544</v>
      </c>
      <c r="F252" s="37" t="s">
        <v>1418</v>
      </c>
    </row>
    <row r="253" spans="1:6">
      <c r="A253">
        <v>1</v>
      </c>
      <c r="B253" s="37" t="s">
        <v>1416</v>
      </c>
      <c r="C253" s="37" t="s">
        <v>1099</v>
      </c>
      <c r="D253" s="37">
        <v>2</v>
      </c>
      <c r="E253" s="37" t="s">
        <v>1544</v>
      </c>
      <c r="F253" s="37" t="s">
        <v>1418</v>
      </c>
    </row>
    <row r="254" spans="1:6">
      <c r="A254">
        <v>1</v>
      </c>
      <c r="B254" s="37" t="s">
        <v>1416</v>
      </c>
      <c r="C254" s="37" t="s">
        <v>1099</v>
      </c>
      <c r="D254" s="37">
        <v>2</v>
      </c>
      <c r="E254" s="37" t="s">
        <v>1544</v>
      </c>
      <c r="F254" s="37" t="s">
        <v>1418</v>
      </c>
    </row>
    <row r="255" spans="1:6">
      <c r="A255">
        <v>1</v>
      </c>
      <c r="B255" s="37" t="s">
        <v>1416</v>
      </c>
      <c r="C255" s="37" t="s">
        <v>1099</v>
      </c>
      <c r="D255" s="37">
        <v>2</v>
      </c>
      <c r="E255" s="37" t="s">
        <v>1544</v>
      </c>
      <c r="F255" s="37" t="s">
        <v>1418</v>
      </c>
    </row>
    <row r="256" spans="1:6">
      <c r="A256">
        <v>1</v>
      </c>
      <c r="B256" s="37" t="s">
        <v>1416</v>
      </c>
      <c r="C256" s="37" t="s">
        <v>1099</v>
      </c>
      <c r="D256" s="37">
        <v>2</v>
      </c>
      <c r="E256" s="37" t="s">
        <v>1544</v>
      </c>
      <c r="F256" s="37" t="s">
        <v>1418</v>
      </c>
    </row>
    <row r="257" spans="1:6">
      <c r="A257">
        <v>1</v>
      </c>
      <c r="B257" s="37" t="s">
        <v>1416</v>
      </c>
      <c r="C257" s="37" t="s">
        <v>1099</v>
      </c>
      <c r="D257" s="37">
        <v>2</v>
      </c>
      <c r="E257" s="37" t="s">
        <v>1544</v>
      </c>
      <c r="F257" s="37" t="s">
        <v>1418</v>
      </c>
    </row>
    <row r="258" spans="1:6">
      <c r="A258">
        <v>1</v>
      </c>
      <c r="B258" s="37" t="s">
        <v>1416</v>
      </c>
      <c r="C258" s="37" t="s">
        <v>1099</v>
      </c>
      <c r="D258" s="37">
        <v>2</v>
      </c>
      <c r="E258" s="37" t="s">
        <v>1544</v>
      </c>
      <c r="F258" s="37" t="s">
        <v>1418</v>
      </c>
    </row>
    <row r="259" spans="1:6">
      <c r="A259">
        <v>1</v>
      </c>
      <c r="B259" s="37" t="s">
        <v>1416</v>
      </c>
      <c r="C259" s="37" t="s">
        <v>1099</v>
      </c>
      <c r="D259" s="37">
        <v>2</v>
      </c>
      <c r="E259" s="37" t="s">
        <v>1544</v>
      </c>
      <c r="F259" s="37" t="s">
        <v>1418</v>
      </c>
    </row>
    <row r="260" spans="1:6">
      <c r="A260">
        <v>2</v>
      </c>
      <c r="B260" s="37" t="s">
        <v>1416</v>
      </c>
      <c r="C260" s="37" t="s">
        <v>1099</v>
      </c>
      <c r="D260" s="37">
        <v>2</v>
      </c>
      <c r="E260" s="37" t="s">
        <v>1544</v>
      </c>
      <c r="F260" s="37" t="s">
        <v>1418</v>
      </c>
    </row>
    <row r="261" spans="1:6">
      <c r="A261">
        <v>2</v>
      </c>
      <c r="B261" s="37" t="s">
        <v>1416</v>
      </c>
      <c r="C261" s="37" t="s">
        <v>1099</v>
      </c>
      <c r="D261" s="37">
        <v>2</v>
      </c>
      <c r="E261" s="37" t="s">
        <v>1544</v>
      </c>
      <c r="F261" s="37" t="s">
        <v>1418</v>
      </c>
    </row>
    <row r="262" spans="1:6">
      <c r="A262">
        <v>2</v>
      </c>
      <c r="B262" s="37" t="s">
        <v>1416</v>
      </c>
      <c r="C262" s="37" t="s">
        <v>1099</v>
      </c>
      <c r="D262" s="37">
        <v>2</v>
      </c>
      <c r="E262" s="37" t="s">
        <v>1544</v>
      </c>
      <c r="F262" s="37" t="s">
        <v>1418</v>
      </c>
    </row>
    <row r="263" spans="1:6">
      <c r="A263">
        <v>2</v>
      </c>
      <c r="B263" s="37" t="s">
        <v>1416</v>
      </c>
      <c r="C263" s="37" t="s">
        <v>1099</v>
      </c>
      <c r="D263" s="37">
        <v>2</v>
      </c>
      <c r="E263" s="37" t="s">
        <v>1544</v>
      </c>
      <c r="F263" s="37" t="s">
        <v>1418</v>
      </c>
    </row>
    <row r="264" spans="1:6">
      <c r="A264">
        <v>2</v>
      </c>
      <c r="B264" s="37" t="s">
        <v>1416</v>
      </c>
      <c r="C264" s="37" t="s">
        <v>1099</v>
      </c>
      <c r="D264" s="37">
        <v>2</v>
      </c>
      <c r="E264" s="37" t="s">
        <v>1544</v>
      </c>
      <c r="F264" s="37" t="s">
        <v>1418</v>
      </c>
    </row>
    <row r="265" spans="1:6">
      <c r="A265">
        <v>2</v>
      </c>
      <c r="B265" s="37" t="s">
        <v>1416</v>
      </c>
      <c r="C265" s="37" t="s">
        <v>1099</v>
      </c>
      <c r="D265" s="37">
        <v>2</v>
      </c>
      <c r="E265" s="37" t="s">
        <v>1544</v>
      </c>
      <c r="F265" s="37" t="s">
        <v>1418</v>
      </c>
    </row>
    <row r="266" spans="1:6">
      <c r="A266">
        <v>3</v>
      </c>
      <c r="B266" s="37" t="s">
        <v>1416</v>
      </c>
      <c r="C266" s="37" t="s">
        <v>1099</v>
      </c>
      <c r="D266" s="37">
        <v>2</v>
      </c>
      <c r="E266" s="37" t="s">
        <v>1544</v>
      </c>
      <c r="F266" s="37" t="s">
        <v>1418</v>
      </c>
    </row>
    <row r="267" spans="1:6">
      <c r="A267">
        <v>3</v>
      </c>
      <c r="B267" s="37" t="s">
        <v>1416</v>
      </c>
      <c r="C267" s="37" t="s">
        <v>1099</v>
      </c>
      <c r="D267" s="37">
        <v>2</v>
      </c>
      <c r="E267" s="37" t="s">
        <v>1544</v>
      </c>
      <c r="F267" s="37" t="s">
        <v>1418</v>
      </c>
    </row>
    <row r="268" spans="1:6">
      <c r="A268">
        <v>3</v>
      </c>
      <c r="B268" s="37" t="s">
        <v>1416</v>
      </c>
      <c r="C268" s="37" t="s">
        <v>1099</v>
      </c>
      <c r="D268" s="37">
        <v>2</v>
      </c>
      <c r="E268" s="37" t="s">
        <v>1544</v>
      </c>
      <c r="F268" s="37" t="s">
        <v>1418</v>
      </c>
    </row>
    <row r="269" spans="1:6">
      <c r="A269">
        <v>3</v>
      </c>
      <c r="B269" s="37" t="s">
        <v>1416</v>
      </c>
      <c r="C269" s="37" t="s">
        <v>1099</v>
      </c>
      <c r="D269" s="37">
        <v>2</v>
      </c>
      <c r="E269" s="37" t="s">
        <v>1544</v>
      </c>
      <c r="F269" s="37" t="s">
        <v>1418</v>
      </c>
    </row>
    <row r="270" spans="1:6">
      <c r="A270">
        <v>3</v>
      </c>
      <c r="B270" s="37" t="s">
        <v>1416</v>
      </c>
      <c r="C270" s="37" t="s">
        <v>1099</v>
      </c>
      <c r="D270" s="37">
        <v>2</v>
      </c>
      <c r="E270" s="37" t="s">
        <v>1544</v>
      </c>
      <c r="F270" s="37" t="s">
        <v>1418</v>
      </c>
    </row>
    <row r="271" spans="1:6">
      <c r="A271">
        <v>3</v>
      </c>
      <c r="B271" s="37" t="s">
        <v>1416</v>
      </c>
      <c r="C271" s="37" t="s">
        <v>1099</v>
      </c>
      <c r="D271" s="37">
        <v>2</v>
      </c>
      <c r="E271" s="37" t="s">
        <v>1544</v>
      </c>
      <c r="F271" s="37" t="s">
        <v>1418</v>
      </c>
    </row>
    <row r="272" spans="1:6">
      <c r="A272">
        <v>3</v>
      </c>
      <c r="B272" s="37" t="s">
        <v>1416</v>
      </c>
      <c r="C272" s="37" t="s">
        <v>1099</v>
      </c>
      <c r="D272" s="37">
        <v>2</v>
      </c>
      <c r="E272" s="37" t="s">
        <v>1544</v>
      </c>
      <c r="F272" s="37" t="s">
        <v>1418</v>
      </c>
    </row>
    <row r="273" spans="1:6">
      <c r="A273">
        <v>3</v>
      </c>
      <c r="B273" s="37" t="s">
        <v>1416</v>
      </c>
      <c r="C273" s="37" t="s">
        <v>1099</v>
      </c>
      <c r="D273" s="37">
        <v>2</v>
      </c>
      <c r="E273" s="37" t="s">
        <v>1544</v>
      </c>
      <c r="F273" s="37" t="s">
        <v>1418</v>
      </c>
    </row>
    <row r="274" spans="1:6">
      <c r="A274">
        <v>3</v>
      </c>
      <c r="B274" s="37" t="s">
        <v>1416</v>
      </c>
      <c r="C274" s="37" t="s">
        <v>1099</v>
      </c>
      <c r="D274" s="37">
        <v>2</v>
      </c>
      <c r="E274" s="37" t="s">
        <v>1544</v>
      </c>
      <c r="F274" s="37" t="s">
        <v>1418</v>
      </c>
    </row>
    <row r="275" spans="1:6">
      <c r="A275">
        <v>4</v>
      </c>
      <c r="B275" s="37" t="s">
        <v>1416</v>
      </c>
      <c r="C275" s="37" t="s">
        <v>1099</v>
      </c>
      <c r="D275" s="37">
        <v>2</v>
      </c>
      <c r="E275" s="37" t="s">
        <v>1544</v>
      </c>
      <c r="F275" s="37" t="s">
        <v>1418</v>
      </c>
    </row>
    <row r="276" spans="1:6">
      <c r="A276">
        <v>4</v>
      </c>
      <c r="B276" s="37" t="s">
        <v>1416</v>
      </c>
      <c r="C276" s="37" t="s">
        <v>1099</v>
      </c>
      <c r="D276" s="37">
        <v>2</v>
      </c>
      <c r="E276" s="37" t="s">
        <v>1544</v>
      </c>
      <c r="F276" s="37" t="s">
        <v>1418</v>
      </c>
    </row>
    <row r="277" spans="1:6">
      <c r="A277">
        <v>0</v>
      </c>
      <c r="B277" s="37" t="s">
        <v>1396</v>
      </c>
      <c r="C277" s="37" t="s">
        <v>1423</v>
      </c>
      <c r="D277" s="37">
        <v>20</v>
      </c>
      <c r="E277" s="37" t="s">
        <v>1424</v>
      </c>
      <c r="F277" s="37" t="s">
        <v>309</v>
      </c>
    </row>
    <row r="278" spans="1:6">
      <c r="A278">
        <v>0</v>
      </c>
      <c r="B278" s="37" t="s">
        <v>1396</v>
      </c>
      <c r="C278" s="37" t="s">
        <v>1423</v>
      </c>
      <c r="D278" s="37">
        <v>20</v>
      </c>
      <c r="E278" s="37" t="s">
        <v>1424</v>
      </c>
      <c r="F278" s="37" t="s">
        <v>309</v>
      </c>
    </row>
    <row r="279" spans="1:6">
      <c r="A279">
        <v>0</v>
      </c>
      <c r="B279" s="37" t="s">
        <v>1396</v>
      </c>
      <c r="C279" s="37" t="s">
        <v>1423</v>
      </c>
      <c r="D279" s="37">
        <v>20</v>
      </c>
      <c r="E279" s="37" t="s">
        <v>1424</v>
      </c>
      <c r="F279" s="37" t="s">
        <v>309</v>
      </c>
    </row>
    <row r="280" spans="1:6">
      <c r="A280">
        <v>0</v>
      </c>
      <c r="B280" s="37" t="s">
        <v>1396</v>
      </c>
      <c r="C280" s="37" t="s">
        <v>1423</v>
      </c>
      <c r="D280" s="37">
        <v>20</v>
      </c>
      <c r="E280" s="37" t="s">
        <v>1424</v>
      </c>
      <c r="F280" s="37" t="s">
        <v>309</v>
      </c>
    </row>
    <row r="281" spans="1:6">
      <c r="A281">
        <v>0</v>
      </c>
      <c r="B281" s="37" t="s">
        <v>1396</v>
      </c>
      <c r="C281" s="37" t="s">
        <v>1423</v>
      </c>
      <c r="D281" s="37">
        <v>20</v>
      </c>
      <c r="E281" s="37" t="s">
        <v>1424</v>
      </c>
      <c r="F281" s="37" t="s">
        <v>309</v>
      </c>
    </row>
    <row r="282" spans="1:6">
      <c r="A282">
        <v>0</v>
      </c>
      <c r="B282" s="37" t="s">
        <v>1396</v>
      </c>
      <c r="C282" s="37" t="s">
        <v>1423</v>
      </c>
      <c r="D282" s="37">
        <v>20</v>
      </c>
      <c r="E282" s="37" t="s">
        <v>1424</v>
      </c>
      <c r="F282" s="37" t="s">
        <v>309</v>
      </c>
    </row>
    <row r="283" spans="1:6">
      <c r="A283">
        <v>0</v>
      </c>
      <c r="B283" s="37" t="s">
        <v>1396</v>
      </c>
      <c r="C283" s="37" t="s">
        <v>1423</v>
      </c>
      <c r="D283" s="37">
        <v>20</v>
      </c>
      <c r="E283" s="37" t="s">
        <v>1424</v>
      </c>
      <c r="F283" s="37" t="s">
        <v>309</v>
      </c>
    </row>
    <row r="284" spans="1:6">
      <c r="A284">
        <v>0</v>
      </c>
      <c r="B284" s="37" t="s">
        <v>1396</v>
      </c>
      <c r="C284" s="37" t="s">
        <v>1423</v>
      </c>
      <c r="D284" s="37">
        <v>20</v>
      </c>
      <c r="E284" s="37" t="s">
        <v>1424</v>
      </c>
      <c r="F284" s="37" t="s">
        <v>309</v>
      </c>
    </row>
    <row r="285" spans="1:6">
      <c r="A285">
        <v>0</v>
      </c>
      <c r="B285" s="37" t="s">
        <v>1396</v>
      </c>
      <c r="C285" s="37" t="s">
        <v>1423</v>
      </c>
      <c r="D285" s="37">
        <v>20</v>
      </c>
      <c r="E285" s="37" t="s">
        <v>1424</v>
      </c>
      <c r="F285" s="37" t="s">
        <v>309</v>
      </c>
    </row>
    <row r="286" spans="1:6">
      <c r="A286">
        <v>0</v>
      </c>
      <c r="B286" s="37" t="s">
        <v>1396</v>
      </c>
      <c r="C286" s="37" t="s">
        <v>1423</v>
      </c>
      <c r="D286" s="37">
        <v>20</v>
      </c>
      <c r="E286" s="37" t="s">
        <v>1424</v>
      </c>
      <c r="F286" s="37" t="s">
        <v>309</v>
      </c>
    </row>
    <row r="287" spans="1:6">
      <c r="A287">
        <v>0</v>
      </c>
      <c r="B287" s="37" t="s">
        <v>1396</v>
      </c>
      <c r="C287" s="37" t="s">
        <v>1423</v>
      </c>
      <c r="D287" s="37">
        <v>20</v>
      </c>
      <c r="E287" s="37" t="s">
        <v>1424</v>
      </c>
      <c r="F287" s="37" t="s">
        <v>309</v>
      </c>
    </row>
    <row r="288" spans="1:6">
      <c r="A288">
        <v>1</v>
      </c>
      <c r="B288" s="37" t="s">
        <v>1396</v>
      </c>
      <c r="C288" s="37" t="s">
        <v>1423</v>
      </c>
      <c r="D288" s="37">
        <v>20</v>
      </c>
      <c r="E288" s="37" t="s">
        <v>1424</v>
      </c>
      <c r="F288" s="37" t="s">
        <v>309</v>
      </c>
    </row>
    <row r="289" spans="1:6">
      <c r="A289">
        <v>1</v>
      </c>
      <c r="B289" s="37" t="s">
        <v>1396</v>
      </c>
      <c r="C289" s="37" t="s">
        <v>1423</v>
      </c>
      <c r="D289" s="37">
        <v>20</v>
      </c>
      <c r="E289" s="37" t="s">
        <v>1424</v>
      </c>
      <c r="F289" s="37" t="s">
        <v>309</v>
      </c>
    </row>
    <row r="290" spans="1:6">
      <c r="A290">
        <v>1</v>
      </c>
      <c r="B290" s="37" t="s">
        <v>1396</v>
      </c>
      <c r="C290" s="37" t="s">
        <v>1423</v>
      </c>
      <c r="D290" s="37">
        <v>20</v>
      </c>
      <c r="E290" s="37" t="s">
        <v>1424</v>
      </c>
      <c r="F290" s="37" t="s">
        <v>309</v>
      </c>
    </row>
    <row r="291" spans="1:6">
      <c r="A291">
        <v>1</v>
      </c>
      <c r="B291" s="37" t="s">
        <v>1396</v>
      </c>
      <c r="C291" s="37" t="s">
        <v>1423</v>
      </c>
      <c r="D291" s="37">
        <v>20</v>
      </c>
      <c r="E291" s="37" t="s">
        <v>1424</v>
      </c>
      <c r="F291" s="37" t="s">
        <v>309</v>
      </c>
    </row>
    <row r="292" spans="1:6">
      <c r="A292">
        <v>2</v>
      </c>
      <c r="B292" s="37" t="s">
        <v>1396</v>
      </c>
      <c r="C292" s="37" t="s">
        <v>1423</v>
      </c>
      <c r="D292" s="37">
        <v>20</v>
      </c>
      <c r="E292" s="37" t="s">
        <v>1424</v>
      </c>
      <c r="F292" s="37" t="s">
        <v>309</v>
      </c>
    </row>
    <row r="293" spans="1:6">
      <c r="A293">
        <v>2</v>
      </c>
      <c r="B293" s="37" t="s">
        <v>1396</v>
      </c>
      <c r="C293" s="37" t="s">
        <v>1423</v>
      </c>
      <c r="D293" s="37">
        <v>20</v>
      </c>
      <c r="E293" s="37" t="s">
        <v>1424</v>
      </c>
      <c r="F293" s="37" t="s">
        <v>309</v>
      </c>
    </row>
    <row r="294" spans="1:6">
      <c r="A294">
        <v>2</v>
      </c>
      <c r="B294" s="37" t="s">
        <v>1396</v>
      </c>
      <c r="C294" s="37" t="s">
        <v>1423</v>
      </c>
      <c r="D294" s="37">
        <v>20</v>
      </c>
      <c r="E294" s="37" t="s">
        <v>1424</v>
      </c>
      <c r="F294" s="37" t="s">
        <v>309</v>
      </c>
    </row>
    <row r="295" spans="1:6">
      <c r="A295">
        <v>2</v>
      </c>
      <c r="B295" s="37" t="s">
        <v>1396</v>
      </c>
      <c r="C295" s="37" t="s">
        <v>1423</v>
      </c>
      <c r="D295" s="37">
        <v>20</v>
      </c>
      <c r="E295" s="37" t="s">
        <v>1424</v>
      </c>
      <c r="F295" s="37" t="s">
        <v>309</v>
      </c>
    </row>
    <row r="296" spans="1:6">
      <c r="A296">
        <v>2</v>
      </c>
      <c r="B296" s="37" t="s">
        <v>1396</v>
      </c>
      <c r="C296" s="37" t="s">
        <v>1423</v>
      </c>
      <c r="D296" s="37">
        <v>20</v>
      </c>
      <c r="E296" s="37" t="s">
        <v>1424</v>
      </c>
      <c r="F296" s="37" t="s">
        <v>309</v>
      </c>
    </row>
    <row r="297" spans="1:6">
      <c r="A297">
        <v>3</v>
      </c>
      <c r="B297" s="37" t="s">
        <v>1396</v>
      </c>
      <c r="C297" s="37" t="s">
        <v>1423</v>
      </c>
      <c r="D297" s="37">
        <v>20</v>
      </c>
      <c r="E297" s="37" t="s">
        <v>1424</v>
      </c>
      <c r="F297" s="37" t="s">
        <v>309</v>
      </c>
    </row>
    <row r="298" spans="1:6">
      <c r="A298">
        <v>3</v>
      </c>
      <c r="B298" s="37" t="s">
        <v>1396</v>
      </c>
      <c r="C298" s="37" t="s">
        <v>1423</v>
      </c>
      <c r="D298" s="37">
        <v>20</v>
      </c>
      <c r="E298" s="37" t="s">
        <v>1424</v>
      </c>
      <c r="F298" s="37" t="s">
        <v>309</v>
      </c>
    </row>
    <row r="299" spans="1:6">
      <c r="A299">
        <v>3</v>
      </c>
      <c r="B299" s="37" t="s">
        <v>1396</v>
      </c>
      <c r="C299" s="37" t="s">
        <v>1423</v>
      </c>
      <c r="D299" s="37">
        <v>20</v>
      </c>
      <c r="E299" s="37" t="s">
        <v>1424</v>
      </c>
      <c r="F299" s="37" t="s">
        <v>309</v>
      </c>
    </row>
    <row r="300" spans="1:6">
      <c r="A300">
        <v>3</v>
      </c>
      <c r="B300" s="37" t="s">
        <v>1396</v>
      </c>
      <c r="C300" s="37" t="s">
        <v>1423</v>
      </c>
      <c r="D300" s="37">
        <v>20</v>
      </c>
      <c r="E300" s="37" t="s">
        <v>1424</v>
      </c>
      <c r="F300" s="37" t="s">
        <v>309</v>
      </c>
    </row>
    <row r="301" spans="1:6">
      <c r="A301">
        <v>3</v>
      </c>
      <c r="B301" s="37" t="s">
        <v>1396</v>
      </c>
      <c r="C301" s="37" t="s">
        <v>1423</v>
      </c>
      <c r="D301" s="37">
        <v>20</v>
      </c>
      <c r="E301" s="37" t="s">
        <v>1424</v>
      </c>
      <c r="F301" s="37" t="s">
        <v>309</v>
      </c>
    </row>
    <row r="302" spans="1:6">
      <c r="A302">
        <v>3</v>
      </c>
      <c r="B302" s="37" t="s">
        <v>1396</v>
      </c>
      <c r="C302" s="37" t="s">
        <v>1423</v>
      </c>
      <c r="D302" s="37">
        <v>20</v>
      </c>
      <c r="E302" s="37" t="s">
        <v>1424</v>
      </c>
      <c r="F302" s="37" t="s">
        <v>309</v>
      </c>
    </row>
    <row r="303" spans="1:6">
      <c r="A303">
        <v>4</v>
      </c>
      <c r="B303" s="37" t="s">
        <v>1396</v>
      </c>
      <c r="C303" s="37" t="s">
        <v>1423</v>
      </c>
      <c r="D303" s="37">
        <v>20</v>
      </c>
      <c r="E303" s="37" t="s">
        <v>1424</v>
      </c>
      <c r="F303" s="37" t="s">
        <v>309</v>
      </c>
    </row>
    <row r="304" spans="1:6">
      <c r="A304">
        <v>4</v>
      </c>
      <c r="B304" s="37" t="s">
        <v>1396</v>
      </c>
      <c r="C304" s="37" t="s">
        <v>1423</v>
      </c>
      <c r="D304" s="37">
        <v>20</v>
      </c>
      <c r="E304" s="37" t="s">
        <v>1424</v>
      </c>
      <c r="F304" s="37" t="s">
        <v>309</v>
      </c>
    </row>
    <row r="305" spans="1:6">
      <c r="A305">
        <v>4</v>
      </c>
      <c r="B305" s="37" t="s">
        <v>1396</v>
      </c>
      <c r="C305" s="37" t="s">
        <v>1423</v>
      </c>
      <c r="D305" s="37">
        <v>20</v>
      </c>
      <c r="E305" s="37" t="s">
        <v>1424</v>
      </c>
      <c r="F305" s="37" t="s">
        <v>309</v>
      </c>
    </row>
    <row r="306" spans="1:6">
      <c r="A306">
        <v>0</v>
      </c>
      <c r="B306" s="37" t="s">
        <v>1098</v>
      </c>
      <c r="C306" s="37" t="s">
        <v>1423</v>
      </c>
      <c r="D306" s="37">
        <v>21</v>
      </c>
      <c r="E306" s="37" t="s">
        <v>310</v>
      </c>
      <c r="F306" s="37" t="s">
        <v>306</v>
      </c>
    </row>
    <row r="307" spans="1:6">
      <c r="A307">
        <v>0</v>
      </c>
      <c r="B307" s="37" t="s">
        <v>1098</v>
      </c>
      <c r="C307" s="37" t="s">
        <v>1423</v>
      </c>
      <c r="D307" s="37">
        <v>21</v>
      </c>
      <c r="E307" s="37" t="s">
        <v>310</v>
      </c>
      <c r="F307" s="37" t="s">
        <v>306</v>
      </c>
    </row>
    <row r="308" spans="1:6">
      <c r="A308">
        <v>0</v>
      </c>
      <c r="B308" s="37" t="s">
        <v>1098</v>
      </c>
      <c r="C308" s="37" t="s">
        <v>1423</v>
      </c>
      <c r="D308" s="37">
        <v>21</v>
      </c>
      <c r="E308" s="37" t="s">
        <v>310</v>
      </c>
      <c r="F308" s="37" t="s">
        <v>306</v>
      </c>
    </row>
    <row r="309" spans="1:6">
      <c r="A309">
        <v>0</v>
      </c>
      <c r="B309" s="37" t="s">
        <v>1098</v>
      </c>
      <c r="C309" s="37" t="s">
        <v>1423</v>
      </c>
      <c r="D309" s="37">
        <v>21</v>
      </c>
      <c r="E309" s="37" t="s">
        <v>310</v>
      </c>
      <c r="F309" s="37" t="s">
        <v>306</v>
      </c>
    </row>
    <row r="310" spans="1:6">
      <c r="A310">
        <v>0</v>
      </c>
      <c r="B310" s="37" t="s">
        <v>1098</v>
      </c>
      <c r="C310" s="37" t="s">
        <v>1423</v>
      </c>
      <c r="D310" s="37">
        <v>21</v>
      </c>
      <c r="E310" s="37" t="s">
        <v>310</v>
      </c>
      <c r="F310" s="37" t="s">
        <v>306</v>
      </c>
    </row>
    <row r="311" spans="1:6">
      <c r="A311">
        <v>0</v>
      </c>
      <c r="B311" s="37" t="s">
        <v>1098</v>
      </c>
      <c r="C311" s="37" t="s">
        <v>1423</v>
      </c>
      <c r="D311" s="37">
        <v>21</v>
      </c>
      <c r="E311" s="37" t="s">
        <v>310</v>
      </c>
      <c r="F311" s="37" t="s">
        <v>306</v>
      </c>
    </row>
    <row r="312" spans="1:6">
      <c r="A312">
        <v>0</v>
      </c>
      <c r="B312" s="37" t="s">
        <v>1098</v>
      </c>
      <c r="C312" s="37" t="s">
        <v>1423</v>
      </c>
      <c r="D312" s="37">
        <v>21</v>
      </c>
      <c r="E312" s="37" t="s">
        <v>310</v>
      </c>
      <c r="F312" s="37" t="s">
        <v>306</v>
      </c>
    </row>
    <row r="313" spans="1:6">
      <c r="A313">
        <v>0</v>
      </c>
      <c r="B313" s="37" t="s">
        <v>1098</v>
      </c>
      <c r="C313" s="37" t="s">
        <v>1423</v>
      </c>
      <c r="D313" s="37">
        <v>21</v>
      </c>
      <c r="E313" s="37" t="s">
        <v>310</v>
      </c>
      <c r="F313" s="37" t="s">
        <v>306</v>
      </c>
    </row>
    <row r="314" spans="1:6">
      <c r="A314">
        <v>0</v>
      </c>
      <c r="B314" s="37" t="s">
        <v>1098</v>
      </c>
      <c r="C314" s="37" t="s">
        <v>1423</v>
      </c>
      <c r="D314" s="37">
        <v>21</v>
      </c>
      <c r="E314" s="37" t="s">
        <v>310</v>
      </c>
      <c r="F314" s="37" t="s">
        <v>306</v>
      </c>
    </row>
    <row r="315" spans="1:6">
      <c r="A315">
        <v>0</v>
      </c>
      <c r="B315" s="37" t="s">
        <v>1098</v>
      </c>
      <c r="C315" s="37" t="s">
        <v>1423</v>
      </c>
      <c r="D315" s="37">
        <v>21</v>
      </c>
      <c r="E315" s="37" t="s">
        <v>310</v>
      </c>
      <c r="F315" s="37" t="s">
        <v>306</v>
      </c>
    </row>
    <row r="316" spans="1:6">
      <c r="A316">
        <v>0</v>
      </c>
      <c r="B316" s="37" t="s">
        <v>1098</v>
      </c>
      <c r="C316" s="37" t="s">
        <v>1423</v>
      </c>
      <c r="D316" s="37">
        <v>21</v>
      </c>
      <c r="E316" s="37" t="s">
        <v>310</v>
      </c>
      <c r="F316" s="37" t="s">
        <v>306</v>
      </c>
    </row>
    <row r="317" spans="1:6">
      <c r="A317">
        <v>0</v>
      </c>
      <c r="B317" s="37" t="s">
        <v>1098</v>
      </c>
      <c r="C317" s="37" t="s">
        <v>1423</v>
      </c>
      <c r="D317" s="37">
        <v>21</v>
      </c>
      <c r="E317" s="37" t="s">
        <v>310</v>
      </c>
      <c r="F317" s="37" t="s">
        <v>306</v>
      </c>
    </row>
    <row r="318" spans="1:6">
      <c r="A318">
        <v>0</v>
      </c>
      <c r="B318" s="37" t="s">
        <v>1098</v>
      </c>
      <c r="C318" s="37" t="s">
        <v>1423</v>
      </c>
      <c r="D318" s="37">
        <v>21</v>
      </c>
      <c r="E318" s="37" t="s">
        <v>310</v>
      </c>
      <c r="F318" s="37" t="s">
        <v>306</v>
      </c>
    </row>
    <row r="319" spans="1:6">
      <c r="A319">
        <v>0</v>
      </c>
      <c r="B319" s="37" t="s">
        <v>1098</v>
      </c>
      <c r="C319" s="37" t="s">
        <v>1423</v>
      </c>
      <c r="D319" s="37">
        <v>21</v>
      </c>
      <c r="E319" s="37" t="s">
        <v>310</v>
      </c>
      <c r="F319" s="37" t="s">
        <v>306</v>
      </c>
    </row>
    <row r="320" spans="1:6">
      <c r="A320">
        <v>0</v>
      </c>
      <c r="B320" s="37" t="s">
        <v>1098</v>
      </c>
      <c r="C320" s="37" t="s">
        <v>1423</v>
      </c>
      <c r="D320" s="37">
        <v>21</v>
      </c>
      <c r="E320" s="37" t="s">
        <v>310</v>
      </c>
      <c r="F320" s="37" t="s">
        <v>306</v>
      </c>
    </row>
    <row r="321" spans="1:6">
      <c r="A321">
        <v>0</v>
      </c>
      <c r="B321" s="37" t="s">
        <v>1098</v>
      </c>
      <c r="C321" s="37" t="s">
        <v>1423</v>
      </c>
      <c r="D321" s="37">
        <v>21</v>
      </c>
      <c r="E321" s="37" t="s">
        <v>310</v>
      </c>
      <c r="F321" s="37" t="s">
        <v>306</v>
      </c>
    </row>
    <row r="322" spans="1:6">
      <c r="A322">
        <v>0</v>
      </c>
      <c r="B322" s="37" t="s">
        <v>1098</v>
      </c>
      <c r="C322" s="37" t="s">
        <v>1423</v>
      </c>
      <c r="D322" s="37">
        <v>21</v>
      </c>
      <c r="E322" s="37" t="s">
        <v>310</v>
      </c>
      <c r="F322" s="37" t="s">
        <v>306</v>
      </c>
    </row>
    <row r="323" spans="1:6">
      <c r="A323">
        <v>0</v>
      </c>
      <c r="B323" s="37" t="s">
        <v>1098</v>
      </c>
      <c r="C323" s="37" t="s">
        <v>1423</v>
      </c>
      <c r="D323" s="37">
        <v>21</v>
      </c>
      <c r="E323" s="37" t="s">
        <v>310</v>
      </c>
      <c r="F323" s="37" t="s">
        <v>306</v>
      </c>
    </row>
    <row r="324" spans="1:6">
      <c r="A324">
        <v>0</v>
      </c>
      <c r="B324" s="37" t="s">
        <v>1098</v>
      </c>
      <c r="C324" s="37" t="s">
        <v>1423</v>
      </c>
      <c r="D324" s="37">
        <v>21</v>
      </c>
      <c r="E324" s="37" t="s">
        <v>310</v>
      </c>
      <c r="F324" s="37" t="s">
        <v>306</v>
      </c>
    </row>
    <row r="325" spans="1:6">
      <c r="A325">
        <v>0</v>
      </c>
      <c r="B325" s="37" t="s">
        <v>1098</v>
      </c>
      <c r="C325" s="37" t="s">
        <v>1423</v>
      </c>
      <c r="D325" s="37">
        <v>21</v>
      </c>
      <c r="E325" s="37" t="s">
        <v>310</v>
      </c>
      <c r="F325" s="37" t="s">
        <v>306</v>
      </c>
    </row>
    <row r="326" spans="1:6">
      <c r="A326">
        <v>0</v>
      </c>
      <c r="B326" s="37" t="s">
        <v>1098</v>
      </c>
      <c r="C326" s="37" t="s">
        <v>1423</v>
      </c>
      <c r="D326" s="37">
        <v>21</v>
      </c>
      <c r="E326" s="37" t="s">
        <v>310</v>
      </c>
      <c r="F326" s="37" t="s">
        <v>306</v>
      </c>
    </row>
    <row r="327" spans="1:6">
      <c r="A327">
        <v>0</v>
      </c>
      <c r="B327" s="37" t="s">
        <v>1098</v>
      </c>
      <c r="C327" s="37" t="s">
        <v>1423</v>
      </c>
      <c r="D327" s="37">
        <v>21</v>
      </c>
      <c r="E327" s="37" t="s">
        <v>310</v>
      </c>
      <c r="F327" s="37" t="s">
        <v>306</v>
      </c>
    </row>
    <row r="328" spans="1:6">
      <c r="A328">
        <v>1</v>
      </c>
      <c r="B328" s="37" t="s">
        <v>1098</v>
      </c>
      <c r="C328" s="37" t="s">
        <v>1423</v>
      </c>
      <c r="D328" s="37">
        <v>21</v>
      </c>
      <c r="E328" s="37" t="s">
        <v>310</v>
      </c>
      <c r="F328" s="37" t="s">
        <v>306</v>
      </c>
    </row>
    <row r="329" spans="1:6">
      <c r="A329">
        <v>1</v>
      </c>
      <c r="B329" s="37" t="s">
        <v>1098</v>
      </c>
      <c r="C329" s="37" t="s">
        <v>1423</v>
      </c>
      <c r="D329" s="37">
        <v>21</v>
      </c>
      <c r="E329" s="37" t="s">
        <v>310</v>
      </c>
      <c r="F329" s="37" t="s">
        <v>306</v>
      </c>
    </row>
    <row r="330" spans="1:6">
      <c r="A330">
        <v>1</v>
      </c>
      <c r="B330" s="37" t="s">
        <v>1098</v>
      </c>
      <c r="C330" s="37" t="s">
        <v>1423</v>
      </c>
      <c r="D330" s="37">
        <v>21</v>
      </c>
      <c r="E330" s="37" t="s">
        <v>310</v>
      </c>
      <c r="F330" s="37" t="s">
        <v>306</v>
      </c>
    </row>
    <row r="331" spans="1:6">
      <c r="A331">
        <v>0</v>
      </c>
      <c r="B331" s="37" t="s">
        <v>1416</v>
      </c>
      <c r="C331" s="37" t="s">
        <v>1423</v>
      </c>
      <c r="D331" s="37">
        <v>22</v>
      </c>
      <c r="E331" s="37" t="s">
        <v>310</v>
      </c>
      <c r="F331" s="37" t="s">
        <v>307</v>
      </c>
    </row>
    <row r="332" spans="1:6">
      <c r="A332">
        <v>0</v>
      </c>
      <c r="B332" s="37" t="s">
        <v>1416</v>
      </c>
      <c r="C332" s="37" t="s">
        <v>1423</v>
      </c>
      <c r="D332" s="37">
        <v>22</v>
      </c>
      <c r="E332" s="37" t="s">
        <v>310</v>
      </c>
      <c r="F332" s="37" t="s">
        <v>307</v>
      </c>
    </row>
    <row r="333" spans="1:6">
      <c r="A333">
        <v>0</v>
      </c>
      <c r="B333" s="37" t="s">
        <v>1416</v>
      </c>
      <c r="C333" s="37" t="s">
        <v>1423</v>
      </c>
      <c r="D333" s="37">
        <v>22</v>
      </c>
      <c r="E333" s="37" t="s">
        <v>310</v>
      </c>
      <c r="F333" s="37" t="s">
        <v>307</v>
      </c>
    </row>
    <row r="334" spans="1:6">
      <c r="A334">
        <v>0</v>
      </c>
      <c r="B334" s="37" t="s">
        <v>1416</v>
      </c>
      <c r="C334" s="37" t="s">
        <v>1423</v>
      </c>
      <c r="D334" s="37">
        <v>22</v>
      </c>
      <c r="E334" s="37" t="s">
        <v>310</v>
      </c>
      <c r="F334" s="37" t="s">
        <v>307</v>
      </c>
    </row>
    <row r="335" spans="1:6">
      <c r="A335">
        <v>0</v>
      </c>
      <c r="B335" s="37" t="s">
        <v>1416</v>
      </c>
      <c r="C335" s="37" t="s">
        <v>1423</v>
      </c>
      <c r="D335" s="37">
        <v>22</v>
      </c>
      <c r="E335" s="37" t="s">
        <v>310</v>
      </c>
      <c r="F335" s="37" t="s">
        <v>307</v>
      </c>
    </row>
    <row r="336" spans="1:6">
      <c r="A336">
        <v>0</v>
      </c>
      <c r="B336" s="37" t="s">
        <v>1416</v>
      </c>
      <c r="C336" s="37" t="s">
        <v>1423</v>
      </c>
      <c r="D336" s="37">
        <v>22</v>
      </c>
      <c r="E336" s="37" t="s">
        <v>310</v>
      </c>
      <c r="F336" s="37" t="s">
        <v>307</v>
      </c>
    </row>
    <row r="337" spans="1:6">
      <c r="A337">
        <v>1</v>
      </c>
      <c r="B337" s="37" t="s">
        <v>1416</v>
      </c>
      <c r="C337" s="37" t="s">
        <v>1423</v>
      </c>
      <c r="D337" s="37">
        <v>22</v>
      </c>
      <c r="E337" s="37" t="s">
        <v>310</v>
      </c>
      <c r="F337" s="37" t="s">
        <v>307</v>
      </c>
    </row>
    <row r="338" spans="1:6">
      <c r="A338">
        <v>1</v>
      </c>
      <c r="B338" s="37" t="s">
        <v>1416</v>
      </c>
      <c r="C338" s="37" t="s">
        <v>1423</v>
      </c>
      <c r="D338" s="37">
        <v>22</v>
      </c>
      <c r="E338" s="37" t="s">
        <v>310</v>
      </c>
      <c r="F338" s="37" t="s">
        <v>307</v>
      </c>
    </row>
    <row r="339" spans="1:6">
      <c r="A339">
        <v>1</v>
      </c>
      <c r="B339" s="37" t="s">
        <v>1416</v>
      </c>
      <c r="C339" s="37" t="s">
        <v>1423</v>
      </c>
      <c r="D339" s="37">
        <v>22</v>
      </c>
      <c r="E339" s="37" t="s">
        <v>310</v>
      </c>
      <c r="F339" s="37" t="s">
        <v>307</v>
      </c>
    </row>
    <row r="340" spans="1:6">
      <c r="A340">
        <v>1</v>
      </c>
      <c r="B340" s="37" t="s">
        <v>1416</v>
      </c>
      <c r="C340" s="37" t="s">
        <v>1423</v>
      </c>
      <c r="D340" s="37">
        <v>22</v>
      </c>
      <c r="E340" s="37" t="s">
        <v>310</v>
      </c>
      <c r="F340" s="37" t="s">
        <v>307</v>
      </c>
    </row>
    <row r="341" spans="1:6">
      <c r="A341">
        <v>1</v>
      </c>
      <c r="B341" s="37" t="s">
        <v>1416</v>
      </c>
      <c r="C341" s="37" t="s">
        <v>1423</v>
      </c>
      <c r="D341" s="37">
        <v>22</v>
      </c>
      <c r="E341" s="37" t="s">
        <v>310</v>
      </c>
      <c r="F341" s="37" t="s">
        <v>307</v>
      </c>
    </row>
    <row r="342" spans="1:6">
      <c r="A342">
        <v>2</v>
      </c>
      <c r="B342" s="37" t="s">
        <v>1416</v>
      </c>
      <c r="C342" s="37" t="s">
        <v>1423</v>
      </c>
      <c r="D342" s="37">
        <v>22</v>
      </c>
      <c r="E342" s="37" t="s">
        <v>310</v>
      </c>
      <c r="F342" s="37" t="s">
        <v>307</v>
      </c>
    </row>
    <row r="343" spans="1:6">
      <c r="A343">
        <v>2</v>
      </c>
      <c r="B343" s="37" t="s">
        <v>1416</v>
      </c>
      <c r="C343" s="37" t="s">
        <v>1423</v>
      </c>
      <c r="D343" s="37">
        <v>22</v>
      </c>
      <c r="E343" s="37" t="s">
        <v>310</v>
      </c>
      <c r="F343" s="37" t="s">
        <v>307</v>
      </c>
    </row>
    <row r="344" spans="1:6">
      <c r="A344">
        <v>2</v>
      </c>
      <c r="B344" s="37" t="s">
        <v>1416</v>
      </c>
      <c r="C344" s="37" t="s">
        <v>1423</v>
      </c>
      <c r="D344" s="37">
        <v>22</v>
      </c>
      <c r="E344" s="37" t="s">
        <v>310</v>
      </c>
      <c r="F344" s="37" t="s">
        <v>307</v>
      </c>
    </row>
    <row r="345" spans="1:6">
      <c r="A345">
        <v>2</v>
      </c>
      <c r="B345" s="37" t="s">
        <v>1416</v>
      </c>
      <c r="C345" s="37" t="s">
        <v>1423</v>
      </c>
      <c r="D345" s="37">
        <v>22</v>
      </c>
      <c r="E345" s="37" t="s">
        <v>310</v>
      </c>
      <c r="F345" s="37" t="s">
        <v>307</v>
      </c>
    </row>
    <row r="346" spans="1:6">
      <c r="A346">
        <v>2</v>
      </c>
      <c r="B346" s="37" t="s">
        <v>1416</v>
      </c>
      <c r="C346" s="37" t="s">
        <v>1423</v>
      </c>
      <c r="D346" s="37">
        <v>22</v>
      </c>
      <c r="E346" s="37" t="s">
        <v>310</v>
      </c>
      <c r="F346" s="37" t="s">
        <v>307</v>
      </c>
    </row>
    <row r="347" spans="1:6">
      <c r="A347">
        <v>3</v>
      </c>
      <c r="B347" s="37" t="s">
        <v>1416</v>
      </c>
      <c r="C347" s="37" t="s">
        <v>1423</v>
      </c>
      <c r="D347" s="37">
        <v>22</v>
      </c>
      <c r="E347" s="37" t="s">
        <v>310</v>
      </c>
      <c r="F347" s="37" t="s">
        <v>307</v>
      </c>
    </row>
    <row r="348" spans="1:6">
      <c r="A348">
        <v>3</v>
      </c>
      <c r="B348" s="37" t="s">
        <v>1416</v>
      </c>
      <c r="C348" s="37" t="s">
        <v>1423</v>
      </c>
      <c r="D348" s="37">
        <v>22</v>
      </c>
      <c r="E348" s="37" t="s">
        <v>310</v>
      </c>
      <c r="F348" s="37" t="s">
        <v>307</v>
      </c>
    </row>
    <row r="349" spans="1:6">
      <c r="A349">
        <v>3</v>
      </c>
      <c r="B349" s="37" t="s">
        <v>1416</v>
      </c>
      <c r="C349" s="37" t="s">
        <v>1423</v>
      </c>
      <c r="D349" s="37">
        <v>22</v>
      </c>
      <c r="E349" s="37" t="s">
        <v>310</v>
      </c>
      <c r="F349" s="37" t="s">
        <v>307</v>
      </c>
    </row>
    <row r="350" spans="1:6">
      <c r="A350">
        <v>3</v>
      </c>
      <c r="B350" s="37" t="s">
        <v>1416</v>
      </c>
      <c r="C350" s="37" t="s">
        <v>1423</v>
      </c>
      <c r="D350" s="37">
        <v>22</v>
      </c>
      <c r="E350" s="37" t="s">
        <v>310</v>
      </c>
      <c r="F350" s="37" t="s">
        <v>307</v>
      </c>
    </row>
    <row r="351" spans="1:6">
      <c r="A351">
        <v>3</v>
      </c>
      <c r="B351" s="37" t="s">
        <v>1416</v>
      </c>
      <c r="C351" s="37" t="s">
        <v>1423</v>
      </c>
      <c r="D351" s="37">
        <v>22</v>
      </c>
      <c r="E351" s="37" t="s">
        <v>310</v>
      </c>
      <c r="F351" s="37" t="s">
        <v>307</v>
      </c>
    </row>
    <row r="352" spans="1:6">
      <c r="A352">
        <v>3</v>
      </c>
      <c r="B352" s="37" t="s">
        <v>1416</v>
      </c>
      <c r="C352" s="37" t="s">
        <v>1423</v>
      </c>
      <c r="D352" s="37">
        <v>22</v>
      </c>
      <c r="E352" s="37" t="s">
        <v>310</v>
      </c>
      <c r="F352" s="37" t="s">
        <v>307</v>
      </c>
    </row>
    <row r="353" spans="1:6">
      <c r="A353">
        <v>3</v>
      </c>
      <c r="B353" s="37" t="s">
        <v>1416</v>
      </c>
      <c r="C353" s="37" t="s">
        <v>1423</v>
      </c>
      <c r="D353" s="37">
        <v>22</v>
      </c>
      <c r="E353" s="37" t="s">
        <v>310</v>
      </c>
      <c r="F353" s="37" t="s">
        <v>307</v>
      </c>
    </row>
    <row r="354" spans="1:6">
      <c r="A354">
        <v>4</v>
      </c>
      <c r="B354" s="37" t="s">
        <v>1416</v>
      </c>
      <c r="C354" s="37" t="s">
        <v>1423</v>
      </c>
      <c r="D354" s="37">
        <v>22</v>
      </c>
      <c r="E354" s="37" t="s">
        <v>310</v>
      </c>
      <c r="F354" s="37" t="s">
        <v>307</v>
      </c>
    </row>
    <row r="355" spans="1:6">
      <c r="A355">
        <v>4</v>
      </c>
      <c r="B355" s="37" t="s">
        <v>1416</v>
      </c>
      <c r="C355" s="37" t="s">
        <v>1423</v>
      </c>
      <c r="D355" s="37">
        <v>22</v>
      </c>
      <c r="E355" s="37" t="s">
        <v>310</v>
      </c>
      <c r="F355" s="37" t="s">
        <v>307</v>
      </c>
    </row>
    <row r="356" spans="1:6">
      <c r="A356">
        <v>0</v>
      </c>
      <c r="B356" s="37" t="s">
        <v>1396</v>
      </c>
      <c r="C356" s="37" t="s">
        <v>1423</v>
      </c>
      <c r="D356" s="37">
        <v>23</v>
      </c>
      <c r="E356" s="37" t="s">
        <v>310</v>
      </c>
      <c r="F356" s="37" t="s">
        <v>309</v>
      </c>
    </row>
    <row r="357" spans="1:6">
      <c r="A357">
        <v>0</v>
      </c>
      <c r="B357" s="37" t="s">
        <v>1396</v>
      </c>
      <c r="C357" s="37" t="s">
        <v>1423</v>
      </c>
      <c r="D357" s="37">
        <v>23</v>
      </c>
      <c r="E357" s="37" t="s">
        <v>310</v>
      </c>
      <c r="F357" s="37" t="s">
        <v>309</v>
      </c>
    </row>
    <row r="358" spans="1:6">
      <c r="A358">
        <v>0</v>
      </c>
      <c r="B358" s="37" t="s">
        <v>1396</v>
      </c>
      <c r="C358" s="37" t="s">
        <v>1423</v>
      </c>
      <c r="D358" s="37">
        <v>23</v>
      </c>
      <c r="E358" s="37" t="s">
        <v>310</v>
      </c>
      <c r="F358" s="37" t="s">
        <v>309</v>
      </c>
    </row>
    <row r="359" spans="1:6">
      <c r="A359">
        <v>0</v>
      </c>
      <c r="B359" s="37" t="s">
        <v>1396</v>
      </c>
      <c r="C359" s="37" t="s">
        <v>1423</v>
      </c>
      <c r="D359" s="37">
        <v>23</v>
      </c>
      <c r="E359" s="37" t="s">
        <v>310</v>
      </c>
      <c r="F359" s="37" t="s">
        <v>309</v>
      </c>
    </row>
    <row r="360" spans="1:6">
      <c r="A360">
        <v>0</v>
      </c>
      <c r="B360" s="37" t="s">
        <v>1396</v>
      </c>
      <c r="C360" s="37" t="s">
        <v>1423</v>
      </c>
      <c r="D360" s="37">
        <v>23</v>
      </c>
      <c r="E360" s="37" t="s">
        <v>310</v>
      </c>
      <c r="F360" s="37" t="s">
        <v>309</v>
      </c>
    </row>
    <row r="361" spans="1:6">
      <c r="A361">
        <v>0</v>
      </c>
      <c r="B361" s="37" t="s">
        <v>1396</v>
      </c>
      <c r="C361" s="37" t="s">
        <v>1423</v>
      </c>
      <c r="D361" s="37">
        <v>23</v>
      </c>
      <c r="E361" s="37" t="s">
        <v>310</v>
      </c>
      <c r="F361" s="37" t="s">
        <v>309</v>
      </c>
    </row>
    <row r="362" spans="1:6">
      <c r="A362">
        <v>0</v>
      </c>
      <c r="B362" s="37" t="s">
        <v>1396</v>
      </c>
      <c r="C362" s="37" t="s">
        <v>1423</v>
      </c>
      <c r="D362" s="37">
        <v>23</v>
      </c>
      <c r="E362" s="37" t="s">
        <v>310</v>
      </c>
      <c r="F362" s="37" t="s">
        <v>309</v>
      </c>
    </row>
    <row r="363" spans="1:6">
      <c r="A363">
        <v>0</v>
      </c>
      <c r="B363" s="37" t="s">
        <v>1396</v>
      </c>
      <c r="C363" s="37" t="s">
        <v>1423</v>
      </c>
      <c r="D363" s="37">
        <v>23</v>
      </c>
      <c r="E363" s="37" t="s">
        <v>310</v>
      </c>
      <c r="F363" s="37" t="s">
        <v>309</v>
      </c>
    </row>
    <row r="364" spans="1:6">
      <c r="A364">
        <v>0</v>
      </c>
      <c r="B364" s="37" t="s">
        <v>1396</v>
      </c>
      <c r="C364" s="37" t="s">
        <v>1423</v>
      </c>
      <c r="D364" s="37">
        <v>23</v>
      </c>
      <c r="E364" s="37" t="s">
        <v>310</v>
      </c>
      <c r="F364" s="37" t="s">
        <v>309</v>
      </c>
    </row>
    <row r="365" spans="1:6">
      <c r="A365">
        <v>0</v>
      </c>
      <c r="B365" s="37" t="s">
        <v>1396</v>
      </c>
      <c r="C365" s="37" t="s">
        <v>1423</v>
      </c>
      <c r="D365" s="37">
        <v>23</v>
      </c>
      <c r="E365" s="37" t="s">
        <v>310</v>
      </c>
      <c r="F365" s="37" t="s">
        <v>309</v>
      </c>
    </row>
    <row r="366" spans="1:6">
      <c r="A366">
        <v>0</v>
      </c>
      <c r="B366" s="37" t="s">
        <v>1396</v>
      </c>
      <c r="C366" s="37" t="s">
        <v>1423</v>
      </c>
      <c r="D366" s="37">
        <v>23</v>
      </c>
      <c r="E366" s="37" t="s">
        <v>310</v>
      </c>
      <c r="F366" s="37" t="s">
        <v>309</v>
      </c>
    </row>
    <row r="367" spans="1:6">
      <c r="A367">
        <v>0</v>
      </c>
      <c r="B367" s="37" t="s">
        <v>1396</v>
      </c>
      <c r="C367" s="37" t="s">
        <v>1423</v>
      </c>
      <c r="D367" s="37">
        <v>23</v>
      </c>
      <c r="E367" s="37" t="s">
        <v>310</v>
      </c>
      <c r="F367" s="37" t="s">
        <v>309</v>
      </c>
    </row>
    <row r="368" spans="1:6">
      <c r="A368">
        <v>0</v>
      </c>
      <c r="B368" s="37" t="s">
        <v>1396</v>
      </c>
      <c r="C368" s="37" t="s">
        <v>1423</v>
      </c>
      <c r="D368" s="37">
        <v>23</v>
      </c>
      <c r="E368" s="37" t="s">
        <v>310</v>
      </c>
      <c r="F368" s="37" t="s">
        <v>309</v>
      </c>
    </row>
    <row r="369" spans="1:6">
      <c r="A369">
        <v>0</v>
      </c>
      <c r="B369" s="37" t="s">
        <v>1396</v>
      </c>
      <c r="C369" s="37" t="s">
        <v>1423</v>
      </c>
      <c r="D369" s="37">
        <v>23</v>
      </c>
      <c r="E369" s="37" t="s">
        <v>310</v>
      </c>
      <c r="F369" s="37" t="s">
        <v>309</v>
      </c>
    </row>
    <row r="370" spans="1:6">
      <c r="A370">
        <v>0</v>
      </c>
      <c r="B370" s="37" t="s">
        <v>1396</v>
      </c>
      <c r="C370" s="37" t="s">
        <v>1423</v>
      </c>
      <c r="D370" s="37">
        <v>23</v>
      </c>
      <c r="E370" s="37" t="s">
        <v>310</v>
      </c>
      <c r="F370" s="37" t="s">
        <v>309</v>
      </c>
    </row>
    <row r="371" spans="1:6">
      <c r="A371">
        <v>0</v>
      </c>
      <c r="B371" s="37" t="s">
        <v>1396</v>
      </c>
      <c r="C371" s="37" t="s">
        <v>1423</v>
      </c>
      <c r="D371" s="37">
        <v>23</v>
      </c>
      <c r="E371" s="37" t="s">
        <v>310</v>
      </c>
      <c r="F371" s="37" t="s">
        <v>309</v>
      </c>
    </row>
    <row r="372" spans="1:6">
      <c r="A372">
        <v>0</v>
      </c>
      <c r="B372" s="37" t="s">
        <v>1396</v>
      </c>
      <c r="C372" s="37" t="s">
        <v>1423</v>
      </c>
      <c r="D372" s="37">
        <v>23</v>
      </c>
      <c r="E372" s="37" t="s">
        <v>310</v>
      </c>
      <c r="F372" s="37" t="s">
        <v>309</v>
      </c>
    </row>
    <row r="373" spans="1:6">
      <c r="A373">
        <v>0</v>
      </c>
      <c r="B373" s="37" t="s">
        <v>1396</v>
      </c>
      <c r="C373" s="37" t="s">
        <v>1423</v>
      </c>
      <c r="D373" s="37">
        <v>23</v>
      </c>
      <c r="E373" s="37" t="s">
        <v>310</v>
      </c>
      <c r="F373" s="37" t="s">
        <v>309</v>
      </c>
    </row>
    <row r="374" spans="1:6">
      <c r="A374">
        <v>0</v>
      </c>
      <c r="B374" s="37" t="s">
        <v>1396</v>
      </c>
      <c r="C374" s="37" t="s">
        <v>1423</v>
      </c>
      <c r="D374" s="37">
        <v>23</v>
      </c>
      <c r="E374" s="37" t="s">
        <v>310</v>
      </c>
      <c r="F374" s="37" t="s">
        <v>309</v>
      </c>
    </row>
    <row r="375" spans="1:6">
      <c r="A375">
        <v>0</v>
      </c>
      <c r="B375" s="37" t="s">
        <v>1396</v>
      </c>
      <c r="C375" s="37" t="s">
        <v>1423</v>
      </c>
      <c r="D375" s="37">
        <v>23</v>
      </c>
      <c r="E375" s="37" t="s">
        <v>310</v>
      </c>
      <c r="F375" s="37" t="s">
        <v>309</v>
      </c>
    </row>
    <row r="376" spans="1:6">
      <c r="A376">
        <v>0</v>
      </c>
      <c r="B376" s="37" t="s">
        <v>1396</v>
      </c>
      <c r="C376" s="37" t="s">
        <v>1423</v>
      </c>
      <c r="D376" s="37">
        <v>23</v>
      </c>
      <c r="E376" s="37" t="s">
        <v>310</v>
      </c>
      <c r="F376" s="37" t="s">
        <v>309</v>
      </c>
    </row>
    <row r="377" spans="1:6">
      <c r="A377">
        <v>0</v>
      </c>
      <c r="B377" s="37" t="s">
        <v>1396</v>
      </c>
      <c r="C377" s="37" t="s">
        <v>1423</v>
      </c>
      <c r="D377" s="37">
        <v>23</v>
      </c>
      <c r="E377" s="37" t="s">
        <v>310</v>
      </c>
      <c r="F377" s="37" t="s">
        <v>309</v>
      </c>
    </row>
    <row r="378" spans="1:6">
      <c r="A378">
        <v>0</v>
      </c>
      <c r="B378" s="37" t="s">
        <v>1396</v>
      </c>
      <c r="C378" s="37" t="s">
        <v>1423</v>
      </c>
      <c r="D378" s="37">
        <v>23</v>
      </c>
      <c r="E378" s="37" t="s">
        <v>310</v>
      </c>
      <c r="F378" s="37" t="s">
        <v>309</v>
      </c>
    </row>
    <row r="379" spans="1:6">
      <c r="A379">
        <v>1</v>
      </c>
      <c r="B379" s="37" t="s">
        <v>1396</v>
      </c>
      <c r="C379" s="37" t="s">
        <v>1423</v>
      </c>
      <c r="D379" s="37">
        <v>23</v>
      </c>
      <c r="E379" s="37" t="s">
        <v>310</v>
      </c>
      <c r="F379" s="37" t="s">
        <v>309</v>
      </c>
    </row>
    <row r="380" spans="1:6">
      <c r="A380">
        <v>1</v>
      </c>
      <c r="B380" s="37" t="s">
        <v>1396</v>
      </c>
      <c r="C380" s="37" t="s">
        <v>1423</v>
      </c>
      <c r="D380" s="37">
        <v>23</v>
      </c>
      <c r="E380" s="37" t="s">
        <v>310</v>
      </c>
      <c r="F380" s="37" t="s">
        <v>309</v>
      </c>
    </row>
    <row r="381" spans="1:6">
      <c r="A381">
        <v>1</v>
      </c>
      <c r="B381" s="37" t="s">
        <v>1396</v>
      </c>
      <c r="C381" s="37" t="s">
        <v>1423</v>
      </c>
      <c r="D381" s="37">
        <v>23</v>
      </c>
      <c r="E381" s="37" t="s">
        <v>310</v>
      </c>
      <c r="F381" s="37" t="s">
        <v>309</v>
      </c>
    </row>
    <row r="382" spans="1:6">
      <c r="A382">
        <v>1</v>
      </c>
      <c r="B382" s="37" t="s">
        <v>1396</v>
      </c>
      <c r="C382" s="37" t="s">
        <v>1423</v>
      </c>
      <c r="D382" s="37">
        <v>23</v>
      </c>
      <c r="E382" s="37" t="s">
        <v>310</v>
      </c>
      <c r="F382" s="37" t="s">
        <v>309</v>
      </c>
    </row>
    <row r="383" spans="1:6">
      <c r="A383">
        <v>1</v>
      </c>
      <c r="B383" s="37" t="s">
        <v>1396</v>
      </c>
      <c r="C383" s="37" t="s">
        <v>1423</v>
      </c>
      <c r="D383" s="37">
        <v>23</v>
      </c>
      <c r="E383" s="37" t="s">
        <v>310</v>
      </c>
      <c r="F383" s="37" t="s">
        <v>309</v>
      </c>
    </row>
    <row r="384" spans="1:6">
      <c r="A384">
        <v>1</v>
      </c>
      <c r="B384" s="37" t="s">
        <v>1396</v>
      </c>
      <c r="C384" s="37" t="s">
        <v>1423</v>
      </c>
      <c r="D384" s="37">
        <v>23</v>
      </c>
      <c r="E384" s="37" t="s">
        <v>310</v>
      </c>
      <c r="F384" s="37" t="s">
        <v>309</v>
      </c>
    </row>
    <row r="385" spans="1:6">
      <c r="A385">
        <v>1</v>
      </c>
      <c r="B385" s="37" t="s">
        <v>1396</v>
      </c>
      <c r="C385" s="37" t="s">
        <v>1423</v>
      </c>
      <c r="D385" s="37">
        <v>23</v>
      </c>
      <c r="E385" s="37" t="s">
        <v>310</v>
      </c>
      <c r="F385" s="37" t="s">
        <v>309</v>
      </c>
    </row>
    <row r="386" spans="1:6">
      <c r="A386">
        <v>1</v>
      </c>
      <c r="B386" s="37" t="s">
        <v>1396</v>
      </c>
      <c r="C386" s="37" t="s">
        <v>1423</v>
      </c>
      <c r="D386" s="37">
        <v>23</v>
      </c>
      <c r="E386" s="37" t="s">
        <v>310</v>
      </c>
      <c r="F386" s="37" t="s">
        <v>309</v>
      </c>
    </row>
    <row r="387" spans="1:6">
      <c r="A387">
        <v>2</v>
      </c>
      <c r="B387" s="37" t="s">
        <v>1396</v>
      </c>
      <c r="C387" s="37" t="s">
        <v>1423</v>
      </c>
      <c r="D387" s="37">
        <v>23</v>
      </c>
      <c r="E387" s="37" t="s">
        <v>310</v>
      </c>
      <c r="F387" s="37" t="s">
        <v>309</v>
      </c>
    </row>
    <row r="388" spans="1:6">
      <c r="A388">
        <v>2</v>
      </c>
      <c r="B388" s="37" t="s">
        <v>1396</v>
      </c>
      <c r="C388" s="37" t="s">
        <v>1423</v>
      </c>
      <c r="D388" s="37">
        <v>23</v>
      </c>
      <c r="E388" s="37" t="s">
        <v>310</v>
      </c>
      <c r="F388" s="37" t="s">
        <v>309</v>
      </c>
    </row>
    <row r="389" spans="1:6">
      <c r="A389">
        <v>0</v>
      </c>
      <c r="B389" s="37" t="s">
        <v>1419</v>
      </c>
      <c r="C389" s="37" t="s">
        <v>1423</v>
      </c>
      <c r="D389" s="37">
        <v>24</v>
      </c>
      <c r="E389" s="37" t="s">
        <v>310</v>
      </c>
      <c r="F389" s="37" t="s">
        <v>308</v>
      </c>
    </row>
    <row r="390" spans="1:6">
      <c r="A390">
        <v>0</v>
      </c>
      <c r="B390" s="37" t="s">
        <v>1419</v>
      </c>
      <c r="C390" s="37" t="s">
        <v>1423</v>
      </c>
      <c r="D390" s="37">
        <v>24</v>
      </c>
      <c r="E390" s="37" t="s">
        <v>310</v>
      </c>
      <c r="F390" s="37" t="s">
        <v>308</v>
      </c>
    </row>
    <row r="391" spans="1:6">
      <c r="A391">
        <v>0</v>
      </c>
      <c r="B391" s="37" t="s">
        <v>1419</v>
      </c>
      <c r="C391" s="37" t="s">
        <v>1423</v>
      </c>
      <c r="D391" s="37">
        <v>24</v>
      </c>
      <c r="E391" s="37" t="s">
        <v>310</v>
      </c>
      <c r="F391" s="37" t="s">
        <v>308</v>
      </c>
    </row>
    <row r="392" spans="1:6">
      <c r="A392">
        <v>0</v>
      </c>
      <c r="B392" s="37" t="s">
        <v>1419</v>
      </c>
      <c r="C392" s="37" t="s">
        <v>1423</v>
      </c>
      <c r="D392" s="37">
        <v>24</v>
      </c>
      <c r="E392" s="37" t="s">
        <v>310</v>
      </c>
      <c r="F392" s="37" t="s">
        <v>308</v>
      </c>
    </row>
    <row r="393" spans="1:6">
      <c r="A393">
        <v>0</v>
      </c>
      <c r="B393" s="37" t="s">
        <v>1419</v>
      </c>
      <c r="C393" s="37" t="s">
        <v>1423</v>
      </c>
      <c r="D393" s="37">
        <v>24</v>
      </c>
      <c r="E393" s="37" t="s">
        <v>310</v>
      </c>
      <c r="F393" s="37" t="s">
        <v>308</v>
      </c>
    </row>
    <row r="394" spans="1:6">
      <c r="A394">
        <v>0</v>
      </c>
      <c r="B394" s="37" t="s">
        <v>1419</v>
      </c>
      <c r="C394" s="37" t="s">
        <v>1423</v>
      </c>
      <c r="D394" s="37">
        <v>24</v>
      </c>
      <c r="E394" s="37" t="s">
        <v>310</v>
      </c>
      <c r="F394" s="37" t="s">
        <v>308</v>
      </c>
    </row>
    <row r="395" spans="1:6">
      <c r="A395">
        <v>0</v>
      </c>
      <c r="B395" s="37" t="s">
        <v>1419</v>
      </c>
      <c r="C395" s="37" t="s">
        <v>1423</v>
      </c>
      <c r="D395" s="37">
        <v>24</v>
      </c>
      <c r="E395" s="37" t="s">
        <v>310</v>
      </c>
      <c r="F395" s="37" t="s">
        <v>308</v>
      </c>
    </row>
    <row r="396" spans="1:6">
      <c r="A396">
        <v>0</v>
      </c>
      <c r="B396" s="37" t="s">
        <v>1419</v>
      </c>
      <c r="C396" s="37" t="s">
        <v>1423</v>
      </c>
      <c r="D396" s="37">
        <v>24</v>
      </c>
      <c r="E396" s="37" t="s">
        <v>310</v>
      </c>
      <c r="F396" s="37" t="s">
        <v>308</v>
      </c>
    </row>
    <row r="397" spans="1:6">
      <c r="A397">
        <v>0</v>
      </c>
      <c r="B397" s="37" t="s">
        <v>1419</v>
      </c>
      <c r="C397" s="37" t="s">
        <v>1423</v>
      </c>
      <c r="D397" s="37">
        <v>24</v>
      </c>
      <c r="E397" s="37" t="s">
        <v>310</v>
      </c>
      <c r="F397" s="37" t="s">
        <v>308</v>
      </c>
    </row>
    <row r="398" spans="1:6">
      <c r="A398">
        <v>0</v>
      </c>
      <c r="B398" s="37" t="s">
        <v>1419</v>
      </c>
      <c r="C398" s="37" t="s">
        <v>1423</v>
      </c>
      <c r="D398" s="37">
        <v>24</v>
      </c>
      <c r="E398" s="37" t="s">
        <v>310</v>
      </c>
      <c r="F398" s="37" t="s">
        <v>308</v>
      </c>
    </row>
    <row r="399" spans="1:6">
      <c r="A399">
        <v>0</v>
      </c>
      <c r="B399" s="37" t="s">
        <v>1419</v>
      </c>
      <c r="C399" s="37" t="s">
        <v>1423</v>
      </c>
      <c r="D399" s="37">
        <v>24</v>
      </c>
      <c r="E399" s="37" t="s">
        <v>310</v>
      </c>
      <c r="F399" s="37" t="s">
        <v>308</v>
      </c>
    </row>
    <row r="400" spans="1:6">
      <c r="A400">
        <v>0</v>
      </c>
      <c r="B400" s="37" t="s">
        <v>1419</v>
      </c>
      <c r="C400" s="37" t="s">
        <v>1423</v>
      </c>
      <c r="D400" s="37">
        <v>24</v>
      </c>
      <c r="E400" s="37" t="s">
        <v>310</v>
      </c>
      <c r="F400" s="37" t="s">
        <v>308</v>
      </c>
    </row>
    <row r="401" spans="1:6">
      <c r="A401">
        <v>1</v>
      </c>
      <c r="B401" s="37" t="s">
        <v>1419</v>
      </c>
      <c r="C401" s="37" t="s">
        <v>1423</v>
      </c>
      <c r="D401" s="37">
        <v>24</v>
      </c>
      <c r="E401" s="37" t="s">
        <v>310</v>
      </c>
      <c r="F401" s="37" t="s">
        <v>308</v>
      </c>
    </row>
    <row r="402" spans="1:6">
      <c r="A402">
        <v>1</v>
      </c>
      <c r="B402" s="37" t="s">
        <v>1419</v>
      </c>
      <c r="C402" s="37" t="s">
        <v>1423</v>
      </c>
      <c r="D402" s="37">
        <v>24</v>
      </c>
      <c r="E402" s="37" t="s">
        <v>310</v>
      </c>
      <c r="F402" s="37" t="s">
        <v>308</v>
      </c>
    </row>
    <row r="403" spans="1:6">
      <c r="A403">
        <v>1</v>
      </c>
      <c r="B403" s="37" t="s">
        <v>1419</v>
      </c>
      <c r="C403" s="37" t="s">
        <v>1423</v>
      </c>
      <c r="D403" s="37">
        <v>24</v>
      </c>
      <c r="E403" s="37" t="s">
        <v>310</v>
      </c>
      <c r="F403" s="37" t="s">
        <v>308</v>
      </c>
    </row>
    <row r="404" spans="1:6">
      <c r="A404">
        <v>1</v>
      </c>
      <c r="B404" s="37" t="s">
        <v>1419</v>
      </c>
      <c r="C404" s="37" t="s">
        <v>1423</v>
      </c>
      <c r="D404" s="37">
        <v>24</v>
      </c>
      <c r="E404" s="37" t="s">
        <v>310</v>
      </c>
      <c r="F404" s="37" t="s">
        <v>308</v>
      </c>
    </row>
    <row r="405" spans="1:6">
      <c r="A405">
        <v>1</v>
      </c>
      <c r="B405" s="37" t="s">
        <v>1419</v>
      </c>
      <c r="C405" s="37" t="s">
        <v>1423</v>
      </c>
      <c r="D405" s="37">
        <v>24</v>
      </c>
      <c r="E405" s="37" t="s">
        <v>310</v>
      </c>
      <c r="F405" s="37" t="s">
        <v>308</v>
      </c>
    </row>
    <row r="406" spans="1:6">
      <c r="A406">
        <v>1</v>
      </c>
      <c r="B406" s="37" t="s">
        <v>1419</v>
      </c>
      <c r="C406" s="37" t="s">
        <v>1423</v>
      </c>
      <c r="D406" s="37">
        <v>24</v>
      </c>
      <c r="E406" s="37" t="s">
        <v>310</v>
      </c>
      <c r="F406" s="37" t="s">
        <v>308</v>
      </c>
    </row>
    <row r="407" spans="1:6">
      <c r="A407">
        <v>1</v>
      </c>
      <c r="B407" s="37" t="s">
        <v>1419</v>
      </c>
      <c r="C407" s="37" t="s">
        <v>1423</v>
      </c>
      <c r="D407" s="37">
        <v>24</v>
      </c>
      <c r="E407" s="37" t="s">
        <v>310</v>
      </c>
      <c r="F407" s="37" t="s">
        <v>308</v>
      </c>
    </row>
    <row r="408" spans="1:6">
      <c r="A408">
        <v>1</v>
      </c>
      <c r="B408" s="37" t="s">
        <v>1419</v>
      </c>
      <c r="C408" s="37" t="s">
        <v>1423</v>
      </c>
      <c r="D408" s="37">
        <v>24</v>
      </c>
      <c r="E408" s="37" t="s">
        <v>310</v>
      </c>
      <c r="F408" s="37" t="s">
        <v>308</v>
      </c>
    </row>
    <row r="409" spans="1:6">
      <c r="A409">
        <v>2</v>
      </c>
      <c r="B409" s="37" t="s">
        <v>1419</v>
      </c>
      <c r="C409" s="37" t="s">
        <v>1423</v>
      </c>
      <c r="D409" s="37">
        <v>24</v>
      </c>
      <c r="E409" s="37" t="s">
        <v>310</v>
      </c>
      <c r="F409" s="37" t="s">
        <v>308</v>
      </c>
    </row>
    <row r="410" spans="1:6">
      <c r="A410">
        <v>2</v>
      </c>
      <c r="B410" s="37" t="s">
        <v>1419</v>
      </c>
      <c r="C410" s="37" t="s">
        <v>1423</v>
      </c>
      <c r="D410" s="37">
        <v>24</v>
      </c>
      <c r="E410" s="37" t="s">
        <v>310</v>
      </c>
      <c r="F410" s="37" t="s">
        <v>308</v>
      </c>
    </row>
    <row r="411" spans="1:6">
      <c r="A411">
        <v>2</v>
      </c>
      <c r="B411" s="37" t="s">
        <v>1419</v>
      </c>
      <c r="C411" s="37" t="s">
        <v>1423</v>
      </c>
      <c r="D411" s="37">
        <v>24</v>
      </c>
      <c r="E411" s="37" t="s">
        <v>310</v>
      </c>
      <c r="F411" s="37" t="s">
        <v>308</v>
      </c>
    </row>
    <row r="412" spans="1:6">
      <c r="A412">
        <v>2</v>
      </c>
      <c r="B412" s="37" t="s">
        <v>1419</v>
      </c>
      <c r="C412" s="37" t="s">
        <v>1423</v>
      </c>
      <c r="D412" s="37">
        <v>24</v>
      </c>
      <c r="E412" s="37" t="s">
        <v>310</v>
      </c>
      <c r="F412" s="37" t="s">
        <v>308</v>
      </c>
    </row>
    <row r="413" spans="1:6">
      <c r="A413">
        <v>2</v>
      </c>
      <c r="B413" s="37" t="s">
        <v>1419</v>
      </c>
      <c r="C413" s="37" t="s">
        <v>1423</v>
      </c>
      <c r="D413" s="37">
        <v>24</v>
      </c>
      <c r="E413" s="37" t="s">
        <v>310</v>
      </c>
      <c r="F413" s="37" t="s">
        <v>308</v>
      </c>
    </row>
    <row r="414" spans="1:6">
      <c r="A414">
        <v>2</v>
      </c>
      <c r="B414" s="37" t="s">
        <v>1419</v>
      </c>
      <c r="C414" s="37" t="s">
        <v>1423</v>
      </c>
      <c r="D414" s="37">
        <v>24</v>
      </c>
      <c r="E414" s="37" t="s">
        <v>310</v>
      </c>
      <c r="F414" s="37" t="s">
        <v>308</v>
      </c>
    </row>
    <row r="415" spans="1:6">
      <c r="A415">
        <v>3</v>
      </c>
      <c r="B415" s="37" t="s">
        <v>1419</v>
      </c>
      <c r="C415" s="37" t="s">
        <v>1423</v>
      </c>
      <c r="D415" s="37">
        <v>24</v>
      </c>
      <c r="E415" s="37" t="s">
        <v>310</v>
      </c>
      <c r="F415" s="37" t="s">
        <v>308</v>
      </c>
    </row>
    <row r="416" spans="1:6">
      <c r="A416">
        <v>3</v>
      </c>
      <c r="B416" s="37" t="s">
        <v>1419</v>
      </c>
      <c r="C416" s="37" t="s">
        <v>1423</v>
      </c>
      <c r="D416" s="37">
        <v>24</v>
      </c>
      <c r="E416" s="37" t="s">
        <v>310</v>
      </c>
      <c r="F416" s="37" t="s">
        <v>308</v>
      </c>
    </row>
    <row r="417" spans="1:6">
      <c r="A417">
        <v>0</v>
      </c>
      <c r="B417" s="37" t="s">
        <v>1098</v>
      </c>
      <c r="C417" s="37" t="s">
        <v>1423</v>
      </c>
      <c r="D417" s="37">
        <v>25</v>
      </c>
      <c r="E417" s="37" t="s">
        <v>311</v>
      </c>
      <c r="F417" s="37" t="s">
        <v>306</v>
      </c>
    </row>
    <row r="418" spans="1:6">
      <c r="A418">
        <v>0</v>
      </c>
      <c r="B418" s="37" t="s">
        <v>1098</v>
      </c>
      <c r="C418" s="37" t="s">
        <v>1423</v>
      </c>
      <c r="D418" s="37">
        <v>25</v>
      </c>
      <c r="E418" s="37" t="s">
        <v>311</v>
      </c>
      <c r="F418" s="37" t="s">
        <v>306</v>
      </c>
    </row>
    <row r="419" spans="1:6">
      <c r="A419">
        <v>0</v>
      </c>
      <c r="B419" s="37" t="s">
        <v>1098</v>
      </c>
      <c r="C419" s="37" t="s">
        <v>1423</v>
      </c>
      <c r="D419" s="37">
        <v>25</v>
      </c>
      <c r="E419" s="37" t="s">
        <v>311</v>
      </c>
      <c r="F419" s="37" t="s">
        <v>306</v>
      </c>
    </row>
    <row r="420" spans="1:6">
      <c r="A420">
        <v>0</v>
      </c>
      <c r="B420" s="37" t="s">
        <v>1098</v>
      </c>
      <c r="C420" s="37" t="s">
        <v>1423</v>
      </c>
      <c r="D420" s="37">
        <v>25</v>
      </c>
      <c r="E420" s="37" t="s">
        <v>311</v>
      </c>
      <c r="F420" s="37" t="s">
        <v>306</v>
      </c>
    </row>
    <row r="421" spans="1:6">
      <c r="A421">
        <v>0</v>
      </c>
      <c r="B421" s="37" t="s">
        <v>1098</v>
      </c>
      <c r="C421" s="37" t="s">
        <v>1423</v>
      </c>
      <c r="D421" s="37">
        <v>25</v>
      </c>
      <c r="E421" s="37" t="s">
        <v>311</v>
      </c>
      <c r="F421" s="37" t="s">
        <v>306</v>
      </c>
    </row>
    <row r="422" spans="1:6">
      <c r="A422">
        <v>0</v>
      </c>
      <c r="B422" s="37" t="s">
        <v>1098</v>
      </c>
      <c r="C422" s="37" t="s">
        <v>1423</v>
      </c>
      <c r="D422" s="37">
        <v>25</v>
      </c>
      <c r="E422" s="37" t="s">
        <v>311</v>
      </c>
      <c r="F422" s="37" t="s">
        <v>306</v>
      </c>
    </row>
    <row r="423" spans="1:6">
      <c r="A423">
        <v>0</v>
      </c>
      <c r="B423" s="37" t="s">
        <v>1098</v>
      </c>
      <c r="C423" s="37" t="s">
        <v>1423</v>
      </c>
      <c r="D423" s="37">
        <v>25</v>
      </c>
      <c r="E423" s="37" t="s">
        <v>311</v>
      </c>
      <c r="F423" s="37" t="s">
        <v>306</v>
      </c>
    </row>
    <row r="424" spans="1:6">
      <c r="A424">
        <v>0</v>
      </c>
      <c r="B424" s="37" t="s">
        <v>1098</v>
      </c>
      <c r="C424" s="37" t="s">
        <v>1423</v>
      </c>
      <c r="D424" s="37">
        <v>25</v>
      </c>
      <c r="E424" s="37" t="s">
        <v>311</v>
      </c>
      <c r="F424" s="37" t="s">
        <v>306</v>
      </c>
    </row>
    <row r="425" spans="1:6">
      <c r="A425">
        <v>0</v>
      </c>
      <c r="B425" s="37" t="s">
        <v>1098</v>
      </c>
      <c r="C425" s="37" t="s">
        <v>1423</v>
      </c>
      <c r="D425" s="37">
        <v>25</v>
      </c>
      <c r="E425" s="37" t="s">
        <v>311</v>
      </c>
      <c r="F425" s="37" t="s">
        <v>306</v>
      </c>
    </row>
    <row r="426" spans="1:6">
      <c r="A426">
        <v>0</v>
      </c>
      <c r="B426" s="37" t="s">
        <v>1098</v>
      </c>
      <c r="C426" s="37" t="s">
        <v>1423</v>
      </c>
      <c r="D426" s="37">
        <v>25</v>
      </c>
      <c r="E426" s="37" t="s">
        <v>311</v>
      </c>
      <c r="F426" s="37" t="s">
        <v>306</v>
      </c>
    </row>
    <row r="427" spans="1:6">
      <c r="A427">
        <v>0</v>
      </c>
      <c r="B427" s="37" t="s">
        <v>1098</v>
      </c>
      <c r="C427" s="37" t="s">
        <v>1423</v>
      </c>
      <c r="D427" s="37">
        <v>25</v>
      </c>
      <c r="E427" s="37" t="s">
        <v>311</v>
      </c>
      <c r="F427" s="37" t="s">
        <v>306</v>
      </c>
    </row>
    <row r="428" spans="1:6">
      <c r="A428">
        <v>0</v>
      </c>
      <c r="B428" s="37" t="s">
        <v>1098</v>
      </c>
      <c r="C428" s="37" t="s">
        <v>1423</v>
      </c>
      <c r="D428" s="37">
        <v>25</v>
      </c>
      <c r="E428" s="37" t="s">
        <v>311</v>
      </c>
      <c r="F428" s="37" t="s">
        <v>306</v>
      </c>
    </row>
    <row r="429" spans="1:6">
      <c r="A429">
        <v>0</v>
      </c>
      <c r="B429" s="37" t="s">
        <v>1098</v>
      </c>
      <c r="C429" s="37" t="s">
        <v>1423</v>
      </c>
      <c r="D429" s="37">
        <v>25</v>
      </c>
      <c r="E429" s="37" t="s">
        <v>311</v>
      </c>
      <c r="F429" s="37" t="s">
        <v>306</v>
      </c>
    </row>
    <row r="430" spans="1:6">
      <c r="A430">
        <v>0</v>
      </c>
      <c r="B430" s="37" t="s">
        <v>1098</v>
      </c>
      <c r="C430" s="37" t="s">
        <v>1423</v>
      </c>
      <c r="D430" s="37">
        <v>25</v>
      </c>
      <c r="E430" s="37" t="s">
        <v>311</v>
      </c>
      <c r="F430" s="37" t="s">
        <v>306</v>
      </c>
    </row>
    <row r="431" spans="1:6">
      <c r="A431">
        <v>0</v>
      </c>
      <c r="B431" s="37" t="s">
        <v>1098</v>
      </c>
      <c r="C431" s="37" t="s">
        <v>1423</v>
      </c>
      <c r="D431" s="37">
        <v>25</v>
      </c>
      <c r="E431" s="37" t="s">
        <v>311</v>
      </c>
      <c r="F431" s="37" t="s">
        <v>306</v>
      </c>
    </row>
    <row r="432" spans="1:6">
      <c r="A432">
        <v>0</v>
      </c>
      <c r="B432" s="37" t="s">
        <v>1098</v>
      </c>
      <c r="C432" s="37" t="s">
        <v>1423</v>
      </c>
      <c r="D432" s="37">
        <v>25</v>
      </c>
      <c r="E432" s="37" t="s">
        <v>311</v>
      </c>
      <c r="F432" s="37" t="s">
        <v>306</v>
      </c>
    </row>
    <row r="433" spans="1:6">
      <c r="A433">
        <v>2</v>
      </c>
      <c r="B433" s="37" t="s">
        <v>1098</v>
      </c>
      <c r="C433" s="37" t="s">
        <v>1423</v>
      </c>
      <c r="D433" s="37">
        <v>25</v>
      </c>
      <c r="E433" s="37" t="s">
        <v>311</v>
      </c>
      <c r="F433" s="37" t="s">
        <v>306</v>
      </c>
    </row>
    <row r="434" spans="1:6">
      <c r="A434">
        <v>3</v>
      </c>
      <c r="B434" s="37" t="s">
        <v>1098</v>
      </c>
      <c r="C434" s="37" t="s">
        <v>1423</v>
      </c>
      <c r="D434" s="37">
        <v>25</v>
      </c>
      <c r="E434" s="37" t="s">
        <v>311</v>
      </c>
      <c r="F434" s="37" t="s">
        <v>306</v>
      </c>
    </row>
    <row r="435" spans="1:6">
      <c r="A435">
        <v>3</v>
      </c>
      <c r="B435" s="37" t="s">
        <v>1098</v>
      </c>
      <c r="C435" s="37" t="s">
        <v>1423</v>
      </c>
      <c r="D435" s="37">
        <v>25</v>
      </c>
      <c r="E435" s="37" t="s">
        <v>311</v>
      </c>
      <c r="F435" s="37" t="s">
        <v>306</v>
      </c>
    </row>
    <row r="436" spans="1:6">
      <c r="A436">
        <v>3</v>
      </c>
      <c r="B436" s="37" t="s">
        <v>1098</v>
      </c>
      <c r="C436" s="37" t="s">
        <v>1423</v>
      </c>
      <c r="D436" s="37">
        <v>25</v>
      </c>
      <c r="E436" s="37" t="s">
        <v>311</v>
      </c>
      <c r="F436" s="37" t="s">
        <v>306</v>
      </c>
    </row>
    <row r="437" spans="1:6">
      <c r="A437">
        <v>3</v>
      </c>
      <c r="B437" s="37" t="s">
        <v>1098</v>
      </c>
      <c r="C437" s="37" t="s">
        <v>1423</v>
      </c>
      <c r="D437" s="37">
        <v>25</v>
      </c>
      <c r="E437" s="37" t="s">
        <v>311</v>
      </c>
      <c r="F437" s="37" t="s">
        <v>306</v>
      </c>
    </row>
    <row r="438" spans="1:6">
      <c r="A438">
        <v>3</v>
      </c>
      <c r="B438" s="37" t="s">
        <v>1098</v>
      </c>
      <c r="C438" s="37" t="s">
        <v>1423</v>
      </c>
      <c r="D438" s="37">
        <v>25</v>
      </c>
      <c r="E438" s="37" t="s">
        <v>311</v>
      </c>
      <c r="F438" s="37" t="s">
        <v>306</v>
      </c>
    </row>
    <row r="439" spans="1:6">
      <c r="A439">
        <v>3</v>
      </c>
      <c r="B439" s="37" t="s">
        <v>1098</v>
      </c>
      <c r="C439" s="37" t="s">
        <v>1423</v>
      </c>
      <c r="D439" s="37">
        <v>25</v>
      </c>
      <c r="E439" s="37" t="s">
        <v>311</v>
      </c>
      <c r="F439" s="37" t="s">
        <v>306</v>
      </c>
    </row>
    <row r="440" spans="1:6">
      <c r="A440">
        <v>4</v>
      </c>
      <c r="B440" s="37" t="s">
        <v>1098</v>
      </c>
      <c r="C440" s="37" t="s">
        <v>1423</v>
      </c>
      <c r="D440" s="37">
        <v>25</v>
      </c>
      <c r="E440" s="37" t="s">
        <v>311</v>
      </c>
      <c r="F440" s="37" t="s">
        <v>306</v>
      </c>
    </row>
    <row r="441" spans="1:6">
      <c r="A441">
        <v>0</v>
      </c>
      <c r="B441" s="37" t="s">
        <v>1416</v>
      </c>
      <c r="C441" s="37" t="s">
        <v>1423</v>
      </c>
      <c r="D441" s="37">
        <v>26</v>
      </c>
      <c r="E441" s="37" t="s">
        <v>311</v>
      </c>
      <c r="F441" s="37" t="s">
        <v>307</v>
      </c>
    </row>
    <row r="442" spans="1:6">
      <c r="A442">
        <v>0</v>
      </c>
      <c r="B442" s="37" t="s">
        <v>1416</v>
      </c>
      <c r="C442" s="37" t="s">
        <v>1423</v>
      </c>
      <c r="D442" s="37">
        <v>26</v>
      </c>
      <c r="E442" s="37" t="s">
        <v>311</v>
      </c>
      <c r="F442" s="37" t="s">
        <v>307</v>
      </c>
    </row>
    <row r="443" spans="1:6">
      <c r="A443">
        <v>0</v>
      </c>
      <c r="B443" s="37" t="s">
        <v>1416</v>
      </c>
      <c r="C443" s="37" t="s">
        <v>1423</v>
      </c>
      <c r="D443" s="37">
        <v>26</v>
      </c>
      <c r="E443" s="37" t="s">
        <v>311</v>
      </c>
      <c r="F443" s="37" t="s">
        <v>307</v>
      </c>
    </row>
    <row r="444" spans="1:6">
      <c r="A444">
        <v>0</v>
      </c>
      <c r="B444" s="37" t="s">
        <v>1416</v>
      </c>
      <c r="C444" s="37" t="s">
        <v>1423</v>
      </c>
      <c r="D444" s="37">
        <v>26</v>
      </c>
      <c r="E444" s="37" t="s">
        <v>311</v>
      </c>
      <c r="F444" s="37" t="s">
        <v>307</v>
      </c>
    </row>
    <row r="445" spans="1:6">
      <c r="A445">
        <v>0</v>
      </c>
      <c r="B445" s="37" t="s">
        <v>1416</v>
      </c>
      <c r="C445" s="37" t="s">
        <v>1423</v>
      </c>
      <c r="D445" s="37">
        <v>26</v>
      </c>
      <c r="E445" s="37" t="s">
        <v>311</v>
      </c>
      <c r="F445" s="37" t="s">
        <v>307</v>
      </c>
    </row>
    <row r="446" spans="1:6">
      <c r="A446">
        <v>0</v>
      </c>
      <c r="B446" s="37" t="s">
        <v>1416</v>
      </c>
      <c r="C446" s="37" t="s">
        <v>1423</v>
      </c>
      <c r="D446" s="37">
        <v>26</v>
      </c>
      <c r="E446" s="37" t="s">
        <v>311</v>
      </c>
      <c r="F446" s="37" t="s">
        <v>307</v>
      </c>
    </row>
    <row r="447" spans="1:6">
      <c r="A447">
        <v>0</v>
      </c>
      <c r="B447" s="37" t="s">
        <v>1416</v>
      </c>
      <c r="C447" s="37" t="s">
        <v>1423</v>
      </c>
      <c r="D447" s="37">
        <v>26</v>
      </c>
      <c r="E447" s="37" t="s">
        <v>311</v>
      </c>
      <c r="F447" s="37" t="s">
        <v>307</v>
      </c>
    </row>
    <row r="448" spans="1:6">
      <c r="A448">
        <v>0</v>
      </c>
      <c r="B448" s="37" t="s">
        <v>1416</v>
      </c>
      <c r="C448" s="37" t="s">
        <v>1423</v>
      </c>
      <c r="D448" s="37">
        <v>26</v>
      </c>
      <c r="E448" s="37" t="s">
        <v>311</v>
      </c>
      <c r="F448" s="37" t="s">
        <v>307</v>
      </c>
    </row>
    <row r="449" spans="1:6">
      <c r="A449">
        <v>0</v>
      </c>
      <c r="B449" s="37" t="s">
        <v>1416</v>
      </c>
      <c r="C449" s="37" t="s">
        <v>1423</v>
      </c>
      <c r="D449" s="37">
        <v>26</v>
      </c>
      <c r="E449" s="37" t="s">
        <v>311</v>
      </c>
      <c r="F449" s="37" t="s">
        <v>307</v>
      </c>
    </row>
    <row r="450" spans="1:6">
      <c r="A450">
        <v>0</v>
      </c>
      <c r="B450" s="37" t="s">
        <v>1416</v>
      </c>
      <c r="C450" s="37" t="s">
        <v>1423</v>
      </c>
      <c r="D450" s="37">
        <v>26</v>
      </c>
      <c r="E450" s="37" t="s">
        <v>311</v>
      </c>
      <c r="F450" s="37" t="s">
        <v>307</v>
      </c>
    </row>
    <row r="451" spans="1:6">
      <c r="A451">
        <v>0</v>
      </c>
      <c r="B451" s="37" t="s">
        <v>1416</v>
      </c>
      <c r="C451" s="37" t="s">
        <v>1423</v>
      </c>
      <c r="D451" s="37">
        <v>26</v>
      </c>
      <c r="E451" s="37" t="s">
        <v>311</v>
      </c>
      <c r="F451" s="37" t="s">
        <v>307</v>
      </c>
    </row>
    <row r="452" spans="1:6">
      <c r="A452">
        <v>0</v>
      </c>
      <c r="B452" s="37" t="s">
        <v>1416</v>
      </c>
      <c r="C452" s="37" t="s">
        <v>1423</v>
      </c>
      <c r="D452" s="37">
        <v>26</v>
      </c>
      <c r="E452" s="37" t="s">
        <v>311</v>
      </c>
      <c r="F452" s="37" t="s">
        <v>307</v>
      </c>
    </row>
    <row r="453" spans="1:6">
      <c r="A453">
        <v>0</v>
      </c>
      <c r="B453" s="37" t="s">
        <v>1416</v>
      </c>
      <c r="C453" s="37" t="s">
        <v>1423</v>
      </c>
      <c r="D453" s="37">
        <v>26</v>
      </c>
      <c r="E453" s="37" t="s">
        <v>311</v>
      </c>
      <c r="F453" s="37" t="s">
        <v>307</v>
      </c>
    </row>
    <row r="454" spans="1:6">
      <c r="A454">
        <v>0</v>
      </c>
      <c r="B454" s="37" t="s">
        <v>1416</v>
      </c>
      <c r="C454" s="37" t="s">
        <v>1423</v>
      </c>
      <c r="D454" s="37">
        <v>26</v>
      </c>
      <c r="E454" s="37" t="s">
        <v>311</v>
      </c>
      <c r="F454" s="37" t="s">
        <v>307</v>
      </c>
    </row>
    <row r="455" spans="1:6">
      <c r="A455">
        <v>0</v>
      </c>
      <c r="B455" s="37" t="s">
        <v>1416</v>
      </c>
      <c r="C455" s="37" t="s">
        <v>1423</v>
      </c>
      <c r="D455" s="37">
        <v>26</v>
      </c>
      <c r="E455" s="37" t="s">
        <v>311</v>
      </c>
      <c r="F455" s="37" t="s">
        <v>307</v>
      </c>
    </row>
    <row r="456" spans="1:6">
      <c r="A456">
        <v>0</v>
      </c>
      <c r="B456" s="37" t="s">
        <v>1416</v>
      </c>
      <c r="C456" s="37" t="s">
        <v>1423</v>
      </c>
      <c r="D456" s="37">
        <v>26</v>
      </c>
      <c r="E456" s="37" t="s">
        <v>311</v>
      </c>
      <c r="F456" s="37" t="s">
        <v>307</v>
      </c>
    </row>
    <row r="457" spans="1:6">
      <c r="A457">
        <v>1</v>
      </c>
      <c r="B457" s="37" t="s">
        <v>1416</v>
      </c>
      <c r="C457" s="37" t="s">
        <v>1423</v>
      </c>
      <c r="D457" s="37">
        <v>26</v>
      </c>
      <c r="E457" s="37" t="s">
        <v>311</v>
      </c>
      <c r="F457" s="37" t="s">
        <v>307</v>
      </c>
    </row>
    <row r="458" spans="1:6">
      <c r="A458">
        <v>1</v>
      </c>
      <c r="B458" s="37" t="s">
        <v>1416</v>
      </c>
      <c r="C458" s="37" t="s">
        <v>1423</v>
      </c>
      <c r="D458" s="37">
        <v>26</v>
      </c>
      <c r="E458" s="37" t="s">
        <v>311</v>
      </c>
      <c r="F458" s="37" t="s">
        <v>307</v>
      </c>
    </row>
    <row r="459" spans="1:6">
      <c r="A459">
        <v>1</v>
      </c>
      <c r="B459" s="37" t="s">
        <v>1416</v>
      </c>
      <c r="C459" s="37" t="s">
        <v>1423</v>
      </c>
      <c r="D459" s="37">
        <v>26</v>
      </c>
      <c r="E459" s="37" t="s">
        <v>311</v>
      </c>
      <c r="F459" s="37" t="s">
        <v>307</v>
      </c>
    </row>
    <row r="460" spans="1:6">
      <c r="A460">
        <v>1</v>
      </c>
      <c r="B460" s="37" t="s">
        <v>1416</v>
      </c>
      <c r="C460" s="37" t="s">
        <v>1423</v>
      </c>
      <c r="D460" s="37">
        <v>26</v>
      </c>
      <c r="E460" s="37" t="s">
        <v>311</v>
      </c>
      <c r="F460" s="37" t="s">
        <v>307</v>
      </c>
    </row>
    <row r="461" spans="1:6">
      <c r="A461">
        <v>1</v>
      </c>
      <c r="B461" s="37" t="s">
        <v>1416</v>
      </c>
      <c r="C461" s="37" t="s">
        <v>1423</v>
      </c>
      <c r="D461" s="37">
        <v>26</v>
      </c>
      <c r="E461" s="37" t="s">
        <v>311</v>
      </c>
      <c r="F461" s="37" t="s">
        <v>307</v>
      </c>
    </row>
    <row r="462" spans="1:6">
      <c r="A462">
        <v>1</v>
      </c>
      <c r="B462" s="37" t="s">
        <v>1416</v>
      </c>
      <c r="C462" s="37" t="s">
        <v>1423</v>
      </c>
      <c r="D462" s="37">
        <v>26</v>
      </c>
      <c r="E462" s="37" t="s">
        <v>311</v>
      </c>
      <c r="F462" s="37" t="s">
        <v>307</v>
      </c>
    </row>
    <row r="463" spans="1:6">
      <c r="A463">
        <v>1</v>
      </c>
      <c r="B463" s="37" t="s">
        <v>1416</v>
      </c>
      <c r="C463" s="37" t="s">
        <v>1423</v>
      </c>
      <c r="D463" s="37">
        <v>26</v>
      </c>
      <c r="E463" s="37" t="s">
        <v>311</v>
      </c>
      <c r="F463" s="37" t="s">
        <v>307</v>
      </c>
    </row>
    <row r="464" spans="1:6">
      <c r="A464">
        <v>1</v>
      </c>
      <c r="B464" s="37" t="s">
        <v>1416</v>
      </c>
      <c r="C464" s="37" t="s">
        <v>1423</v>
      </c>
      <c r="D464" s="37">
        <v>26</v>
      </c>
      <c r="E464" s="37" t="s">
        <v>311</v>
      </c>
      <c r="F464" s="37" t="s">
        <v>307</v>
      </c>
    </row>
    <row r="465" spans="1:6">
      <c r="A465">
        <v>2</v>
      </c>
      <c r="B465" s="37" t="s">
        <v>1416</v>
      </c>
      <c r="C465" s="37" t="s">
        <v>1423</v>
      </c>
      <c r="D465" s="37">
        <v>26</v>
      </c>
      <c r="E465" s="37" t="s">
        <v>311</v>
      </c>
      <c r="F465" s="37" t="s">
        <v>307</v>
      </c>
    </row>
    <row r="466" spans="1:6">
      <c r="A466">
        <v>2</v>
      </c>
      <c r="B466" s="37" t="s">
        <v>1416</v>
      </c>
      <c r="C466" s="37" t="s">
        <v>1423</v>
      </c>
      <c r="D466" s="37">
        <v>26</v>
      </c>
      <c r="E466" s="37" t="s">
        <v>311</v>
      </c>
      <c r="F466" s="37" t="s">
        <v>307</v>
      </c>
    </row>
    <row r="467" spans="1:6">
      <c r="A467">
        <v>2</v>
      </c>
      <c r="B467" s="37" t="s">
        <v>1416</v>
      </c>
      <c r="C467" s="37" t="s">
        <v>1423</v>
      </c>
      <c r="D467" s="37">
        <v>26</v>
      </c>
      <c r="E467" s="37" t="s">
        <v>311</v>
      </c>
      <c r="F467" s="37" t="s">
        <v>307</v>
      </c>
    </row>
    <row r="468" spans="1:6">
      <c r="A468">
        <v>2</v>
      </c>
      <c r="B468" s="37" t="s">
        <v>1416</v>
      </c>
      <c r="C468" s="37" t="s">
        <v>1423</v>
      </c>
      <c r="D468" s="37">
        <v>26</v>
      </c>
      <c r="E468" s="37" t="s">
        <v>311</v>
      </c>
      <c r="F468" s="37" t="s">
        <v>307</v>
      </c>
    </row>
    <row r="469" spans="1:6">
      <c r="A469">
        <v>0</v>
      </c>
      <c r="B469" s="37" t="s">
        <v>1396</v>
      </c>
      <c r="C469" s="37" t="s">
        <v>1423</v>
      </c>
      <c r="D469" s="37">
        <v>27</v>
      </c>
      <c r="E469" s="37" t="s">
        <v>311</v>
      </c>
      <c r="F469" s="37" t="s">
        <v>309</v>
      </c>
    </row>
    <row r="470" spans="1:6">
      <c r="A470">
        <v>0</v>
      </c>
      <c r="B470" s="37" t="s">
        <v>1396</v>
      </c>
      <c r="C470" s="37" t="s">
        <v>1423</v>
      </c>
      <c r="D470" s="37">
        <v>27</v>
      </c>
      <c r="E470" s="37" t="s">
        <v>311</v>
      </c>
      <c r="F470" s="37" t="s">
        <v>309</v>
      </c>
    </row>
    <row r="471" spans="1:6">
      <c r="A471">
        <v>0</v>
      </c>
      <c r="B471" s="37" t="s">
        <v>1396</v>
      </c>
      <c r="C471" s="37" t="s">
        <v>1423</v>
      </c>
      <c r="D471" s="37">
        <v>27</v>
      </c>
      <c r="E471" s="37" t="s">
        <v>311</v>
      </c>
      <c r="F471" s="37" t="s">
        <v>309</v>
      </c>
    </row>
    <row r="472" spans="1:6">
      <c r="A472">
        <v>0</v>
      </c>
      <c r="B472" s="37" t="s">
        <v>1396</v>
      </c>
      <c r="C472" s="37" t="s">
        <v>1423</v>
      </c>
      <c r="D472" s="37">
        <v>27</v>
      </c>
      <c r="E472" s="37" t="s">
        <v>311</v>
      </c>
      <c r="F472" s="37" t="s">
        <v>309</v>
      </c>
    </row>
    <row r="473" spans="1:6">
      <c r="A473">
        <v>0</v>
      </c>
      <c r="B473" s="37" t="s">
        <v>1396</v>
      </c>
      <c r="C473" s="37" t="s">
        <v>1423</v>
      </c>
      <c r="D473" s="37">
        <v>27</v>
      </c>
      <c r="E473" s="37" t="s">
        <v>311</v>
      </c>
      <c r="F473" s="37" t="s">
        <v>309</v>
      </c>
    </row>
    <row r="474" spans="1:6">
      <c r="A474">
        <v>0</v>
      </c>
      <c r="B474" s="37" t="s">
        <v>1396</v>
      </c>
      <c r="C474" s="37" t="s">
        <v>1423</v>
      </c>
      <c r="D474" s="37">
        <v>27</v>
      </c>
      <c r="E474" s="37" t="s">
        <v>311</v>
      </c>
      <c r="F474" s="37" t="s">
        <v>309</v>
      </c>
    </row>
    <row r="475" spans="1:6">
      <c r="A475">
        <v>0</v>
      </c>
      <c r="B475" s="37" t="s">
        <v>1396</v>
      </c>
      <c r="C475" s="37" t="s">
        <v>1423</v>
      </c>
      <c r="D475" s="37">
        <v>27</v>
      </c>
      <c r="E475" s="37" t="s">
        <v>311</v>
      </c>
      <c r="F475" s="37" t="s">
        <v>309</v>
      </c>
    </row>
    <row r="476" spans="1:6">
      <c r="A476">
        <v>0</v>
      </c>
      <c r="B476" s="37" t="s">
        <v>1396</v>
      </c>
      <c r="C476" s="37" t="s">
        <v>1423</v>
      </c>
      <c r="D476" s="37">
        <v>27</v>
      </c>
      <c r="E476" s="37" t="s">
        <v>311</v>
      </c>
      <c r="F476" s="37" t="s">
        <v>309</v>
      </c>
    </row>
    <row r="477" spans="1:6">
      <c r="A477">
        <v>0</v>
      </c>
      <c r="B477" s="37" t="s">
        <v>1396</v>
      </c>
      <c r="C477" s="37" t="s">
        <v>1423</v>
      </c>
      <c r="D477" s="37">
        <v>27</v>
      </c>
      <c r="E477" s="37" t="s">
        <v>311</v>
      </c>
      <c r="F477" s="37" t="s">
        <v>309</v>
      </c>
    </row>
    <row r="478" spans="1:6">
      <c r="A478">
        <v>0</v>
      </c>
      <c r="B478" s="37" t="s">
        <v>1396</v>
      </c>
      <c r="C478" s="37" t="s">
        <v>1423</v>
      </c>
      <c r="D478" s="37">
        <v>27</v>
      </c>
      <c r="E478" s="37" t="s">
        <v>311</v>
      </c>
      <c r="F478" s="37" t="s">
        <v>309</v>
      </c>
    </row>
    <row r="479" spans="1:6">
      <c r="A479">
        <v>0</v>
      </c>
      <c r="B479" s="37" t="s">
        <v>1396</v>
      </c>
      <c r="C479" s="37" t="s">
        <v>1423</v>
      </c>
      <c r="D479" s="37">
        <v>27</v>
      </c>
      <c r="E479" s="37" t="s">
        <v>311</v>
      </c>
      <c r="F479" s="37" t="s">
        <v>309</v>
      </c>
    </row>
    <row r="480" spans="1:6">
      <c r="A480">
        <v>0</v>
      </c>
      <c r="B480" s="37" t="s">
        <v>1396</v>
      </c>
      <c r="C480" s="37" t="s">
        <v>1423</v>
      </c>
      <c r="D480" s="37">
        <v>27</v>
      </c>
      <c r="E480" s="37" t="s">
        <v>311</v>
      </c>
      <c r="F480" s="37" t="s">
        <v>309</v>
      </c>
    </row>
    <row r="481" spans="1:6">
      <c r="A481">
        <v>1</v>
      </c>
      <c r="B481" s="37" t="s">
        <v>1396</v>
      </c>
      <c r="C481" s="37" t="s">
        <v>1423</v>
      </c>
      <c r="D481" s="37">
        <v>27</v>
      </c>
      <c r="E481" s="37" t="s">
        <v>311</v>
      </c>
      <c r="F481" s="37" t="s">
        <v>309</v>
      </c>
    </row>
    <row r="482" spans="1:6">
      <c r="A482">
        <v>1</v>
      </c>
      <c r="B482" s="37" t="s">
        <v>1396</v>
      </c>
      <c r="C482" s="37" t="s">
        <v>1423</v>
      </c>
      <c r="D482" s="37">
        <v>27</v>
      </c>
      <c r="E482" s="37" t="s">
        <v>311</v>
      </c>
      <c r="F482" s="37" t="s">
        <v>309</v>
      </c>
    </row>
    <row r="483" spans="1:6">
      <c r="A483">
        <v>1</v>
      </c>
      <c r="B483" s="37" t="s">
        <v>1396</v>
      </c>
      <c r="C483" s="37" t="s">
        <v>1423</v>
      </c>
      <c r="D483" s="37">
        <v>27</v>
      </c>
      <c r="E483" s="37" t="s">
        <v>311</v>
      </c>
      <c r="F483" s="37" t="s">
        <v>309</v>
      </c>
    </row>
    <row r="484" spans="1:6">
      <c r="A484">
        <v>1</v>
      </c>
      <c r="B484" s="37" t="s">
        <v>1396</v>
      </c>
      <c r="C484" s="37" t="s">
        <v>1423</v>
      </c>
      <c r="D484" s="37">
        <v>27</v>
      </c>
      <c r="E484" s="37" t="s">
        <v>311</v>
      </c>
      <c r="F484" s="37" t="s">
        <v>309</v>
      </c>
    </row>
    <row r="485" spans="1:6">
      <c r="A485">
        <v>1</v>
      </c>
      <c r="B485" s="37" t="s">
        <v>1396</v>
      </c>
      <c r="C485" s="37" t="s">
        <v>1423</v>
      </c>
      <c r="D485" s="37">
        <v>27</v>
      </c>
      <c r="E485" s="37" t="s">
        <v>311</v>
      </c>
      <c r="F485" s="37" t="s">
        <v>309</v>
      </c>
    </row>
    <row r="486" spans="1:6">
      <c r="A486">
        <v>1</v>
      </c>
      <c r="B486" s="37" t="s">
        <v>1396</v>
      </c>
      <c r="C486" s="37" t="s">
        <v>1423</v>
      </c>
      <c r="D486" s="37">
        <v>27</v>
      </c>
      <c r="E486" s="37" t="s">
        <v>311</v>
      </c>
      <c r="F486" s="37" t="s">
        <v>309</v>
      </c>
    </row>
    <row r="487" spans="1:6">
      <c r="A487">
        <v>1</v>
      </c>
      <c r="B487" s="37" t="s">
        <v>1396</v>
      </c>
      <c r="C487" s="37" t="s">
        <v>1423</v>
      </c>
      <c r="D487" s="37">
        <v>27</v>
      </c>
      <c r="E487" s="37" t="s">
        <v>311</v>
      </c>
      <c r="F487" s="37" t="s">
        <v>309</v>
      </c>
    </row>
    <row r="488" spans="1:6">
      <c r="A488">
        <v>1</v>
      </c>
      <c r="B488" s="37" t="s">
        <v>1396</v>
      </c>
      <c r="C488" s="37" t="s">
        <v>1423</v>
      </c>
      <c r="D488" s="37">
        <v>27</v>
      </c>
      <c r="E488" s="37" t="s">
        <v>311</v>
      </c>
      <c r="F488" s="37" t="s">
        <v>309</v>
      </c>
    </row>
    <row r="489" spans="1:6">
      <c r="A489">
        <v>1</v>
      </c>
      <c r="B489" s="37" t="s">
        <v>1396</v>
      </c>
      <c r="C489" s="37" t="s">
        <v>1423</v>
      </c>
      <c r="D489" s="37">
        <v>27</v>
      </c>
      <c r="E489" s="37" t="s">
        <v>311</v>
      </c>
      <c r="F489" s="37" t="s">
        <v>309</v>
      </c>
    </row>
    <row r="490" spans="1:6">
      <c r="A490">
        <v>1</v>
      </c>
      <c r="B490" s="37" t="s">
        <v>1396</v>
      </c>
      <c r="C490" s="37" t="s">
        <v>1423</v>
      </c>
      <c r="D490" s="37">
        <v>27</v>
      </c>
      <c r="E490" s="37" t="s">
        <v>311</v>
      </c>
      <c r="F490" s="37" t="s">
        <v>309</v>
      </c>
    </row>
    <row r="491" spans="1:6">
      <c r="A491">
        <v>1</v>
      </c>
      <c r="B491" s="37" t="s">
        <v>1396</v>
      </c>
      <c r="C491" s="37" t="s">
        <v>1423</v>
      </c>
      <c r="D491" s="37">
        <v>27</v>
      </c>
      <c r="E491" s="37" t="s">
        <v>311</v>
      </c>
      <c r="F491" s="37" t="s">
        <v>309</v>
      </c>
    </row>
    <row r="492" spans="1:6">
      <c r="A492">
        <v>2</v>
      </c>
      <c r="B492" s="37" t="s">
        <v>1396</v>
      </c>
      <c r="C492" s="37" t="s">
        <v>1423</v>
      </c>
      <c r="D492" s="37">
        <v>27</v>
      </c>
      <c r="E492" s="37" t="s">
        <v>311</v>
      </c>
      <c r="F492" s="37" t="s">
        <v>309</v>
      </c>
    </row>
    <row r="493" spans="1:6">
      <c r="A493">
        <v>2</v>
      </c>
      <c r="B493" s="37" t="s">
        <v>1396</v>
      </c>
      <c r="C493" s="37" t="s">
        <v>1423</v>
      </c>
      <c r="D493" s="37">
        <v>27</v>
      </c>
      <c r="E493" s="37" t="s">
        <v>311</v>
      </c>
      <c r="F493" s="37" t="s">
        <v>309</v>
      </c>
    </row>
    <row r="494" spans="1:6">
      <c r="A494">
        <v>2</v>
      </c>
      <c r="B494" s="37" t="s">
        <v>1396</v>
      </c>
      <c r="C494" s="37" t="s">
        <v>1423</v>
      </c>
      <c r="D494" s="37">
        <v>27</v>
      </c>
      <c r="E494" s="37" t="s">
        <v>311</v>
      </c>
      <c r="F494" s="37" t="s">
        <v>309</v>
      </c>
    </row>
    <row r="495" spans="1:6">
      <c r="A495">
        <v>2</v>
      </c>
      <c r="B495" s="37" t="s">
        <v>1396</v>
      </c>
      <c r="C495" s="37" t="s">
        <v>1423</v>
      </c>
      <c r="D495" s="37">
        <v>27</v>
      </c>
      <c r="E495" s="37" t="s">
        <v>311</v>
      </c>
      <c r="F495" s="37" t="s">
        <v>309</v>
      </c>
    </row>
    <row r="496" spans="1:6">
      <c r="A496">
        <v>3</v>
      </c>
      <c r="B496" s="37" t="s">
        <v>1396</v>
      </c>
      <c r="C496" s="37" t="s">
        <v>1423</v>
      </c>
      <c r="D496" s="37">
        <v>27</v>
      </c>
      <c r="E496" s="37" t="s">
        <v>311</v>
      </c>
      <c r="F496" s="37" t="s">
        <v>309</v>
      </c>
    </row>
    <row r="497" spans="1:6">
      <c r="A497">
        <v>3</v>
      </c>
      <c r="B497" s="37" t="s">
        <v>1396</v>
      </c>
      <c r="C497" s="37" t="s">
        <v>1423</v>
      </c>
      <c r="D497" s="37">
        <v>27</v>
      </c>
      <c r="E497" s="37" t="s">
        <v>311</v>
      </c>
      <c r="F497" s="37" t="s">
        <v>309</v>
      </c>
    </row>
    <row r="498" spans="1:6">
      <c r="A498">
        <v>3</v>
      </c>
      <c r="B498" s="37" t="s">
        <v>1396</v>
      </c>
      <c r="C498" s="37" t="s">
        <v>1423</v>
      </c>
      <c r="D498" s="37">
        <v>27</v>
      </c>
      <c r="E498" s="37" t="s">
        <v>311</v>
      </c>
      <c r="F498" s="37" t="s">
        <v>309</v>
      </c>
    </row>
    <row r="499" spans="1:6">
      <c r="A499">
        <v>3</v>
      </c>
      <c r="B499" s="37" t="s">
        <v>1396</v>
      </c>
      <c r="C499" s="37" t="s">
        <v>1423</v>
      </c>
      <c r="D499" s="37">
        <v>27</v>
      </c>
      <c r="E499" s="37" t="s">
        <v>311</v>
      </c>
      <c r="F499" s="37" t="s">
        <v>309</v>
      </c>
    </row>
    <row r="500" spans="1:6">
      <c r="A500">
        <v>3</v>
      </c>
      <c r="B500" s="37" t="s">
        <v>1396</v>
      </c>
      <c r="C500" s="37" t="s">
        <v>1423</v>
      </c>
      <c r="D500" s="37">
        <v>27</v>
      </c>
      <c r="E500" s="37" t="s">
        <v>311</v>
      </c>
      <c r="F500" s="37" t="s">
        <v>309</v>
      </c>
    </row>
    <row r="501" spans="1:6">
      <c r="A501">
        <v>4</v>
      </c>
      <c r="B501" s="37" t="s">
        <v>1396</v>
      </c>
      <c r="C501" s="37" t="s">
        <v>1423</v>
      </c>
      <c r="D501" s="37">
        <v>27</v>
      </c>
      <c r="E501" s="37" t="s">
        <v>311</v>
      </c>
      <c r="F501" s="37" t="s">
        <v>309</v>
      </c>
    </row>
    <row r="502" spans="1:6">
      <c r="A502">
        <v>0</v>
      </c>
      <c r="B502" s="37" t="s">
        <v>1419</v>
      </c>
      <c r="C502" s="37" t="s">
        <v>1423</v>
      </c>
      <c r="D502" s="37">
        <v>28</v>
      </c>
      <c r="E502" s="37" t="s">
        <v>311</v>
      </c>
      <c r="F502" s="37" t="s">
        <v>308</v>
      </c>
    </row>
    <row r="503" spans="1:6">
      <c r="A503">
        <v>0</v>
      </c>
      <c r="B503" s="37" t="s">
        <v>1419</v>
      </c>
      <c r="C503" s="37" t="s">
        <v>1423</v>
      </c>
      <c r="D503" s="37">
        <v>28</v>
      </c>
      <c r="E503" s="37" t="s">
        <v>311</v>
      </c>
      <c r="F503" s="37" t="s">
        <v>308</v>
      </c>
    </row>
    <row r="504" spans="1:6">
      <c r="A504">
        <v>0</v>
      </c>
      <c r="B504" s="37" t="s">
        <v>1419</v>
      </c>
      <c r="C504" s="37" t="s">
        <v>1423</v>
      </c>
      <c r="D504" s="37">
        <v>28</v>
      </c>
      <c r="E504" s="37" t="s">
        <v>311</v>
      </c>
      <c r="F504" s="37" t="s">
        <v>308</v>
      </c>
    </row>
    <row r="505" spans="1:6">
      <c r="A505">
        <v>0</v>
      </c>
      <c r="B505" s="37" t="s">
        <v>1419</v>
      </c>
      <c r="C505" s="37" t="s">
        <v>1423</v>
      </c>
      <c r="D505" s="37">
        <v>28</v>
      </c>
      <c r="E505" s="37" t="s">
        <v>311</v>
      </c>
      <c r="F505" s="37" t="s">
        <v>308</v>
      </c>
    </row>
    <row r="506" spans="1:6">
      <c r="A506">
        <v>0</v>
      </c>
      <c r="B506" s="37" t="s">
        <v>1419</v>
      </c>
      <c r="C506" s="37" t="s">
        <v>1423</v>
      </c>
      <c r="D506" s="37">
        <v>28</v>
      </c>
      <c r="E506" s="37" t="s">
        <v>311</v>
      </c>
      <c r="F506" s="37" t="s">
        <v>308</v>
      </c>
    </row>
    <row r="507" spans="1:6">
      <c r="A507">
        <v>0</v>
      </c>
      <c r="B507" s="37" t="s">
        <v>1419</v>
      </c>
      <c r="C507" s="37" t="s">
        <v>1423</v>
      </c>
      <c r="D507" s="37">
        <v>28</v>
      </c>
      <c r="E507" s="37" t="s">
        <v>311</v>
      </c>
      <c r="F507" s="37" t="s">
        <v>308</v>
      </c>
    </row>
    <row r="508" spans="1:6">
      <c r="A508">
        <v>1</v>
      </c>
      <c r="B508" s="37" t="s">
        <v>1419</v>
      </c>
      <c r="C508" s="37" t="s">
        <v>1423</v>
      </c>
      <c r="D508" s="37">
        <v>28</v>
      </c>
      <c r="E508" s="37" t="s">
        <v>311</v>
      </c>
      <c r="F508" s="37" t="s">
        <v>308</v>
      </c>
    </row>
    <row r="509" spans="1:6">
      <c r="A509">
        <v>1</v>
      </c>
      <c r="B509" s="37" t="s">
        <v>1419</v>
      </c>
      <c r="C509" s="37" t="s">
        <v>1423</v>
      </c>
      <c r="D509" s="37">
        <v>28</v>
      </c>
      <c r="E509" s="37" t="s">
        <v>311</v>
      </c>
      <c r="F509" s="37" t="s">
        <v>308</v>
      </c>
    </row>
    <row r="510" spans="1:6">
      <c r="A510">
        <v>1</v>
      </c>
      <c r="B510" s="37" t="s">
        <v>1419</v>
      </c>
      <c r="C510" s="37" t="s">
        <v>1423</v>
      </c>
      <c r="D510" s="37">
        <v>28</v>
      </c>
      <c r="E510" s="37" t="s">
        <v>311</v>
      </c>
      <c r="F510" s="37" t="s">
        <v>308</v>
      </c>
    </row>
    <row r="511" spans="1:6">
      <c r="A511">
        <v>1</v>
      </c>
      <c r="B511" s="37" t="s">
        <v>1419</v>
      </c>
      <c r="C511" s="37" t="s">
        <v>1423</v>
      </c>
      <c r="D511" s="37">
        <v>28</v>
      </c>
      <c r="E511" s="37" t="s">
        <v>311</v>
      </c>
      <c r="F511" s="37" t="s">
        <v>308</v>
      </c>
    </row>
    <row r="512" spans="1:6">
      <c r="A512">
        <v>1</v>
      </c>
      <c r="B512" s="37" t="s">
        <v>1419</v>
      </c>
      <c r="C512" s="37" t="s">
        <v>1423</v>
      </c>
      <c r="D512" s="37">
        <v>28</v>
      </c>
      <c r="E512" s="37" t="s">
        <v>311</v>
      </c>
      <c r="F512" s="37" t="s">
        <v>308</v>
      </c>
    </row>
    <row r="513" spans="1:6">
      <c r="A513">
        <v>1</v>
      </c>
      <c r="B513" s="37" t="s">
        <v>1419</v>
      </c>
      <c r="C513" s="37" t="s">
        <v>1423</v>
      </c>
      <c r="D513" s="37">
        <v>28</v>
      </c>
      <c r="E513" s="37" t="s">
        <v>311</v>
      </c>
      <c r="F513" s="37" t="s">
        <v>308</v>
      </c>
    </row>
    <row r="514" spans="1:6">
      <c r="A514">
        <v>1</v>
      </c>
      <c r="B514" s="37" t="s">
        <v>1419</v>
      </c>
      <c r="C514" s="37" t="s">
        <v>1423</v>
      </c>
      <c r="D514" s="37">
        <v>28</v>
      </c>
      <c r="E514" s="37" t="s">
        <v>311</v>
      </c>
      <c r="F514" s="37" t="s">
        <v>308</v>
      </c>
    </row>
    <row r="515" spans="1:6">
      <c r="A515">
        <v>1</v>
      </c>
      <c r="B515" s="37" t="s">
        <v>1419</v>
      </c>
      <c r="C515" s="37" t="s">
        <v>1423</v>
      </c>
      <c r="D515" s="37">
        <v>28</v>
      </c>
      <c r="E515" s="37" t="s">
        <v>311</v>
      </c>
      <c r="F515" s="37" t="s">
        <v>308</v>
      </c>
    </row>
    <row r="516" spans="1:6">
      <c r="A516">
        <v>1</v>
      </c>
      <c r="B516" s="37" t="s">
        <v>1419</v>
      </c>
      <c r="C516" s="37" t="s">
        <v>1423</v>
      </c>
      <c r="D516" s="37">
        <v>28</v>
      </c>
      <c r="E516" s="37" t="s">
        <v>311</v>
      </c>
      <c r="F516" s="37" t="s">
        <v>308</v>
      </c>
    </row>
    <row r="517" spans="1:6">
      <c r="A517">
        <v>2</v>
      </c>
      <c r="B517" s="37" t="s">
        <v>1419</v>
      </c>
      <c r="C517" s="37" t="s">
        <v>1423</v>
      </c>
      <c r="D517" s="37">
        <v>28</v>
      </c>
      <c r="E517" s="37" t="s">
        <v>311</v>
      </c>
      <c r="F517" s="37" t="s">
        <v>308</v>
      </c>
    </row>
    <row r="518" spans="1:6">
      <c r="A518">
        <v>2</v>
      </c>
      <c r="B518" s="37" t="s">
        <v>1419</v>
      </c>
      <c r="C518" s="37" t="s">
        <v>1423</v>
      </c>
      <c r="D518" s="37">
        <v>28</v>
      </c>
      <c r="E518" s="37" t="s">
        <v>311</v>
      </c>
      <c r="F518" s="37" t="s">
        <v>308</v>
      </c>
    </row>
    <row r="519" spans="1:6">
      <c r="A519">
        <v>2</v>
      </c>
      <c r="B519" s="37" t="s">
        <v>1419</v>
      </c>
      <c r="C519" s="37" t="s">
        <v>1423</v>
      </c>
      <c r="D519" s="37">
        <v>28</v>
      </c>
      <c r="E519" s="37" t="s">
        <v>311</v>
      </c>
      <c r="F519" s="37" t="s">
        <v>308</v>
      </c>
    </row>
    <row r="520" spans="1:6">
      <c r="A520">
        <v>2</v>
      </c>
      <c r="B520" s="37" t="s">
        <v>1419</v>
      </c>
      <c r="C520" s="37" t="s">
        <v>1423</v>
      </c>
      <c r="D520" s="37">
        <v>28</v>
      </c>
      <c r="E520" s="37" t="s">
        <v>311</v>
      </c>
      <c r="F520" s="37" t="s">
        <v>308</v>
      </c>
    </row>
    <row r="521" spans="1:6">
      <c r="A521">
        <v>2</v>
      </c>
      <c r="B521" s="37" t="s">
        <v>1419</v>
      </c>
      <c r="C521" s="37" t="s">
        <v>1423</v>
      </c>
      <c r="D521" s="37">
        <v>28</v>
      </c>
      <c r="E521" s="37" t="s">
        <v>311</v>
      </c>
      <c r="F521" s="37" t="s">
        <v>308</v>
      </c>
    </row>
    <row r="522" spans="1:6">
      <c r="A522">
        <v>2</v>
      </c>
      <c r="B522" s="37" t="s">
        <v>1419</v>
      </c>
      <c r="C522" s="37" t="s">
        <v>1423</v>
      </c>
      <c r="D522" s="37">
        <v>28</v>
      </c>
      <c r="E522" s="37" t="s">
        <v>311</v>
      </c>
      <c r="F522" s="37" t="s">
        <v>308</v>
      </c>
    </row>
    <row r="523" spans="1:6">
      <c r="A523">
        <v>2</v>
      </c>
      <c r="B523" s="37" t="s">
        <v>1419</v>
      </c>
      <c r="C523" s="37" t="s">
        <v>1423</v>
      </c>
      <c r="D523" s="37">
        <v>28</v>
      </c>
      <c r="E523" s="37" t="s">
        <v>311</v>
      </c>
      <c r="F523" s="37" t="s">
        <v>308</v>
      </c>
    </row>
    <row r="524" spans="1:6">
      <c r="A524">
        <v>3</v>
      </c>
      <c r="B524" s="37" t="s">
        <v>1419</v>
      </c>
      <c r="C524" s="37" t="s">
        <v>1423</v>
      </c>
      <c r="D524" s="37">
        <v>28</v>
      </c>
      <c r="E524" s="37" t="s">
        <v>311</v>
      </c>
      <c r="F524" s="37" t="s">
        <v>308</v>
      </c>
    </row>
    <row r="525" spans="1:6">
      <c r="A525">
        <v>3</v>
      </c>
      <c r="B525" s="37" t="s">
        <v>1419</v>
      </c>
      <c r="C525" s="37" t="s">
        <v>1423</v>
      </c>
      <c r="D525" s="37">
        <v>28</v>
      </c>
      <c r="E525" s="37" t="s">
        <v>311</v>
      </c>
      <c r="F525" s="37" t="s">
        <v>308</v>
      </c>
    </row>
    <row r="526" spans="1:6">
      <c r="A526">
        <v>3</v>
      </c>
      <c r="B526" s="37" t="s">
        <v>1419</v>
      </c>
      <c r="C526" s="37" t="s">
        <v>1423</v>
      </c>
      <c r="D526" s="37">
        <v>28</v>
      </c>
      <c r="E526" s="37" t="s">
        <v>311</v>
      </c>
      <c r="F526" s="37" t="s">
        <v>308</v>
      </c>
    </row>
    <row r="527" spans="1:6">
      <c r="A527">
        <v>3</v>
      </c>
      <c r="B527" s="37" t="s">
        <v>1419</v>
      </c>
      <c r="C527" s="37" t="s">
        <v>1423</v>
      </c>
      <c r="D527" s="37">
        <v>28</v>
      </c>
      <c r="E527" s="37" t="s">
        <v>311</v>
      </c>
      <c r="F527" s="37" t="s">
        <v>308</v>
      </c>
    </row>
    <row r="528" spans="1:6">
      <c r="A528">
        <v>4</v>
      </c>
      <c r="B528" s="37" t="s">
        <v>1419</v>
      </c>
      <c r="C528" s="37" t="s">
        <v>1423</v>
      </c>
      <c r="D528" s="37">
        <v>28</v>
      </c>
      <c r="E528" s="37" t="s">
        <v>311</v>
      </c>
      <c r="F528" s="37" t="s">
        <v>308</v>
      </c>
    </row>
    <row r="529" spans="1:6">
      <c r="A529">
        <v>4</v>
      </c>
      <c r="B529" s="37" t="s">
        <v>1419</v>
      </c>
      <c r="C529" s="37" t="s">
        <v>1423</v>
      </c>
      <c r="D529" s="37">
        <v>28</v>
      </c>
      <c r="E529" s="37" t="s">
        <v>311</v>
      </c>
      <c r="F529" s="37" t="s">
        <v>308</v>
      </c>
    </row>
    <row r="530" spans="1:6">
      <c r="A530">
        <v>4</v>
      </c>
      <c r="B530" s="37" t="s">
        <v>1419</v>
      </c>
      <c r="C530" s="37" t="s">
        <v>1423</v>
      </c>
      <c r="D530" s="37">
        <v>28</v>
      </c>
      <c r="E530" s="37" t="s">
        <v>311</v>
      </c>
      <c r="F530" s="37" t="s">
        <v>308</v>
      </c>
    </row>
    <row r="531" spans="1:6">
      <c r="A531">
        <v>0</v>
      </c>
      <c r="B531" s="37" t="s">
        <v>1098</v>
      </c>
      <c r="C531" s="37" t="s">
        <v>1423</v>
      </c>
      <c r="D531" s="37">
        <v>29</v>
      </c>
      <c r="E531" s="37" t="s">
        <v>312</v>
      </c>
      <c r="F531" s="37" t="s">
        <v>306</v>
      </c>
    </row>
    <row r="532" spans="1:6">
      <c r="A532">
        <v>0</v>
      </c>
      <c r="B532" s="37" t="s">
        <v>1098</v>
      </c>
      <c r="C532" s="37" t="s">
        <v>1423</v>
      </c>
      <c r="D532" s="37">
        <v>29</v>
      </c>
      <c r="E532" s="37" t="s">
        <v>312</v>
      </c>
      <c r="F532" s="37" t="s">
        <v>306</v>
      </c>
    </row>
    <row r="533" spans="1:6">
      <c r="A533">
        <v>0</v>
      </c>
      <c r="B533" s="37" t="s">
        <v>1098</v>
      </c>
      <c r="C533" s="37" t="s">
        <v>1423</v>
      </c>
      <c r="D533" s="37">
        <v>29</v>
      </c>
      <c r="E533" s="37" t="s">
        <v>312</v>
      </c>
      <c r="F533" s="37" t="s">
        <v>306</v>
      </c>
    </row>
    <row r="534" spans="1:6">
      <c r="A534">
        <v>0</v>
      </c>
      <c r="B534" s="37" t="s">
        <v>1098</v>
      </c>
      <c r="C534" s="37" t="s">
        <v>1423</v>
      </c>
      <c r="D534" s="37">
        <v>29</v>
      </c>
      <c r="E534" s="37" t="s">
        <v>312</v>
      </c>
      <c r="F534" s="37" t="s">
        <v>306</v>
      </c>
    </row>
    <row r="535" spans="1:6">
      <c r="A535">
        <v>0</v>
      </c>
      <c r="B535" s="37" t="s">
        <v>1098</v>
      </c>
      <c r="C535" s="37" t="s">
        <v>1423</v>
      </c>
      <c r="D535" s="37">
        <v>29</v>
      </c>
      <c r="E535" s="37" t="s">
        <v>312</v>
      </c>
      <c r="F535" s="37" t="s">
        <v>306</v>
      </c>
    </row>
    <row r="536" spans="1:6">
      <c r="A536">
        <v>0</v>
      </c>
      <c r="B536" s="37" t="s">
        <v>1098</v>
      </c>
      <c r="C536" s="37" t="s">
        <v>1423</v>
      </c>
      <c r="D536" s="37">
        <v>29</v>
      </c>
      <c r="E536" s="37" t="s">
        <v>312</v>
      </c>
      <c r="F536" s="37" t="s">
        <v>306</v>
      </c>
    </row>
    <row r="537" spans="1:6">
      <c r="A537">
        <v>0</v>
      </c>
      <c r="B537" s="37" t="s">
        <v>1098</v>
      </c>
      <c r="C537" s="37" t="s">
        <v>1423</v>
      </c>
      <c r="D537" s="37">
        <v>29</v>
      </c>
      <c r="E537" s="37" t="s">
        <v>312</v>
      </c>
      <c r="F537" s="37" t="s">
        <v>306</v>
      </c>
    </row>
    <row r="538" spans="1:6">
      <c r="A538">
        <v>0</v>
      </c>
      <c r="B538" s="37" t="s">
        <v>1098</v>
      </c>
      <c r="C538" s="37" t="s">
        <v>1423</v>
      </c>
      <c r="D538" s="37">
        <v>29</v>
      </c>
      <c r="E538" s="37" t="s">
        <v>312</v>
      </c>
      <c r="F538" s="37" t="s">
        <v>306</v>
      </c>
    </row>
    <row r="539" spans="1:6">
      <c r="A539">
        <v>0</v>
      </c>
      <c r="B539" s="37" t="s">
        <v>1098</v>
      </c>
      <c r="C539" s="37" t="s">
        <v>1423</v>
      </c>
      <c r="D539" s="37">
        <v>29</v>
      </c>
      <c r="E539" s="37" t="s">
        <v>312</v>
      </c>
      <c r="F539" s="37" t="s">
        <v>306</v>
      </c>
    </row>
    <row r="540" spans="1:6">
      <c r="A540">
        <v>0</v>
      </c>
      <c r="B540" s="37" t="s">
        <v>1098</v>
      </c>
      <c r="C540" s="37" t="s">
        <v>1423</v>
      </c>
      <c r="D540" s="37">
        <v>29</v>
      </c>
      <c r="E540" s="37" t="s">
        <v>312</v>
      </c>
      <c r="F540" s="37" t="s">
        <v>306</v>
      </c>
    </row>
    <row r="541" spans="1:6">
      <c r="A541">
        <v>0</v>
      </c>
      <c r="B541" s="37" t="s">
        <v>1098</v>
      </c>
      <c r="C541" s="37" t="s">
        <v>1423</v>
      </c>
      <c r="D541" s="37">
        <v>29</v>
      </c>
      <c r="E541" s="37" t="s">
        <v>312</v>
      </c>
      <c r="F541" s="37" t="s">
        <v>306</v>
      </c>
    </row>
    <row r="542" spans="1:6">
      <c r="A542">
        <v>0</v>
      </c>
      <c r="B542" s="37" t="s">
        <v>1098</v>
      </c>
      <c r="C542" s="37" t="s">
        <v>1423</v>
      </c>
      <c r="D542" s="37">
        <v>29</v>
      </c>
      <c r="E542" s="37" t="s">
        <v>312</v>
      </c>
      <c r="F542" s="37" t="s">
        <v>306</v>
      </c>
    </row>
    <row r="543" spans="1:6">
      <c r="A543">
        <v>0</v>
      </c>
      <c r="B543" s="37" t="s">
        <v>1098</v>
      </c>
      <c r="C543" s="37" t="s">
        <v>1423</v>
      </c>
      <c r="D543" s="37">
        <v>29</v>
      </c>
      <c r="E543" s="37" t="s">
        <v>312</v>
      </c>
      <c r="F543" s="37" t="s">
        <v>306</v>
      </c>
    </row>
    <row r="544" spans="1:6">
      <c r="A544">
        <v>0</v>
      </c>
      <c r="B544" s="37" t="s">
        <v>1098</v>
      </c>
      <c r="C544" s="37" t="s">
        <v>1423</v>
      </c>
      <c r="D544" s="37">
        <v>29</v>
      </c>
      <c r="E544" s="37" t="s">
        <v>312</v>
      </c>
      <c r="F544" s="37" t="s">
        <v>306</v>
      </c>
    </row>
    <row r="545" spans="1:6">
      <c r="A545">
        <v>0</v>
      </c>
      <c r="B545" s="37" t="s">
        <v>1098</v>
      </c>
      <c r="C545" s="37" t="s">
        <v>1423</v>
      </c>
      <c r="D545" s="37">
        <v>29</v>
      </c>
      <c r="E545" s="37" t="s">
        <v>312</v>
      </c>
      <c r="F545" s="37" t="s">
        <v>306</v>
      </c>
    </row>
    <row r="546" spans="1:6">
      <c r="A546">
        <v>0</v>
      </c>
      <c r="B546" s="37" t="s">
        <v>1098</v>
      </c>
      <c r="C546" s="37" t="s">
        <v>1423</v>
      </c>
      <c r="D546" s="37">
        <v>29</v>
      </c>
      <c r="E546" s="37" t="s">
        <v>312</v>
      </c>
      <c r="F546" s="37" t="s">
        <v>306</v>
      </c>
    </row>
    <row r="547" spans="1:6">
      <c r="A547">
        <v>0</v>
      </c>
      <c r="B547" s="37" t="s">
        <v>1098</v>
      </c>
      <c r="C547" s="37" t="s">
        <v>1423</v>
      </c>
      <c r="D547" s="37">
        <v>29</v>
      </c>
      <c r="E547" s="37" t="s">
        <v>312</v>
      </c>
      <c r="F547" s="37" t="s">
        <v>306</v>
      </c>
    </row>
    <row r="548" spans="1:6">
      <c r="A548">
        <v>0</v>
      </c>
      <c r="B548" s="37" t="s">
        <v>1098</v>
      </c>
      <c r="C548" s="37" t="s">
        <v>1423</v>
      </c>
      <c r="D548" s="37">
        <v>29</v>
      </c>
      <c r="E548" s="37" t="s">
        <v>312</v>
      </c>
      <c r="F548" s="37" t="s">
        <v>306</v>
      </c>
    </row>
    <row r="549" spans="1:6">
      <c r="A549">
        <v>0</v>
      </c>
      <c r="B549" s="37" t="s">
        <v>1098</v>
      </c>
      <c r="C549" s="37" t="s">
        <v>1423</v>
      </c>
      <c r="D549" s="37">
        <v>29</v>
      </c>
      <c r="E549" s="37" t="s">
        <v>312</v>
      </c>
      <c r="F549" s="37" t="s">
        <v>306</v>
      </c>
    </row>
    <row r="550" spans="1:6">
      <c r="A550">
        <v>0</v>
      </c>
      <c r="B550" s="37" t="s">
        <v>1098</v>
      </c>
      <c r="C550" s="37" t="s">
        <v>1423</v>
      </c>
      <c r="D550" s="37">
        <v>29</v>
      </c>
      <c r="E550" s="37" t="s">
        <v>312</v>
      </c>
      <c r="F550" s="37" t="s">
        <v>306</v>
      </c>
    </row>
    <row r="551" spans="1:6">
      <c r="A551">
        <v>0</v>
      </c>
      <c r="B551" s="37" t="s">
        <v>1098</v>
      </c>
      <c r="C551" s="37" t="s">
        <v>1423</v>
      </c>
      <c r="D551" s="37">
        <v>29</v>
      </c>
      <c r="E551" s="37" t="s">
        <v>312</v>
      </c>
      <c r="F551" s="37" t="s">
        <v>306</v>
      </c>
    </row>
    <row r="552" spans="1:6">
      <c r="A552">
        <v>0</v>
      </c>
      <c r="B552" s="37" t="s">
        <v>1098</v>
      </c>
      <c r="C552" s="37" t="s">
        <v>1423</v>
      </c>
      <c r="D552" s="37">
        <v>29</v>
      </c>
      <c r="E552" s="37" t="s">
        <v>312</v>
      </c>
      <c r="F552" s="37" t="s">
        <v>306</v>
      </c>
    </row>
    <row r="553" spans="1:6">
      <c r="A553">
        <v>0</v>
      </c>
      <c r="B553" s="37" t="s">
        <v>1098</v>
      </c>
      <c r="C553" s="37" t="s">
        <v>1423</v>
      </c>
      <c r="D553" s="37">
        <v>29</v>
      </c>
      <c r="E553" s="37" t="s">
        <v>312</v>
      </c>
      <c r="F553" s="37" t="s">
        <v>306</v>
      </c>
    </row>
    <row r="554" spans="1:6">
      <c r="A554">
        <v>0</v>
      </c>
      <c r="B554" s="37" t="s">
        <v>1098</v>
      </c>
      <c r="C554" s="37" t="s">
        <v>1423</v>
      </c>
      <c r="D554" s="37">
        <v>29</v>
      </c>
      <c r="E554" s="37" t="s">
        <v>312</v>
      </c>
      <c r="F554" s="37" t="s">
        <v>306</v>
      </c>
    </row>
    <row r="555" spans="1:6">
      <c r="A555">
        <v>0</v>
      </c>
      <c r="B555" s="37" t="s">
        <v>1098</v>
      </c>
      <c r="C555" s="37" t="s">
        <v>1423</v>
      </c>
      <c r="D555" s="37">
        <v>29</v>
      </c>
      <c r="E555" s="37" t="s">
        <v>312</v>
      </c>
      <c r="F555" s="37" t="s">
        <v>306</v>
      </c>
    </row>
    <row r="556" spans="1:6">
      <c r="A556">
        <v>0</v>
      </c>
      <c r="B556" s="37" t="s">
        <v>1098</v>
      </c>
      <c r="C556" s="37" t="s">
        <v>1423</v>
      </c>
      <c r="D556" s="37">
        <v>29</v>
      </c>
      <c r="E556" s="37" t="s">
        <v>312</v>
      </c>
      <c r="F556" s="37" t="s">
        <v>306</v>
      </c>
    </row>
    <row r="557" spans="1:6">
      <c r="A557">
        <v>0</v>
      </c>
      <c r="B557" s="37" t="s">
        <v>1098</v>
      </c>
      <c r="C557" s="37" t="s">
        <v>1423</v>
      </c>
      <c r="D557" s="37">
        <v>29</v>
      </c>
      <c r="E557" s="37" t="s">
        <v>312</v>
      </c>
      <c r="F557" s="37" t="s">
        <v>306</v>
      </c>
    </row>
    <row r="558" spans="1:6">
      <c r="A558">
        <v>0</v>
      </c>
      <c r="B558" s="37" t="s">
        <v>1098</v>
      </c>
      <c r="C558" s="37" t="s">
        <v>1423</v>
      </c>
      <c r="D558" s="37">
        <v>29</v>
      </c>
      <c r="E558" s="37" t="s">
        <v>312</v>
      </c>
      <c r="F558" s="37" t="s">
        <v>306</v>
      </c>
    </row>
    <row r="559" spans="1:6">
      <c r="A559">
        <v>0</v>
      </c>
      <c r="B559" s="37" t="s">
        <v>1098</v>
      </c>
      <c r="C559" s="37" t="s">
        <v>1423</v>
      </c>
      <c r="D559" s="37">
        <v>29</v>
      </c>
      <c r="E559" s="37" t="s">
        <v>312</v>
      </c>
      <c r="F559" s="37" t="s">
        <v>306</v>
      </c>
    </row>
    <row r="560" spans="1:6">
      <c r="A560">
        <v>0</v>
      </c>
      <c r="B560" s="37" t="s">
        <v>1098</v>
      </c>
      <c r="C560" s="37" t="s">
        <v>1423</v>
      </c>
      <c r="D560" s="37">
        <v>29</v>
      </c>
      <c r="E560" s="37" t="s">
        <v>312</v>
      </c>
      <c r="F560" s="37" t="s">
        <v>306</v>
      </c>
    </row>
    <row r="561" spans="1:6">
      <c r="A561">
        <v>0</v>
      </c>
      <c r="B561" s="37" t="s">
        <v>1098</v>
      </c>
      <c r="C561" s="37" t="s">
        <v>1423</v>
      </c>
      <c r="D561" s="37">
        <v>29</v>
      </c>
      <c r="E561" s="37" t="s">
        <v>312</v>
      </c>
      <c r="F561" s="37" t="s">
        <v>306</v>
      </c>
    </row>
    <row r="562" spans="1:6">
      <c r="A562">
        <v>0</v>
      </c>
      <c r="B562" s="37" t="s">
        <v>1098</v>
      </c>
      <c r="C562" s="37" t="s">
        <v>1423</v>
      </c>
      <c r="D562" s="37">
        <v>29</v>
      </c>
      <c r="E562" s="37" t="s">
        <v>312</v>
      </c>
      <c r="F562" s="37" t="s">
        <v>306</v>
      </c>
    </row>
    <row r="563" spans="1:6">
      <c r="A563">
        <v>0</v>
      </c>
      <c r="B563" s="37" t="s">
        <v>1419</v>
      </c>
      <c r="C563" s="37" t="s">
        <v>1099</v>
      </c>
      <c r="D563" s="37">
        <v>3</v>
      </c>
      <c r="E563" s="37" t="s">
        <v>1544</v>
      </c>
      <c r="F563" s="37" t="s">
        <v>1420</v>
      </c>
    </row>
    <row r="564" spans="1:6">
      <c r="A564">
        <v>0</v>
      </c>
      <c r="B564" s="37" t="s">
        <v>1419</v>
      </c>
      <c r="C564" s="37" t="s">
        <v>1099</v>
      </c>
      <c r="D564" s="37">
        <v>3</v>
      </c>
      <c r="E564" s="37" t="s">
        <v>1544</v>
      </c>
      <c r="F564" s="37" t="s">
        <v>1420</v>
      </c>
    </row>
    <row r="565" spans="1:6">
      <c r="A565">
        <v>0</v>
      </c>
      <c r="B565" s="37" t="s">
        <v>1419</v>
      </c>
      <c r="C565" s="37" t="s">
        <v>1099</v>
      </c>
      <c r="D565" s="37">
        <v>3</v>
      </c>
      <c r="E565" s="37" t="s">
        <v>1544</v>
      </c>
      <c r="F565" s="37" t="s">
        <v>1420</v>
      </c>
    </row>
    <row r="566" spans="1:6">
      <c r="A566">
        <v>0</v>
      </c>
      <c r="B566" s="37" t="s">
        <v>1419</v>
      </c>
      <c r="C566" s="37" t="s">
        <v>1099</v>
      </c>
      <c r="D566" s="37">
        <v>3</v>
      </c>
      <c r="E566" s="37" t="s">
        <v>1544</v>
      </c>
      <c r="F566" s="37" t="s">
        <v>1420</v>
      </c>
    </row>
    <row r="567" spans="1:6">
      <c r="A567">
        <v>0</v>
      </c>
      <c r="B567" s="37" t="s">
        <v>1419</v>
      </c>
      <c r="C567" s="37" t="s">
        <v>1099</v>
      </c>
      <c r="D567" s="37">
        <v>3</v>
      </c>
      <c r="E567" s="37" t="s">
        <v>1544</v>
      </c>
      <c r="F567" s="37" t="s">
        <v>1420</v>
      </c>
    </row>
    <row r="568" spans="1:6">
      <c r="A568">
        <v>0</v>
      </c>
      <c r="B568" s="37" t="s">
        <v>1419</v>
      </c>
      <c r="C568" s="37" t="s">
        <v>1099</v>
      </c>
      <c r="D568" s="37">
        <v>3</v>
      </c>
      <c r="E568" s="37" t="s">
        <v>1544</v>
      </c>
      <c r="F568" s="37" t="s">
        <v>1420</v>
      </c>
    </row>
    <row r="569" spans="1:6">
      <c r="A569">
        <v>0</v>
      </c>
      <c r="B569" s="37" t="s">
        <v>1419</v>
      </c>
      <c r="C569" s="37" t="s">
        <v>1099</v>
      </c>
      <c r="D569" s="37">
        <v>3</v>
      </c>
      <c r="E569" s="37" t="s">
        <v>1544</v>
      </c>
      <c r="F569" s="37" t="s">
        <v>1420</v>
      </c>
    </row>
    <row r="570" spans="1:6">
      <c r="A570">
        <v>0</v>
      </c>
      <c r="B570" s="37" t="s">
        <v>1419</v>
      </c>
      <c r="C570" s="37" t="s">
        <v>1099</v>
      </c>
      <c r="D570" s="37">
        <v>3</v>
      </c>
      <c r="E570" s="37" t="s">
        <v>1544</v>
      </c>
      <c r="F570" s="37" t="s">
        <v>1420</v>
      </c>
    </row>
    <row r="571" spans="1:6">
      <c r="A571">
        <v>0</v>
      </c>
      <c r="B571" s="37" t="s">
        <v>1419</v>
      </c>
      <c r="C571" s="37" t="s">
        <v>1099</v>
      </c>
      <c r="D571" s="37">
        <v>3</v>
      </c>
      <c r="E571" s="37" t="s">
        <v>1544</v>
      </c>
      <c r="F571" s="37" t="s">
        <v>1420</v>
      </c>
    </row>
    <row r="572" spans="1:6">
      <c r="A572">
        <v>0</v>
      </c>
      <c r="B572" s="37" t="s">
        <v>1419</v>
      </c>
      <c r="C572" s="37" t="s">
        <v>1099</v>
      </c>
      <c r="D572" s="37">
        <v>3</v>
      </c>
      <c r="E572" s="37" t="s">
        <v>1544</v>
      </c>
      <c r="F572" s="37" t="s">
        <v>1420</v>
      </c>
    </row>
    <row r="573" spans="1:6">
      <c r="A573">
        <v>0</v>
      </c>
      <c r="B573" s="37" t="s">
        <v>1419</v>
      </c>
      <c r="C573" s="37" t="s">
        <v>1099</v>
      </c>
      <c r="D573" s="37">
        <v>3</v>
      </c>
      <c r="E573" s="37" t="s">
        <v>1544</v>
      </c>
      <c r="F573" s="37" t="s">
        <v>1420</v>
      </c>
    </row>
    <row r="574" spans="1:6">
      <c r="A574">
        <v>0</v>
      </c>
      <c r="B574" s="37" t="s">
        <v>1419</v>
      </c>
      <c r="C574" s="37" t="s">
        <v>1099</v>
      </c>
      <c r="D574" s="37">
        <v>3</v>
      </c>
      <c r="E574" s="37" t="s">
        <v>1544</v>
      </c>
      <c r="F574" s="37" t="s">
        <v>1420</v>
      </c>
    </row>
    <row r="575" spans="1:6">
      <c r="A575">
        <v>0</v>
      </c>
      <c r="B575" s="37" t="s">
        <v>1419</v>
      </c>
      <c r="C575" s="37" t="s">
        <v>1099</v>
      </c>
      <c r="D575" s="37">
        <v>3</v>
      </c>
      <c r="E575" s="37" t="s">
        <v>1544</v>
      </c>
      <c r="F575" s="37" t="s">
        <v>1420</v>
      </c>
    </row>
    <row r="576" spans="1:6">
      <c r="A576">
        <v>0</v>
      </c>
      <c r="B576" s="37" t="s">
        <v>1419</v>
      </c>
      <c r="C576" s="37" t="s">
        <v>1099</v>
      </c>
      <c r="D576" s="37">
        <v>3</v>
      </c>
      <c r="E576" s="37" t="s">
        <v>1544</v>
      </c>
      <c r="F576" s="37" t="s">
        <v>1420</v>
      </c>
    </row>
    <row r="577" spans="1:6">
      <c r="A577">
        <v>0</v>
      </c>
      <c r="B577" s="37" t="s">
        <v>1419</v>
      </c>
      <c r="C577" s="37" t="s">
        <v>1099</v>
      </c>
      <c r="D577" s="37">
        <v>3</v>
      </c>
      <c r="E577" s="37" t="s">
        <v>1544</v>
      </c>
      <c r="F577" s="37" t="s">
        <v>1420</v>
      </c>
    </row>
    <row r="578" spans="1:6">
      <c r="A578">
        <v>1</v>
      </c>
      <c r="B578" s="37" t="s">
        <v>1419</v>
      </c>
      <c r="C578" s="37" t="s">
        <v>1099</v>
      </c>
      <c r="D578" s="37">
        <v>3</v>
      </c>
      <c r="E578" s="37" t="s">
        <v>1544</v>
      </c>
      <c r="F578" s="37" t="s">
        <v>1420</v>
      </c>
    </row>
    <row r="579" spans="1:6">
      <c r="A579">
        <v>1</v>
      </c>
      <c r="B579" s="37" t="s">
        <v>1419</v>
      </c>
      <c r="C579" s="37" t="s">
        <v>1099</v>
      </c>
      <c r="D579" s="37">
        <v>3</v>
      </c>
      <c r="E579" s="37" t="s">
        <v>1544</v>
      </c>
      <c r="F579" s="37" t="s">
        <v>1420</v>
      </c>
    </row>
    <row r="580" spans="1:6">
      <c r="A580">
        <v>1</v>
      </c>
      <c r="B580" s="37" t="s">
        <v>1419</v>
      </c>
      <c r="C580" s="37" t="s">
        <v>1099</v>
      </c>
      <c r="D580" s="37">
        <v>3</v>
      </c>
      <c r="E580" s="37" t="s">
        <v>1544</v>
      </c>
      <c r="F580" s="37" t="s">
        <v>1420</v>
      </c>
    </row>
    <row r="581" spans="1:6">
      <c r="A581">
        <v>2</v>
      </c>
      <c r="B581" s="37" t="s">
        <v>1419</v>
      </c>
      <c r="C581" s="37" t="s">
        <v>1099</v>
      </c>
      <c r="D581" s="37">
        <v>3</v>
      </c>
      <c r="E581" s="37" t="s">
        <v>1544</v>
      </c>
      <c r="F581" s="37" t="s">
        <v>1420</v>
      </c>
    </row>
    <row r="582" spans="1:6">
      <c r="A582">
        <v>2</v>
      </c>
      <c r="B582" s="37" t="s">
        <v>1419</v>
      </c>
      <c r="C582" s="37" t="s">
        <v>1099</v>
      </c>
      <c r="D582" s="37">
        <v>3</v>
      </c>
      <c r="E582" s="37" t="s">
        <v>1544</v>
      </c>
      <c r="F582" s="37" t="s">
        <v>1420</v>
      </c>
    </row>
    <row r="583" spans="1:6">
      <c r="A583">
        <v>2</v>
      </c>
      <c r="B583" s="37" t="s">
        <v>1419</v>
      </c>
      <c r="C583" s="37" t="s">
        <v>1099</v>
      </c>
      <c r="D583" s="37">
        <v>3</v>
      </c>
      <c r="E583" s="37" t="s">
        <v>1544</v>
      </c>
      <c r="F583" s="37" t="s">
        <v>1420</v>
      </c>
    </row>
    <row r="584" spans="1:6">
      <c r="A584">
        <v>2</v>
      </c>
      <c r="B584" s="37" t="s">
        <v>1419</v>
      </c>
      <c r="C584" s="37" t="s">
        <v>1099</v>
      </c>
      <c r="D584" s="37">
        <v>3</v>
      </c>
      <c r="E584" s="37" t="s">
        <v>1544</v>
      </c>
      <c r="F584" s="37" t="s">
        <v>1420</v>
      </c>
    </row>
    <row r="585" spans="1:6">
      <c r="A585">
        <v>3</v>
      </c>
      <c r="B585" s="37" t="s">
        <v>1419</v>
      </c>
      <c r="C585" s="37" t="s">
        <v>1099</v>
      </c>
      <c r="D585" s="37">
        <v>3</v>
      </c>
      <c r="E585" s="37" t="s">
        <v>1544</v>
      </c>
      <c r="F585" s="37" t="s">
        <v>1420</v>
      </c>
    </row>
    <row r="586" spans="1:6">
      <c r="A586">
        <v>3</v>
      </c>
      <c r="B586" s="37" t="s">
        <v>1419</v>
      </c>
      <c r="C586" s="37" t="s">
        <v>1099</v>
      </c>
      <c r="D586" s="37">
        <v>3</v>
      </c>
      <c r="E586" s="37" t="s">
        <v>1544</v>
      </c>
      <c r="F586" s="37" t="s">
        <v>1420</v>
      </c>
    </row>
    <row r="587" spans="1:6">
      <c r="A587">
        <v>3</v>
      </c>
      <c r="B587" s="37" t="s">
        <v>1419</v>
      </c>
      <c r="C587" s="37" t="s">
        <v>1099</v>
      </c>
      <c r="D587" s="37">
        <v>3</v>
      </c>
      <c r="E587" s="37" t="s">
        <v>1544</v>
      </c>
      <c r="F587" s="37" t="s">
        <v>1420</v>
      </c>
    </row>
    <row r="588" spans="1:6">
      <c r="A588">
        <v>3</v>
      </c>
      <c r="B588" s="37" t="s">
        <v>1419</v>
      </c>
      <c r="C588" s="37" t="s">
        <v>1099</v>
      </c>
      <c r="D588" s="37">
        <v>3</v>
      </c>
      <c r="E588" s="37" t="s">
        <v>1544</v>
      </c>
      <c r="F588" s="37" t="s">
        <v>1420</v>
      </c>
    </row>
    <row r="589" spans="1:6">
      <c r="A589">
        <v>0</v>
      </c>
      <c r="B589" s="37" t="s">
        <v>1416</v>
      </c>
      <c r="C589" s="37" t="s">
        <v>1423</v>
      </c>
      <c r="D589" s="37">
        <v>30</v>
      </c>
      <c r="E589" s="37" t="s">
        <v>312</v>
      </c>
      <c r="F589" s="37" t="s">
        <v>307</v>
      </c>
    </row>
    <row r="590" spans="1:6">
      <c r="A590">
        <v>0</v>
      </c>
      <c r="B590" s="37" t="s">
        <v>1416</v>
      </c>
      <c r="C590" s="37" t="s">
        <v>1423</v>
      </c>
      <c r="D590" s="37">
        <v>30</v>
      </c>
      <c r="E590" s="37" t="s">
        <v>312</v>
      </c>
      <c r="F590" s="37" t="s">
        <v>307</v>
      </c>
    </row>
    <row r="591" spans="1:6">
      <c r="A591">
        <v>0</v>
      </c>
      <c r="B591" s="37" t="s">
        <v>1416</v>
      </c>
      <c r="C591" s="37" t="s">
        <v>1423</v>
      </c>
      <c r="D591" s="37">
        <v>30</v>
      </c>
      <c r="E591" s="37" t="s">
        <v>312</v>
      </c>
      <c r="F591" s="37" t="s">
        <v>307</v>
      </c>
    </row>
    <row r="592" spans="1:6">
      <c r="A592">
        <v>0</v>
      </c>
      <c r="B592" s="37" t="s">
        <v>1416</v>
      </c>
      <c r="C592" s="37" t="s">
        <v>1423</v>
      </c>
      <c r="D592" s="37">
        <v>30</v>
      </c>
      <c r="E592" s="37" t="s">
        <v>312</v>
      </c>
      <c r="F592" s="37" t="s">
        <v>307</v>
      </c>
    </row>
    <row r="593" spans="1:6">
      <c r="A593">
        <v>0</v>
      </c>
      <c r="B593" s="37" t="s">
        <v>1416</v>
      </c>
      <c r="C593" s="37" t="s">
        <v>1423</v>
      </c>
      <c r="D593" s="37">
        <v>30</v>
      </c>
      <c r="E593" s="37" t="s">
        <v>312</v>
      </c>
      <c r="F593" s="37" t="s">
        <v>307</v>
      </c>
    </row>
    <row r="594" spans="1:6">
      <c r="A594">
        <v>0</v>
      </c>
      <c r="B594" s="37" t="s">
        <v>1416</v>
      </c>
      <c r="C594" s="37" t="s">
        <v>1423</v>
      </c>
      <c r="D594" s="37">
        <v>30</v>
      </c>
      <c r="E594" s="37" t="s">
        <v>312</v>
      </c>
      <c r="F594" s="37" t="s">
        <v>307</v>
      </c>
    </row>
    <row r="595" spans="1:6">
      <c r="A595">
        <v>0</v>
      </c>
      <c r="B595" s="37" t="s">
        <v>1416</v>
      </c>
      <c r="C595" s="37" t="s">
        <v>1423</v>
      </c>
      <c r="D595" s="37">
        <v>30</v>
      </c>
      <c r="E595" s="37" t="s">
        <v>312</v>
      </c>
      <c r="F595" s="37" t="s">
        <v>307</v>
      </c>
    </row>
    <row r="596" spans="1:6">
      <c r="A596">
        <v>0</v>
      </c>
      <c r="B596" s="37" t="s">
        <v>1416</v>
      </c>
      <c r="C596" s="37" t="s">
        <v>1423</v>
      </c>
      <c r="D596" s="37">
        <v>30</v>
      </c>
      <c r="E596" s="37" t="s">
        <v>312</v>
      </c>
      <c r="F596" s="37" t="s">
        <v>307</v>
      </c>
    </row>
    <row r="597" spans="1:6">
      <c r="A597">
        <v>0</v>
      </c>
      <c r="B597" s="37" t="s">
        <v>1416</v>
      </c>
      <c r="C597" s="37" t="s">
        <v>1423</v>
      </c>
      <c r="D597" s="37">
        <v>30</v>
      </c>
      <c r="E597" s="37" t="s">
        <v>312</v>
      </c>
      <c r="F597" s="37" t="s">
        <v>307</v>
      </c>
    </row>
    <row r="598" spans="1:6">
      <c r="A598">
        <v>0</v>
      </c>
      <c r="B598" s="37" t="s">
        <v>1416</v>
      </c>
      <c r="C598" s="37" t="s">
        <v>1423</v>
      </c>
      <c r="D598" s="37">
        <v>30</v>
      </c>
      <c r="E598" s="37" t="s">
        <v>312</v>
      </c>
      <c r="F598" s="37" t="s">
        <v>307</v>
      </c>
    </row>
    <row r="599" spans="1:6">
      <c r="A599">
        <v>0</v>
      </c>
      <c r="B599" s="37" t="s">
        <v>1416</v>
      </c>
      <c r="C599" s="37" t="s">
        <v>1423</v>
      </c>
      <c r="D599" s="37">
        <v>30</v>
      </c>
      <c r="E599" s="37" t="s">
        <v>312</v>
      </c>
      <c r="F599" s="37" t="s">
        <v>307</v>
      </c>
    </row>
    <row r="600" spans="1:6">
      <c r="A600">
        <v>0</v>
      </c>
      <c r="B600" s="37" t="s">
        <v>1416</v>
      </c>
      <c r="C600" s="37" t="s">
        <v>1423</v>
      </c>
      <c r="D600" s="37">
        <v>30</v>
      </c>
      <c r="E600" s="37" t="s">
        <v>312</v>
      </c>
      <c r="F600" s="37" t="s">
        <v>307</v>
      </c>
    </row>
    <row r="601" spans="1:6">
      <c r="A601">
        <v>0</v>
      </c>
      <c r="B601" s="37" t="s">
        <v>1416</v>
      </c>
      <c r="C601" s="37" t="s">
        <v>1423</v>
      </c>
      <c r="D601" s="37">
        <v>30</v>
      </c>
      <c r="E601" s="37" t="s">
        <v>312</v>
      </c>
      <c r="F601" s="37" t="s">
        <v>307</v>
      </c>
    </row>
    <row r="602" spans="1:6">
      <c r="A602">
        <v>0</v>
      </c>
      <c r="B602" s="37" t="s">
        <v>1416</v>
      </c>
      <c r="C602" s="37" t="s">
        <v>1423</v>
      </c>
      <c r="D602" s="37">
        <v>30</v>
      </c>
      <c r="E602" s="37" t="s">
        <v>312</v>
      </c>
      <c r="F602" s="37" t="s">
        <v>307</v>
      </c>
    </row>
    <row r="603" spans="1:6">
      <c r="A603">
        <v>0</v>
      </c>
      <c r="B603" s="37" t="s">
        <v>1416</v>
      </c>
      <c r="C603" s="37" t="s">
        <v>1423</v>
      </c>
      <c r="D603" s="37">
        <v>30</v>
      </c>
      <c r="E603" s="37" t="s">
        <v>312</v>
      </c>
      <c r="F603" s="37" t="s">
        <v>307</v>
      </c>
    </row>
    <row r="604" spans="1:6">
      <c r="A604">
        <v>0</v>
      </c>
      <c r="B604" s="37" t="s">
        <v>1416</v>
      </c>
      <c r="C604" s="37" t="s">
        <v>1423</v>
      </c>
      <c r="D604" s="37">
        <v>30</v>
      </c>
      <c r="E604" s="37" t="s">
        <v>312</v>
      </c>
      <c r="F604" s="37" t="s">
        <v>307</v>
      </c>
    </row>
    <row r="605" spans="1:6">
      <c r="A605">
        <v>0</v>
      </c>
      <c r="B605" s="37" t="s">
        <v>1416</v>
      </c>
      <c r="C605" s="37" t="s">
        <v>1423</v>
      </c>
      <c r="D605" s="37">
        <v>30</v>
      </c>
      <c r="E605" s="37" t="s">
        <v>312</v>
      </c>
      <c r="F605" s="37" t="s">
        <v>307</v>
      </c>
    </row>
    <row r="606" spans="1:6">
      <c r="A606">
        <v>0</v>
      </c>
      <c r="B606" s="37" t="s">
        <v>1416</v>
      </c>
      <c r="C606" s="37" t="s">
        <v>1423</v>
      </c>
      <c r="D606" s="37">
        <v>30</v>
      </c>
      <c r="E606" s="37" t="s">
        <v>312</v>
      </c>
      <c r="F606" s="37" t="s">
        <v>307</v>
      </c>
    </row>
    <row r="607" spans="1:6">
      <c r="A607">
        <v>0</v>
      </c>
      <c r="B607" s="37" t="s">
        <v>1416</v>
      </c>
      <c r="C607" s="37" t="s">
        <v>1423</v>
      </c>
      <c r="D607" s="37">
        <v>30</v>
      </c>
      <c r="E607" s="37" t="s">
        <v>312</v>
      </c>
      <c r="F607" s="37" t="s">
        <v>307</v>
      </c>
    </row>
    <row r="608" spans="1:6">
      <c r="A608">
        <v>1</v>
      </c>
      <c r="B608" s="37" t="s">
        <v>1416</v>
      </c>
      <c r="C608" s="37" t="s">
        <v>1423</v>
      </c>
      <c r="D608" s="37">
        <v>30</v>
      </c>
      <c r="E608" s="37" t="s">
        <v>312</v>
      </c>
      <c r="F608" s="37" t="s">
        <v>307</v>
      </c>
    </row>
    <row r="609" spans="1:6">
      <c r="A609">
        <v>1</v>
      </c>
      <c r="B609" s="37" t="s">
        <v>1416</v>
      </c>
      <c r="C609" s="37" t="s">
        <v>1423</v>
      </c>
      <c r="D609" s="37">
        <v>30</v>
      </c>
      <c r="E609" s="37" t="s">
        <v>312</v>
      </c>
      <c r="F609" s="37" t="s">
        <v>307</v>
      </c>
    </row>
    <row r="610" spans="1:6">
      <c r="A610">
        <v>1</v>
      </c>
      <c r="B610" s="37" t="s">
        <v>1416</v>
      </c>
      <c r="C610" s="37" t="s">
        <v>1423</v>
      </c>
      <c r="D610" s="37">
        <v>30</v>
      </c>
      <c r="E610" s="37" t="s">
        <v>312</v>
      </c>
      <c r="F610" s="37" t="s">
        <v>307</v>
      </c>
    </row>
    <row r="611" spans="1:6">
      <c r="A611">
        <v>1</v>
      </c>
      <c r="B611" s="37" t="s">
        <v>1416</v>
      </c>
      <c r="C611" s="37" t="s">
        <v>1423</v>
      </c>
      <c r="D611" s="37">
        <v>30</v>
      </c>
      <c r="E611" s="37" t="s">
        <v>312</v>
      </c>
      <c r="F611" s="37" t="s">
        <v>307</v>
      </c>
    </row>
    <row r="612" spans="1:6">
      <c r="A612">
        <v>2</v>
      </c>
      <c r="B612" s="37" t="s">
        <v>1416</v>
      </c>
      <c r="C612" s="37" t="s">
        <v>1423</v>
      </c>
      <c r="D612" s="37">
        <v>30</v>
      </c>
      <c r="E612" s="37" t="s">
        <v>312</v>
      </c>
      <c r="F612" s="37" t="s">
        <v>307</v>
      </c>
    </row>
    <row r="613" spans="1:6">
      <c r="A613">
        <v>2</v>
      </c>
      <c r="B613" s="37" t="s">
        <v>1416</v>
      </c>
      <c r="C613" s="37" t="s">
        <v>1423</v>
      </c>
      <c r="D613" s="37">
        <v>30</v>
      </c>
      <c r="E613" s="37" t="s">
        <v>312</v>
      </c>
      <c r="F613" s="37" t="s">
        <v>307</v>
      </c>
    </row>
    <row r="614" spans="1:6">
      <c r="A614">
        <v>2</v>
      </c>
      <c r="B614" s="37" t="s">
        <v>1416</v>
      </c>
      <c r="C614" s="37" t="s">
        <v>1423</v>
      </c>
      <c r="D614" s="37">
        <v>30</v>
      </c>
      <c r="E614" s="37" t="s">
        <v>312</v>
      </c>
      <c r="F614" s="37" t="s">
        <v>307</v>
      </c>
    </row>
    <row r="615" spans="1:6">
      <c r="A615">
        <v>3</v>
      </c>
      <c r="B615" s="37" t="s">
        <v>1416</v>
      </c>
      <c r="C615" s="37" t="s">
        <v>1423</v>
      </c>
      <c r="D615" s="37">
        <v>30</v>
      </c>
      <c r="E615" s="37" t="s">
        <v>312</v>
      </c>
      <c r="F615" s="37" t="s">
        <v>307</v>
      </c>
    </row>
    <row r="616" spans="1:6">
      <c r="A616">
        <v>4</v>
      </c>
      <c r="B616" s="37" t="s">
        <v>1416</v>
      </c>
      <c r="C616" s="37" t="s">
        <v>1423</v>
      </c>
      <c r="D616" s="37">
        <v>30</v>
      </c>
      <c r="E616" s="37" t="s">
        <v>312</v>
      </c>
      <c r="F616" s="37" t="s">
        <v>307</v>
      </c>
    </row>
    <row r="617" spans="1:6">
      <c r="A617">
        <v>4</v>
      </c>
      <c r="B617" s="37" t="s">
        <v>1416</v>
      </c>
      <c r="C617" s="37" t="s">
        <v>1423</v>
      </c>
      <c r="D617" s="37">
        <v>30</v>
      </c>
      <c r="E617" s="37" t="s">
        <v>312</v>
      </c>
      <c r="F617" s="37" t="s">
        <v>307</v>
      </c>
    </row>
    <row r="618" spans="1:6">
      <c r="A618">
        <v>4</v>
      </c>
      <c r="B618" s="37" t="s">
        <v>1416</v>
      </c>
      <c r="C618" s="37" t="s">
        <v>1423</v>
      </c>
      <c r="D618" s="37">
        <v>30</v>
      </c>
      <c r="E618" s="37" t="s">
        <v>312</v>
      </c>
      <c r="F618" s="37" t="s">
        <v>307</v>
      </c>
    </row>
    <row r="619" spans="1:6">
      <c r="A619">
        <v>0</v>
      </c>
      <c r="B619" s="37" t="s">
        <v>1396</v>
      </c>
      <c r="C619" s="37" t="s">
        <v>1423</v>
      </c>
      <c r="D619" s="37">
        <v>31</v>
      </c>
      <c r="E619" s="37" t="s">
        <v>312</v>
      </c>
      <c r="F619" s="37" t="s">
        <v>309</v>
      </c>
    </row>
    <row r="620" spans="1:6">
      <c r="A620">
        <v>0</v>
      </c>
      <c r="B620" s="37" t="s">
        <v>1396</v>
      </c>
      <c r="C620" s="37" t="s">
        <v>1423</v>
      </c>
      <c r="D620" s="37">
        <v>31</v>
      </c>
      <c r="E620" s="37" t="s">
        <v>312</v>
      </c>
      <c r="F620" s="37" t="s">
        <v>309</v>
      </c>
    </row>
    <row r="621" spans="1:6">
      <c r="A621">
        <v>0</v>
      </c>
      <c r="B621" s="37" t="s">
        <v>1396</v>
      </c>
      <c r="C621" s="37" t="s">
        <v>1423</v>
      </c>
      <c r="D621" s="37">
        <v>31</v>
      </c>
      <c r="E621" s="37" t="s">
        <v>312</v>
      </c>
      <c r="F621" s="37" t="s">
        <v>309</v>
      </c>
    </row>
    <row r="622" spans="1:6">
      <c r="A622">
        <v>0</v>
      </c>
      <c r="B622" s="37" t="s">
        <v>1396</v>
      </c>
      <c r="C622" s="37" t="s">
        <v>1423</v>
      </c>
      <c r="D622" s="37">
        <v>31</v>
      </c>
      <c r="E622" s="37" t="s">
        <v>312</v>
      </c>
      <c r="F622" s="37" t="s">
        <v>309</v>
      </c>
    </row>
    <row r="623" spans="1:6">
      <c r="A623">
        <v>0</v>
      </c>
      <c r="B623" s="37" t="s">
        <v>1396</v>
      </c>
      <c r="C623" s="37" t="s">
        <v>1423</v>
      </c>
      <c r="D623" s="37">
        <v>31</v>
      </c>
      <c r="E623" s="37" t="s">
        <v>312</v>
      </c>
      <c r="F623" s="37" t="s">
        <v>309</v>
      </c>
    </row>
    <row r="624" spans="1:6">
      <c r="A624">
        <v>0</v>
      </c>
      <c r="B624" s="37" t="s">
        <v>1396</v>
      </c>
      <c r="C624" s="37" t="s">
        <v>1423</v>
      </c>
      <c r="D624" s="37">
        <v>31</v>
      </c>
      <c r="E624" s="37" t="s">
        <v>312</v>
      </c>
      <c r="F624" s="37" t="s">
        <v>309</v>
      </c>
    </row>
    <row r="625" spans="1:6">
      <c r="A625">
        <v>0</v>
      </c>
      <c r="B625" s="37" t="s">
        <v>1396</v>
      </c>
      <c r="C625" s="37" t="s">
        <v>1423</v>
      </c>
      <c r="D625" s="37">
        <v>31</v>
      </c>
      <c r="E625" s="37" t="s">
        <v>312</v>
      </c>
      <c r="F625" s="37" t="s">
        <v>309</v>
      </c>
    </row>
    <row r="626" spans="1:6">
      <c r="A626">
        <v>0</v>
      </c>
      <c r="B626" s="37" t="s">
        <v>1396</v>
      </c>
      <c r="C626" s="37" t="s">
        <v>1423</v>
      </c>
      <c r="D626" s="37">
        <v>31</v>
      </c>
      <c r="E626" s="37" t="s">
        <v>312</v>
      </c>
      <c r="F626" s="37" t="s">
        <v>309</v>
      </c>
    </row>
    <row r="627" spans="1:6">
      <c r="A627">
        <v>0</v>
      </c>
      <c r="B627" s="37" t="s">
        <v>1396</v>
      </c>
      <c r="C627" s="37" t="s">
        <v>1423</v>
      </c>
      <c r="D627" s="37">
        <v>31</v>
      </c>
      <c r="E627" s="37" t="s">
        <v>312</v>
      </c>
      <c r="F627" s="37" t="s">
        <v>309</v>
      </c>
    </row>
    <row r="628" spans="1:6">
      <c r="A628">
        <v>1</v>
      </c>
      <c r="B628" s="37" t="s">
        <v>1396</v>
      </c>
      <c r="C628" s="37" t="s">
        <v>1423</v>
      </c>
      <c r="D628" s="37">
        <v>31</v>
      </c>
      <c r="E628" s="37" t="s">
        <v>312</v>
      </c>
      <c r="F628" s="37" t="s">
        <v>309</v>
      </c>
    </row>
    <row r="629" spans="1:6">
      <c r="A629">
        <v>1</v>
      </c>
      <c r="B629" s="37" t="s">
        <v>1396</v>
      </c>
      <c r="C629" s="37" t="s">
        <v>1423</v>
      </c>
      <c r="D629" s="37">
        <v>31</v>
      </c>
      <c r="E629" s="37" t="s">
        <v>312</v>
      </c>
      <c r="F629" s="37" t="s">
        <v>309</v>
      </c>
    </row>
    <row r="630" spans="1:6">
      <c r="A630">
        <v>2</v>
      </c>
      <c r="B630" s="37" t="s">
        <v>1396</v>
      </c>
      <c r="C630" s="37" t="s">
        <v>1423</v>
      </c>
      <c r="D630" s="37">
        <v>31</v>
      </c>
      <c r="E630" s="37" t="s">
        <v>312</v>
      </c>
      <c r="F630" s="37" t="s">
        <v>309</v>
      </c>
    </row>
    <row r="631" spans="1:6">
      <c r="A631">
        <v>2</v>
      </c>
      <c r="B631" s="37" t="s">
        <v>1396</v>
      </c>
      <c r="C631" s="37" t="s">
        <v>1423</v>
      </c>
      <c r="D631" s="37">
        <v>31</v>
      </c>
      <c r="E631" s="37" t="s">
        <v>312</v>
      </c>
      <c r="F631" s="37" t="s">
        <v>309</v>
      </c>
    </row>
    <row r="632" spans="1:6">
      <c r="A632">
        <v>2</v>
      </c>
      <c r="B632" s="37" t="s">
        <v>1396</v>
      </c>
      <c r="C632" s="37" t="s">
        <v>1423</v>
      </c>
      <c r="D632" s="37">
        <v>31</v>
      </c>
      <c r="E632" s="37" t="s">
        <v>312</v>
      </c>
      <c r="F632" s="37" t="s">
        <v>309</v>
      </c>
    </row>
    <row r="633" spans="1:6">
      <c r="A633">
        <v>2</v>
      </c>
      <c r="B633" s="37" t="s">
        <v>1396</v>
      </c>
      <c r="C633" s="37" t="s">
        <v>1423</v>
      </c>
      <c r="D633" s="37">
        <v>31</v>
      </c>
      <c r="E633" s="37" t="s">
        <v>312</v>
      </c>
      <c r="F633" s="37" t="s">
        <v>309</v>
      </c>
    </row>
    <row r="634" spans="1:6">
      <c r="A634">
        <v>0</v>
      </c>
      <c r="B634" s="37" t="s">
        <v>1419</v>
      </c>
      <c r="C634" s="37" t="s">
        <v>1423</v>
      </c>
      <c r="D634" s="37">
        <v>32</v>
      </c>
      <c r="E634" s="37" t="s">
        <v>312</v>
      </c>
      <c r="F634" s="37" t="s">
        <v>308</v>
      </c>
    </row>
    <row r="635" spans="1:6">
      <c r="A635">
        <v>0</v>
      </c>
      <c r="B635" s="37" t="s">
        <v>1419</v>
      </c>
      <c r="C635" s="37" t="s">
        <v>1423</v>
      </c>
      <c r="D635" s="37">
        <v>32</v>
      </c>
      <c r="E635" s="37" t="s">
        <v>312</v>
      </c>
      <c r="F635" s="37" t="s">
        <v>308</v>
      </c>
    </row>
    <row r="636" spans="1:6">
      <c r="A636">
        <v>0</v>
      </c>
      <c r="B636" s="37" t="s">
        <v>1419</v>
      </c>
      <c r="C636" s="37" t="s">
        <v>1423</v>
      </c>
      <c r="D636" s="37">
        <v>32</v>
      </c>
      <c r="E636" s="37" t="s">
        <v>312</v>
      </c>
      <c r="F636" s="37" t="s">
        <v>308</v>
      </c>
    </row>
    <row r="637" spans="1:6">
      <c r="A637">
        <v>0</v>
      </c>
      <c r="B637" s="37" t="s">
        <v>1419</v>
      </c>
      <c r="C637" s="37" t="s">
        <v>1423</v>
      </c>
      <c r="D637" s="37">
        <v>32</v>
      </c>
      <c r="E637" s="37" t="s">
        <v>312</v>
      </c>
      <c r="F637" s="37" t="s">
        <v>308</v>
      </c>
    </row>
    <row r="638" spans="1:6">
      <c r="A638">
        <v>0</v>
      </c>
      <c r="B638" s="37" t="s">
        <v>1419</v>
      </c>
      <c r="C638" s="37" t="s">
        <v>1423</v>
      </c>
      <c r="D638" s="37">
        <v>32</v>
      </c>
      <c r="E638" s="37" t="s">
        <v>312</v>
      </c>
      <c r="F638" s="37" t="s">
        <v>308</v>
      </c>
    </row>
    <row r="639" spans="1:6">
      <c r="A639">
        <v>0</v>
      </c>
      <c r="B639" s="37" t="s">
        <v>1419</v>
      </c>
      <c r="C639" s="37" t="s">
        <v>1423</v>
      </c>
      <c r="D639" s="37">
        <v>32</v>
      </c>
      <c r="E639" s="37" t="s">
        <v>312</v>
      </c>
      <c r="F639" s="37" t="s">
        <v>308</v>
      </c>
    </row>
    <row r="640" spans="1:6">
      <c r="A640">
        <v>0</v>
      </c>
      <c r="B640" s="37" t="s">
        <v>1419</v>
      </c>
      <c r="C640" s="37" t="s">
        <v>1423</v>
      </c>
      <c r="D640" s="37">
        <v>32</v>
      </c>
      <c r="E640" s="37" t="s">
        <v>312</v>
      </c>
      <c r="F640" s="37" t="s">
        <v>308</v>
      </c>
    </row>
    <row r="641" spans="1:6">
      <c r="A641">
        <v>0</v>
      </c>
      <c r="B641" s="37" t="s">
        <v>1419</v>
      </c>
      <c r="C641" s="37" t="s">
        <v>1423</v>
      </c>
      <c r="D641" s="37">
        <v>32</v>
      </c>
      <c r="E641" s="37" t="s">
        <v>312</v>
      </c>
      <c r="F641" s="37" t="s">
        <v>308</v>
      </c>
    </row>
    <row r="642" spans="1:6">
      <c r="A642">
        <v>0</v>
      </c>
      <c r="B642" s="37" t="s">
        <v>1419</v>
      </c>
      <c r="C642" s="37" t="s">
        <v>1423</v>
      </c>
      <c r="D642" s="37">
        <v>32</v>
      </c>
      <c r="E642" s="37" t="s">
        <v>312</v>
      </c>
      <c r="F642" s="37" t="s">
        <v>308</v>
      </c>
    </row>
    <row r="643" spans="1:6">
      <c r="A643">
        <v>0</v>
      </c>
      <c r="B643" s="37" t="s">
        <v>1419</v>
      </c>
      <c r="C643" s="37" t="s">
        <v>1423</v>
      </c>
      <c r="D643" s="37">
        <v>32</v>
      </c>
      <c r="E643" s="37" t="s">
        <v>312</v>
      </c>
      <c r="F643" s="37" t="s">
        <v>308</v>
      </c>
    </row>
    <row r="644" spans="1:6">
      <c r="A644">
        <v>0</v>
      </c>
      <c r="B644" s="37" t="s">
        <v>1419</v>
      </c>
      <c r="C644" s="37" t="s">
        <v>1423</v>
      </c>
      <c r="D644" s="37">
        <v>32</v>
      </c>
      <c r="E644" s="37" t="s">
        <v>312</v>
      </c>
      <c r="F644" s="37" t="s">
        <v>308</v>
      </c>
    </row>
    <row r="645" spans="1:6">
      <c r="A645">
        <v>0</v>
      </c>
      <c r="B645" s="37" t="s">
        <v>1419</v>
      </c>
      <c r="C645" s="37" t="s">
        <v>1423</v>
      </c>
      <c r="D645" s="37">
        <v>32</v>
      </c>
      <c r="E645" s="37" t="s">
        <v>312</v>
      </c>
      <c r="F645" s="37" t="s">
        <v>308</v>
      </c>
    </row>
    <row r="646" spans="1:6">
      <c r="A646">
        <v>0</v>
      </c>
      <c r="B646" s="37" t="s">
        <v>1419</v>
      </c>
      <c r="C646" s="37" t="s">
        <v>1423</v>
      </c>
      <c r="D646" s="37">
        <v>32</v>
      </c>
      <c r="E646" s="37" t="s">
        <v>312</v>
      </c>
      <c r="F646" s="37" t="s">
        <v>308</v>
      </c>
    </row>
    <row r="647" spans="1:6">
      <c r="A647">
        <v>0</v>
      </c>
      <c r="B647" s="37" t="s">
        <v>1419</v>
      </c>
      <c r="C647" s="37" t="s">
        <v>1423</v>
      </c>
      <c r="D647" s="37">
        <v>32</v>
      </c>
      <c r="E647" s="37" t="s">
        <v>312</v>
      </c>
      <c r="F647" s="37" t="s">
        <v>308</v>
      </c>
    </row>
    <row r="648" spans="1:6">
      <c r="A648">
        <v>0</v>
      </c>
      <c r="B648" s="37" t="s">
        <v>1419</v>
      </c>
      <c r="C648" s="37" t="s">
        <v>1423</v>
      </c>
      <c r="D648" s="37">
        <v>32</v>
      </c>
      <c r="E648" s="37" t="s">
        <v>312</v>
      </c>
      <c r="F648" s="37" t="s">
        <v>308</v>
      </c>
    </row>
    <row r="649" spans="1:6">
      <c r="A649">
        <v>1</v>
      </c>
      <c r="B649" s="37" t="s">
        <v>1419</v>
      </c>
      <c r="C649" s="37" t="s">
        <v>1423</v>
      </c>
      <c r="D649" s="37">
        <v>32</v>
      </c>
      <c r="E649" s="37" t="s">
        <v>312</v>
      </c>
      <c r="F649" s="37" t="s">
        <v>308</v>
      </c>
    </row>
    <row r="650" spans="1:6">
      <c r="A650">
        <v>1</v>
      </c>
      <c r="B650" s="37" t="s">
        <v>1419</v>
      </c>
      <c r="C650" s="37" t="s">
        <v>1423</v>
      </c>
      <c r="D650" s="37">
        <v>32</v>
      </c>
      <c r="E650" s="37" t="s">
        <v>312</v>
      </c>
      <c r="F650" s="37" t="s">
        <v>308</v>
      </c>
    </row>
    <row r="651" spans="1:6">
      <c r="A651">
        <v>1</v>
      </c>
      <c r="B651" s="37" t="s">
        <v>1419</v>
      </c>
      <c r="C651" s="37" t="s">
        <v>1423</v>
      </c>
      <c r="D651" s="37">
        <v>32</v>
      </c>
      <c r="E651" s="37" t="s">
        <v>312</v>
      </c>
      <c r="F651" s="37" t="s">
        <v>308</v>
      </c>
    </row>
    <row r="652" spans="1:6">
      <c r="A652">
        <v>1</v>
      </c>
      <c r="B652" s="37" t="s">
        <v>1419</v>
      </c>
      <c r="C652" s="37" t="s">
        <v>1423</v>
      </c>
      <c r="D652" s="37">
        <v>32</v>
      </c>
      <c r="E652" s="37" t="s">
        <v>312</v>
      </c>
      <c r="F652" s="37" t="s">
        <v>308</v>
      </c>
    </row>
    <row r="653" spans="1:6">
      <c r="A653">
        <v>1</v>
      </c>
      <c r="B653" s="37" t="s">
        <v>1419</v>
      </c>
      <c r="C653" s="37" t="s">
        <v>1423</v>
      </c>
      <c r="D653" s="37">
        <v>32</v>
      </c>
      <c r="E653" s="37" t="s">
        <v>312</v>
      </c>
      <c r="F653" s="37" t="s">
        <v>308</v>
      </c>
    </row>
    <row r="654" spans="1:6">
      <c r="A654">
        <v>1</v>
      </c>
      <c r="B654" s="37" t="s">
        <v>1419</v>
      </c>
      <c r="C654" s="37" t="s">
        <v>1423</v>
      </c>
      <c r="D654" s="37">
        <v>32</v>
      </c>
      <c r="E654" s="37" t="s">
        <v>312</v>
      </c>
      <c r="F654" s="37" t="s">
        <v>308</v>
      </c>
    </row>
    <row r="655" spans="1:6">
      <c r="A655">
        <v>2</v>
      </c>
      <c r="B655" s="37" t="s">
        <v>1419</v>
      </c>
      <c r="C655" s="37" t="s">
        <v>1423</v>
      </c>
      <c r="D655" s="37">
        <v>32</v>
      </c>
      <c r="E655" s="37" t="s">
        <v>312</v>
      </c>
      <c r="F655" s="37" t="s">
        <v>308</v>
      </c>
    </row>
    <row r="656" spans="1:6">
      <c r="A656">
        <v>3</v>
      </c>
      <c r="B656" s="37" t="s">
        <v>1419</v>
      </c>
      <c r="C656" s="37" t="s">
        <v>1423</v>
      </c>
      <c r="D656" s="37">
        <v>32</v>
      </c>
      <c r="E656" s="37" t="s">
        <v>312</v>
      </c>
      <c r="F656" s="37" t="s">
        <v>308</v>
      </c>
    </row>
    <row r="657" spans="1:6">
      <c r="A657">
        <v>3</v>
      </c>
      <c r="B657" s="37" t="s">
        <v>1419</v>
      </c>
      <c r="C657" s="37" t="s">
        <v>1423</v>
      </c>
      <c r="D657" s="37">
        <v>32</v>
      </c>
      <c r="E657" s="37" t="s">
        <v>312</v>
      </c>
      <c r="F657" s="37" t="s">
        <v>308</v>
      </c>
    </row>
    <row r="658" spans="1:6">
      <c r="A658">
        <v>3</v>
      </c>
      <c r="B658" s="37" t="s">
        <v>1419</v>
      </c>
      <c r="C658" s="37" t="s">
        <v>1423</v>
      </c>
      <c r="D658" s="37">
        <v>32</v>
      </c>
      <c r="E658" s="37" t="s">
        <v>312</v>
      </c>
      <c r="F658" s="37" t="s">
        <v>308</v>
      </c>
    </row>
    <row r="659" spans="1:6">
      <c r="A659">
        <v>3</v>
      </c>
      <c r="B659" s="37" t="s">
        <v>1419</v>
      </c>
      <c r="C659" s="37" t="s">
        <v>1423</v>
      </c>
      <c r="D659" s="37">
        <v>32</v>
      </c>
      <c r="E659" s="37" t="s">
        <v>312</v>
      </c>
      <c r="F659" s="37" t="s">
        <v>308</v>
      </c>
    </row>
    <row r="660" spans="1:6">
      <c r="A660">
        <v>3</v>
      </c>
      <c r="B660" s="37" t="s">
        <v>1419</v>
      </c>
      <c r="C660" s="37" t="s">
        <v>1423</v>
      </c>
      <c r="D660" s="37">
        <v>32</v>
      </c>
      <c r="E660" s="37" t="s">
        <v>312</v>
      </c>
      <c r="F660" s="37" t="s">
        <v>308</v>
      </c>
    </row>
    <row r="661" spans="1:6">
      <c r="A661">
        <v>4</v>
      </c>
      <c r="B661" s="37" t="s">
        <v>1419</v>
      </c>
      <c r="C661" s="37" t="s">
        <v>1423</v>
      </c>
      <c r="D661" s="37">
        <v>32</v>
      </c>
      <c r="E661" s="37" t="s">
        <v>312</v>
      </c>
      <c r="F661" s="37" t="s">
        <v>308</v>
      </c>
    </row>
    <row r="662" spans="1:6">
      <c r="A662">
        <v>4</v>
      </c>
      <c r="B662" s="37" t="s">
        <v>1419</v>
      </c>
      <c r="C662" s="37" t="s">
        <v>1423</v>
      </c>
      <c r="D662" s="37">
        <v>32</v>
      </c>
      <c r="E662" s="37" t="s">
        <v>312</v>
      </c>
      <c r="F662" s="37" t="s">
        <v>308</v>
      </c>
    </row>
    <row r="663" spans="1:6">
      <c r="A663">
        <v>4</v>
      </c>
      <c r="B663" s="37" t="s">
        <v>1419</v>
      </c>
      <c r="C663" s="37" t="s">
        <v>1423</v>
      </c>
      <c r="D663" s="37">
        <v>32</v>
      </c>
      <c r="E663" s="37" t="s">
        <v>312</v>
      </c>
      <c r="F663" s="37" t="s">
        <v>308</v>
      </c>
    </row>
    <row r="664" spans="1:6">
      <c r="A664">
        <v>0</v>
      </c>
      <c r="B664" s="37" t="s">
        <v>1396</v>
      </c>
      <c r="C664" s="37" t="s">
        <v>1099</v>
      </c>
      <c r="D664" s="37">
        <v>4</v>
      </c>
      <c r="E664" s="37" t="s">
        <v>1544</v>
      </c>
      <c r="F664" s="37" t="s">
        <v>1421</v>
      </c>
    </row>
    <row r="665" spans="1:6">
      <c r="A665">
        <v>0</v>
      </c>
      <c r="B665" s="37" t="s">
        <v>1396</v>
      </c>
      <c r="C665" s="37" t="s">
        <v>1099</v>
      </c>
      <c r="D665" s="37">
        <v>4</v>
      </c>
      <c r="E665" s="37" t="s">
        <v>1544</v>
      </c>
      <c r="F665" s="37" t="s">
        <v>1421</v>
      </c>
    </row>
    <row r="666" spans="1:6">
      <c r="A666">
        <v>0</v>
      </c>
      <c r="B666" s="37" t="s">
        <v>1396</v>
      </c>
      <c r="C666" s="37" t="s">
        <v>1099</v>
      </c>
      <c r="D666" s="37">
        <v>4</v>
      </c>
      <c r="E666" s="37" t="s">
        <v>1544</v>
      </c>
      <c r="F666" s="37" t="s">
        <v>1421</v>
      </c>
    </row>
    <row r="667" spans="1:6">
      <c r="A667">
        <v>0</v>
      </c>
      <c r="B667" s="37" t="s">
        <v>1396</v>
      </c>
      <c r="C667" s="37" t="s">
        <v>1099</v>
      </c>
      <c r="D667" s="37">
        <v>4</v>
      </c>
      <c r="E667" s="37" t="s">
        <v>1544</v>
      </c>
      <c r="F667" s="37" t="s">
        <v>1421</v>
      </c>
    </row>
    <row r="668" spans="1:6">
      <c r="A668">
        <v>0</v>
      </c>
      <c r="B668" s="37" t="s">
        <v>1396</v>
      </c>
      <c r="C668" s="37" t="s">
        <v>1099</v>
      </c>
      <c r="D668" s="37">
        <v>4</v>
      </c>
      <c r="E668" s="37" t="s">
        <v>1544</v>
      </c>
      <c r="F668" s="37" t="s">
        <v>1421</v>
      </c>
    </row>
    <row r="669" spans="1:6">
      <c r="A669">
        <v>0</v>
      </c>
      <c r="B669" s="37" t="s">
        <v>1396</v>
      </c>
      <c r="C669" s="37" t="s">
        <v>1099</v>
      </c>
      <c r="D669" s="37">
        <v>4</v>
      </c>
      <c r="E669" s="37" t="s">
        <v>1544</v>
      </c>
      <c r="F669" s="37" t="s">
        <v>1421</v>
      </c>
    </row>
    <row r="670" spans="1:6">
      <c r="A670">
        <v>1</v>
      </c>
      <c r="B670" s="37" t="s">
        <v>1396</v>
      </c>
      <c r="C670" s="37" t="s">
        <v>1099</v>
      </c>
      <c r="D670" s="37">
        <v>4</v>
      </c>
      <c r="E670" s="37" t="s">
        <v>1544</v>
      </c>
      <c r="F670" s="37" t="s">
        <v>1421</v>
      </c>
    </row>
    <row r="671" spans="1:6">
      <c r="A671">
        <v>1</v>
      </c>
      <c r="B671" s="37" t="s">
        <v>1396</v>
      </c>
      <c r="C671" s="37" t="s">
        <v>1099</v>
      </c>
      <c r="D671" s="37">
        <v>4</v>
      </c>
      <c r="E671" s="37" t="s">
        <v>1544</v>
      </c>
      <c r="F671" s="37" t="s">
        <v>1421</v>
      </c>
    </row>
    <row r="672" spans="1:6">
      <c r="A672">
        <v>1</v>
      </c>
      <c r="B672" s="37" t="s">
        <v>1396</v>
      </c>
      <c r="C672" s="37" t="s">
        <v>1099</v>
      </c>
      <c r="D672" s="37">
        <v>4</v>
      </c>
      <c r="E672" s="37" t="s">
        <v>1544</v>
      </c>
      <c r="F672" s="37" t="s">
        <v>1421</v>
      </c>
    </row>
    <row r="673" spans="1:6">
      <c r="A673">
        <v>1</v>
      </c>
      <c r="B673" s="37" t="s">
        <v>1396</v>
      </c>
      <c r="C673" s="37" t="s">
        <v>1099</v>
      </c>
      <c r="D673" s="37">
        <v>4</v>
      </c>
      <c r="E673" s="37" t="s">
        <v>1544</v>
      </c>
      <c r="F673" s="37" t="s">
        <v>1421</v>
      </c>
    </row>
    <row r="674" spans="1:6">
      <c r="A674">
        <v>2</v>
      </c>
      <c r="B674" s="37" t="s">
        <v>1396</v>
      </c>
      <c r="C674" s="37" t="s">
        <v>1099</v>
      </c>
      <c r="D674" s="37">
        <v>4</v>
      </c>
      <c r="E674" s="37" t="s">
        <v>1544</v>
      </c>
      <c r="F674" s="37" t="s">
        <v>1421</v>
      </c>
    </row>
    <row r="675" spans="1:6">
      <c r="A675">
        <v>2</v>
      </c>
      <c r="B675" s="37" t="s">
        <v>1396</v>
      </c>
      <c r="C675" s="37" t="s">
        <v>1099</v>
      </c>
      <c r="D675" s="37">
        <v>4</v>
      </c>
      <c r="E675" s="37" t="s">
        <v>1544</v>
      </c>
      <c r="F675" s="37" t="s">
        <v>1421</v>
      </c>
    </row>
    <row r="676" spans="1:6">
      <c r="A676">
        <v>2</v>
      </c>
      <c r="B676" s="37" t="s">
        <v>1396</v>
      </c>
      <c r="C676" s="37" t="s">
        <v>1099</v>
      </c>
      <c r="D676" s="37">
        <v>4</v>
      </c>
      <c r="E676" s="37" t="s">
        <v>1544</v>
      </c>
      <c r="F676" s="37" t="s">
        <v>1421</v>
      </c>
    </row>
    <row r="677" spans="1:6">
      <c r="A677">
        <v>2</v>
      </c>
      <c r="B677" s="37" t="s">
        <v>1396</v>
      </c>
      <c r="C677" s="37" t="s">
        <v>1099</v>
      </c>
      <c r="D677" s="37">
        <v>4</v>
      </c>
      <c r="E677" s="37" t="s">
        <v>1544</v>
      </c>
      <c r="F677" s="37" t="s">
        <v>1421</v>
      </c>
    </row>
    <row r="678" spans="1:6">
      <c r="A678">
        <v>2</v>
      </c>
      <c r="B678" s="37" t="s">
        <v>1396</v>
      </c>
      <c r="C678" s="37" t="s">
        <v>1099</v>
      </c>
      <c r="D678" s="37">
        <v>4</v>
      </c>
      <c r="E678" s="37" t="s">
        <v>1544</v>
      </c>
      <c r="F678" s="37" t="s">
        <v>1421</v>
      </c>
    </row>
    <row r="679" spans="1:6">
      <c r="A679">
        <v>3</v>
      </c>
      <c r="B679" s="37" t="s">
        <v>1396</v>
      </c>
      <c r="C679" s="37" t="s">
        <v>1099</v>
      </c>
      <c r="D679" s="37">
        <v>4</v>
      </c>
      <c r="E679" s="37" t="s">
        <v>1544</v>
      </c>
      <c r="F679" s="37" t="s">
        <v>1421</v>
      </c>
    </row>
    <row r="680" spans="1:6">
      <c r="A680">
        <v>3</v>
      </c>
      <c r="B680" s="37" t="s">
        <v>1396</v>
      </c>
      <c r="C680" s="37" t="s">
        <v>1099</v>
      </c>
      <c r="D680" s="37">
        <v>4</v>
      </c>
      <c r="E680" s="37" t="s">
        <v>1544</v>
      </c>
      <c r="F680" s="37" t="s">
        <v>1421</v>
      </c>
    </row>
    <row r="681" spans="1:6">
      <c r="A681">
        <v>3</v>
      </c>
      <c r="B681" s="37" t="s">
        <v>1396</v>
      </c>
      <c r="C681" s="37" t="s">
        <v>1099</v>
      </c>
      <c r="D681" s="37">
        <v>4</v>
      </c>
      <c r="E681" s="37" t="s">
        <v>1544</v>
      </c>
      <c r="F681" s="37" t="s">
        <v>1421</v>
      </c>
    </row>
    <row r="682" spans="1:6">
      <c r="A682">
        <v>0</v>
      </c>
      <c r="B682" s="37" t="s">
        <v>1098</v>
      </c>
      <c r="C682" s="37" t="s">
        <v>1099</v>
      </c>
      <c r="D682" s="37">
        <v>5</v>
      </c>
      <c r="E682" s="37" t="s">
        <v>313</v>
      </c>
      <c r="F682" s="37" t="s">
        <v>1545</v>
      </c>
    </row>
    <row r="683" spans="1:6">
      <c r="A683">
        <v>0</v>
      </c>
      <c r="B683" s="37" t="s">
        <v>1098</v>
      </c>
      <c r="C683" s="37" t="s">
        <v>1099</v>
      </c>
      <c r="D683" s="37">
        <v>5</v>
      </c>
      <c r="E683" s="37" t="s">
        <v>313</v>
      </c>
      <c r="F683" s="37" t="s">
        <v>1545</v>
      </c>
    </row>
    <row r="684" spans="1:6">
      <c r="A684">
        <v>0</v>
      </c>
      <c r="B684" s="37" t="s">
        <v>1098</v>
      </c>
      <c r="C684" s="37" t="s">
        <v>1099</v>
      </c>
      <c r="D684" s="37">
        <v>5</v>
      </c>
      <c r="E684" s="37" t="s">
        <v>313</v>
      </c>
      <c r="F684" s="37" t="s">
        <v>1545</v>
      </c>
    </row>
    <row r="685" spans="1:6">
      <c r="A685">
        <v>0</v>
      </c>
      <c r="B685" s="37" t="s">
        <v>1098</v>
      </c>
      <c r="C685" s="37" t="s">
        <v>1099</v>
      </c>
      <c r="D685" s="37">
        <v>5</v>
      </c>
      <c r="E685" s="37" t="s">
        <v>313</v>
      </c>
      <c r="F685" s="37" t="s">
        <v>1545</v>
      </c>
    </row>
    <row r="686" spans="1:6">
      <c r="A686">
        <v>0</v>
      </c>
      <c r="B686" s="37" t="s">
        <v>1098</v>
      </c>
      <c r="C686" s="37" t="s">
        <v>1099</v>
      </c>
      <c r="D686" s="37">
        <v>5</v>
      </c>
      <c r="E686" s="37" t="s">
        <v>313</v>
      </c>
      <c r="F686" s="37" t="s">
        <v>1545</v>
      </c>
    </row>
    <row r="687" spans="1:6">
      <c r="A687">
        <v>0</v>
      </c>
      <c r="B687" s="37" t="s">
        <v>1098</v>
      </c>
      <c r="C687" s="37" t="s">
        <v>1099</v>
      </c>
      <c r="D687" s="37">
        <v>5</v>
      </c>
      <c r="E687" s="37" t="s">
        <v>313</v>
      </c>
      <c r="F687" s="37" t="s">
        <v>1545</v>
      </c>
    </row>
    <row r="688" spans="1:6">
      <c r="A688">
        <v>0</v>
      </c>
      <c r="B688" s="37" t="s">
        <v>1098</v>
      </c>
      <c r="C688" s="37" t="s">
        <v>1099</v>
      </c>
      <c r="D688" s="37">
        <v>5</v>
      </c>
      <c r="E688" s="37" t="s">
        <v>313</v>
      </c>
      <c r="F688" s="37" t="s">
        <v>1545</v>
      </c>
    </row>
    <row r="689" spans="1:6">
      <c r="A689">
        <v>0</v>
      </c>
      <c r="B689" s="37" t="s">
        <v>1098</v>
      </c>
      <c r="C689" s="37" t="s">
        <v>1099</v>
      </c>
      <c r="D689" s="37">
        <v>5</v>
      </c>
      <c r="E689" s="37" t="s">
        <v>313</v>
      </c>
      <c r="F689" s="37" t="s">
        <v>1545</v>
      </c>
    </row>
    <row r="690" spans="1:6">
      <c r="A690">
        <v>0</v>
      </c>
      <c r="B690" s="37" t="s">
        <v>1098</v>
      </c>
      <c r="C690" s="37" t="s">
        <v>1099</v>
      </c>
      <c r="D690" s="37">
        <v>5</v>
      </c>
      <c r="E690" s="37" t="s">
        <v>313</v>
      </c>
      <c r="F690" s="37" t="s">
        <v>1545</v>
      </c>
    </row>
    <row r="691" spans="1:6">
      <c r="A691">
        <v>0</v>
      </c>
      <c r="B691" s="37" t="s">
        <v>1098</v>
      </c>
      <c r="C691" s="37" t="s">
        <v>1099</v>
      </c>
      <c r="D691" s="37">
        <v>5</v>
      </c>
      <c r="E691" s="37" t="s">
        <v>313</v>
      </c>
      <c r="F691" s="37" t="s">
        <v>1545</v>
      </c>
    </row>
    <row r="692" spans="1:6">
      <c r="A692">
        <v>0</v>
      </c>
      <c r="B692" s="37" t="s">
        <v>1098</v>
      </c>
      <c r="C692" s="37" t="s">
        <v>1099</v>
      </c>
      <c r="D692" s="37">
        <v>5</v>
      </c>
      <c r="E692" s="37" t="s">
        <v>313</v>
      </c>
      <c r="F692" s="37" t="s">
        <v>1545</v>
      </c>
    </row>
    <row r="693" spans="1:6">
      <c r="A693">
        <v>0</v>
      </c>
      <c r="B693" s="37" t="s">
        <v>1098</v>
      </c>
      <c r="C693" s="37" t="s">
        <v>1099</v>
      </c>
      <c r="D693" s="37">
        <v>5</v>
      </c>
      <c r="E693" s="37" t="s">
        <v>313</v>
      </c>
      <c r="F693" s="37" t="s">
        <v>1545</v>
      </c>
    </row>
    <row r="694" spans="1:6">
      <c r="A694">
        <v>0</v>
      </c>
      <c r="B694" s="37" t="s">
        <v>1098</v>
      </c>
      <c r="C694" s="37" t="s">
        <v>1099</v>
      </c>
      <c r="D694" s="37">
        <v>5</v>
      </c>
      <c r="E694" s="37" t="s">
        <v>313</v>
      </c>
      <c r="F694" s="37" t="s">
        <v>1545</v>
      </c>
    </row>
    <row r="695" spans="1:6">
      <c r="A695">
        <v>0</v>
      </c>
      <c r="B695" s="37" t="s">
        <v>1098</v>
      </c>
      <c r="C695" s="37" t="s">
        <v>1099</v>
      </c>
      <c r="D695" s="37">
        <v>5</v>
      </c>
      <c r="E695" s="37" t="s">
        <v>313</v>
      </c>
      <c r="F695" s="37" t="s">
        <v>1545</v>
      </c>
    </row>
    <row r="696" spans="1:6">
      <c r="A696">
        <v>1</v>
      </c>
      <c r="B696" s="37" t="s">
        <v>1098</v>
      </c>
      <c r="C696" s="37" t="s">
        <v>1099</v>
      </c>
      <c r="D696" s="37">
        <v>5</v>
      </c>
      <c r="E696" s="37" t="s">
        <v>313</v>
      </c>
      <c r="F696" s="37" t="s">
        <v>1545</v>
      </c>
    </row>
    <row r="697" spans="1:6">
      <c r="A697">
        <v>1</v>
      </c>
      <c r="B697" s="37" t="s">
        <v>1098</v>
      </c>
      <c r="C697" s="37" t="s">
        <v>1099</v>
      </c>
      <c r="D697" s="37">
        <v>5</v>
      </c>
      <c r="E697" s="37" t="s">
        <v>313</v>
      </c>
      <c r="F697" s="37" t="s">
        <v>1545</v>
      </c>
    </row>
    <row r="698" spans="1:6">
      <c r="A698">
        <v>1</v>
      </c>
      <c r="B698" s="37" t="s">
        <v>1098</v>
      </c>
      <c r="C698" s="37" t="s">
        <v>1099</v>
      </c>
      <c r="D698" s="37">
        <v>5</v>
      </c>
      <c r="E698" s="37" t="s">
        <v>313</v>
      </c>
      <c r="F698" s="37" t="s">
        <v>1545</v>
      </c>
    </row>
    <row r="699" spans="1:6">
      <c r="A699">
        <v>1</v>
      </c>
      <c r="B699" s="37" t="s">
        <v>1098</v>
      </c>
      <c r="C699" s="37" t="s">
        <v>1099</v>
      </c>
      <c r="D699" s="37">
        <v>5</v>
      </c>
      <c r="E699" s="37" t="s">
        <v>313</v>
      </c>
      <c r="F699" s="37" t="s">
        <v>1545</v>
      </c>
    </row>
    <row r="700" spans="1:6">
      <c r="A700">
        <v>1</v>
      </c>
      <c r="B700" s="37" t="s">
        <v>1098</v>
      </c>
      <c r="C700" s="37" t="s">
        <v>1099</v>
      </c>
      <c r="D700" s="37">
        <v>5</v>
      </c>
      <c r="E700" s="37" t="s">
        <v>313</v>
      </c>
      <c r="F700" s="37" t="s">
        <v>1545</v>
      </c>
    </row>
    <row r="701" spans="1:6">
      <c r="A701">
        <v>1</v>
      </c>
      <c r="B701" s="37" t="s">
        <v>1098</v>
      </c>
      <c r="C701" s="37" t="s">
        <v>1099</v>
      </c>
      <c r="D701" s="37">
        <v>5</v>
      </c>
      <c r="E701" s="37" t="s">
        <v>313</v>
      </c>
      <c r="F701" s="37" t="s">
        <v>1545</v>
      </c>
    </row>
    <row r="702" spans="1:6">
      <c r="A702">
        <v>1</v>
      </c>
      <c r="B702" s="37" t="s">
        <v>1098</v>
      </c>
      <c r="C702" s="37" t="s">
        <v>1099</v>
      </c>
      <c r="D702" s="37">
        <v>5</v>
      </c>
      <c r="E702" s="37" t="s">
        <v>313</v>
      </c>
      <c r="F702" s="37" t="s">
        <v>1545</v>
      </c>
    </row>
    <row r="703" spans="1:6">
      <c r="A703">
        <v>1</v>
      </c>
      <c r="B703" s="37" t="s">
        <v>1098</v>
      </c>
      <c r="C703" s="37" t="s">
        <v>1099</v>
      </c>
      <c r="D703" s="37">
        <v>5</v>
      </c>
      <c r="E703" s="37" t="s">
        <v>313</v>
      </c>
      <c r="F703" s="37" t="s">
        <v>1545</v>
      </c>
    </row>
    <row r="704" spans="1:6">
      <c r="A704">
        <v>1</v>
      </c>
      <c r="B704" s="37" t="s">
        <v>1098</v>
      </c>
      <c r="C704" s="37" t="s">
        <v>1099</v>
      </c>
      <c r="D704" s="37">
        <v>5</v>
      </c>
      <c r="E704" s="37" t="s">
        <v>313</v>
      </c>
      <c r="F704" s="37" t="s">
        <v>1545</v>
      </c>
    </row>
    <row r="705" spans="1:6">
      <c r="A705">
        <v>2</v>
      </c>
      <c r="B705" s="37" t="s">
        <v>1098</v>
      </c>
      <c r="C705" s="37" t="s">
        <v>1099</v>
      </c>
      <c r="D705" s="37">
        <v>5</v>
      </c>
      <c r="E705" s="37" t="s">
        <v>313</v>
      </c>
      <c r="F705" s="37" t="s">
        <v>1545</v>
      </c>
    </row>
    <row r="706" spans="1:6">
      <c r="A706">
        <v>0</v>
      </c>
      <c r="B706" s="37" t="s">
        <v>1396</v>
      </c>
      <c r="C706" s="37" t="s">
        <v>1099</v>
      </c>
      <c r="D706" s="37">
        <v>6</v>
      </c>
      <c r="E706" s="37" t="s">
        <v>313</v>
      </c>
      <c r="F706" s="37" t="s">
        <v>1421</v>
      </c>
    </row>
    <row r="707" spans="1:6">
      <c r="A707">
        <v>0</v>
      </c>
      <c r="B707" s="37" t="s">
        <v>1396</v>
      </c>
      <c r="C707" s="37" t="s">
        <v>1099</v>
      </c>
      <c r="D707" s="37">
        <v>6</v>
      </c>
      <c r="E707" s="37" t="s">
        <v>313</v>
      </c>
      <c r="F707" s="37" t="s">
        <v>1421</v>
      </c>
    </row>
    <row r="708" spans="1:6">
      <c r="A708">
        <v>0</v>
      </c>
      <c r="B708" s="37" t="s">
        <v>1396</v>
      </c>
      <c r="C708" s="37" t="s">
        <v>1099</v>
      </c>
      <c r="D708" s="37">
        <v>6</v>
      </c>
      <c r="E708" s="37" t="s">
        <v>313</v>
      </c>
      <c r="F708" s="37" t="s">
        <v>1421</v>
      </c>
    </row>
    <row r="709" spans="1:6">
      <c r="A709">
        <v>0</v>
      </c>
      <c r="B709" s="37" t="s">
        <v>1396</v>
      </c>
      <c r="C709" s="37" t="s">
        <v>1099</v>
      </c>
      <c r="D709" s="37">
        <v>6</v>
      </c>
      <c r="E709" s="37" t="s">
        <v>313</v>
      </c>
      <c r="F709" s="37" t="s">
        <v>1421</v>
      </c>
    </row>
    <row r="710" spans="1:6">
      <c r="A710">
        <v>0</v>
      </c>
      <c r="B710" s="37" t="s">
        <v>1396</v>
      </c>
      <c r="C710" s="37" t="s">
        <v>1099</v>
      </c>
      <c r="D710" s="37">
        <v>6</v>
      </c>
      <c r="E710" s="37" t="s">
        <v>313</v>
      </c>
      <c r="F710" s="37" t="s">
        <v>1421</v>
      </c>
    </row>
    <row r="711" spans="1:6">
      <c r="A711">
        <v>0</v>
      </c>
      <c r="B711" s="37" t="s">
        <v>1396</v>
      </c>
      <c r="C711" s="37" t="s">
        <v>1099</v>
      </c>
      <c r="D711" s="37">
        <v>6</v>
      </c>
      <c r="E711" s="37" t="s">
        <v>313</v>
      </c>
      <c r="F711" s="37" t="s">
        <v>1421</v>
      </c>
    </row>
    <row r="712" spans="1:6">
      <c r="A712">
        <v>0</v>
      </c>
      <c r="B712" s="37" t="s">
        <v>1396</v>
      </c>
      <c r="C712" s="37" t="s">
        <v>1099</v>
      </c>
      <c r="D712" s="37">
        <v>6</v>
      </c>
      <c r="E712" s="37" t="s">
        <v>313</v>
      </c>
      <c r="F712" s="37" t="s">
        <v>1421</v>
      </c>
    </row>
    <row r="713" spans="1:6">
      <c r="A713">
        <v>0</v>
      </c>
      <c r="B713" s="37" t="s">
        <v>1396</v>
      </c>
      <c r="C713" s="37" t="s">
        <v>1099</v>
      </c>
      <c r="D713" s="37">
        <v>6</v>
      </c>
      <c r="E713" s="37" t="s">
        <v>313</v>
      </c>
      <c r="F713" s="37" t="s">
        <v>1421</v>
      </c>
    </row>
    <row r="714" spans="1:6">
      <c r="A714">
        <v>0</v>
      </c>
      <c r="B714" s="37" t="s">
        <v>1396</v>
      </c>
      <c r="C714" s="37" t="s">
        <v>1099</v>
      </c>
      <c r="D714" s="37">
        <v>6</v>
      </c>
      <c r="E714" s="37" t="s">
        <v>313</v>
      </c>
      <c r="F714" s="37" t="s">
        <v>1421</v>
      </c>
    </row>
    <row r="715" spans="1:6">
      <c r="A715">
        <v>0</v>
      </c>
      <c r="B715" s="37" t="s">
        <v>1396</v>
      </c>
      <c r="C715" s="37" t="s">
        <v>1099</v>
      </c>
      <c r="D715" s="37">
        <v>6</v>
      </c>
      <c r="E715" s="37" t="s">
        <v>313</v>
      </c>
      <c r="F715" s="37" t="s">
        <v>1421</v>
      </c>
    </row>
    <row r="716" spans="1:6">
      <c r="A716">
        <v>1</v>
      </c>
      <c r="B716" s="37" t="s">
        <v>1396</v>
      </c>
      <c r="C716" s="37" t="s">
        <v>1099</v>
      </c>
      <c r="D716" s="37">
        <v>6</v>
      </c>
      <c r="E716" s="37" t="s">
        <v>313</v>
      </c>
      <c r="F716" s="37" t="s">
        <v>1421</v>
      </c>
    </row>
    <row r="717" spans="1:6">
      <c r="A717">
        <v>1</v>
      </c>
      <c r="B717" s="37" t="s">
        <v>1396</v>
      </c>
      <c r="C717" s="37" t="s">
        <v>1099</v>
      </c>
      <c r="D717" s="37">
        <v>6</v>
      </c>
      <c r="E717" s="37" t="s">
        <v>313</v>
      </c>
      <c r="F717" s="37" t="s">
        <v>1421</v>
      </c>
    </row>
    <row r="718" spans="1:6">
      <c r="A718">
        <v>1</v>
      </c>
      <c r="B718" s="37" t="s">
        <v>1396</v>
      </c>
      <c r="C718" s="37" t="s">
        <v>1099</v>
      </c>
      <c r="D718" s="37">
        <v>6</v>
      </c>
      <c r="E718" s="37" t="s">
        <v>313</v>
      </c>
      <c r="F718" s="37" t="s">
        <v>1421</v>
      </c>
    </row>
    <row r="719" spans="1:6">
      <c r="A719">
        <v>1</v>
      </c>
      <c r="B719" s="37" t="s">
        <v>1396</v>
      </c>
      <c r="C719" s="37" t="s">
        <v>1099</v>
      </c>
      <c r="D719" s="37">
        <v>6</v>
      </c>
      <c r="E719" s="37" t="s">
        <v>313</v>
      </c>
      <c r="F719" s="37" t="s">
        <v>1421</v>
      </c>
    </row>
    <row r="720" spans="1:6">
      <c r="A720">
        <v>1</v>
      </c>
      <c r="B720" s="37" t="s">
        <v>1396</v>
      </c>
      <c r="C720" s="37" t="s">
        <v>1099</v>
      </c>
      <c r="D720" s="37">
        <v>6</v>
      </c>
      <c r="E720" s="37" t="s">
        <v>313</v>
      </c>
      <c r="F720" s="37" t="s">
        <v>1421</v>
      </c>
    </row>
    <row r="721" spans="1:6">
      <c r="A721">
        <v>2</v>
      </c>
      <c r="B721" s="37" t="s">
        <v>1396</v>
      </c>
      <c r="C721" s="37" t="s">
        <v>1099</v>
      </c>
      <c r="D721" s="37">
        <v>6</v>
      </c>
      <c r="E721" s="37" t="s">
        <v>313</v>
      </c>
      <c r="F721" s="37" t="s">
        <v>1421</v>
      </c>
    </row>
    <row r="722" spans="1:6">
      <c r="A722">
        <v>2</v>
      </c>
      <c r="B722" s="37" t="s">
        <v>1396</v>
      </c>
      <c r="C722" s="37" t="s">
        <v>1099</v>
      </c>
      <c r="D722" s="37">
        <v>6</v>
      </c>
      <c r="E722" s="37" t="s">
        <v>313</v>
      </c>
      <c r="F722" s="37" t="s">
        <v>1421</v>
      </c>
    </row>
    <row r="723" spans="1:6">
      <c r="A723">
        <v>2</v>
      </c>
      <c r="B723" s="37" t="s">
        <v>1396</v>
      </c>
      <c r="C723" s="37" t="s">
        <v>1099</v>
      </c>
      <c r="D723" s="37">
        <v>6</v>
      </c>
      <c r="E723" s="37" t="s">
        <v>313</v>
      </c>
      <c r="F723" s="37" t="s">
        <v>1421</v>
      </c>
    </row>
    <row r="724" spans="1:6">
      <c r="A724">
        <v>2</v>
      </c>
      <c r="B724" s="37" t="s">
        <v>1396</v>
      </c>
      <c r="C724" s="37" t="s">
        <v>1099</v>
      </c>
      <c r="D724" s="37">
        <v>6</v>
      </c>
      <c r="E724" s="37" t="s">
        <v>313</v>
      </c>
      <c r="F724" s="37" t="s">
        <v>1421</v>
      </c>
    </row>
    <row r="725" spans="1:6">
      <c r="A725">
        <v>2</v>
      </c>
      <c r="B725" s="37" t="s">
        <v>1396</v>
      </c>
      <c r="C725" s="37" t="s">
        <v>1099</v>
      </c>
      <c r="D725" s="37">
        <v>6</v>
      </c>
      <c r="E725" s="37" t="s">
        <v>313</v>
      </c>
      <c r="F725" s="37" t="s">
        <v>1421</v>
      </c>
    </row>
    <row r="726" spans="1:6">
      <c r="A726">
        <v>2</v>
      </c>
      <c r="B726" s="37" t="s">
        <v>1396</v>
      </c>
      <c r="C726" s="37" t="s">
        <v>1099</v>
      </c>
      <c r="D726" s="37">
        <v>6</v>
      </c>
      <c r="E726" s="37" t="s">
        <v>313</v>
      </c>
      <c r="F726" s="37" t="s">
        <v>1421</v>
      </c>
    </row>
    <row r="727" spans="1:6">
      <c r="A727">
        <v>3</v>
      </c>
      <c r="B727" s="37" t="s">
        <v>1396</v>
      </c>
      <c r="C727" s="37" t="s">
        <v>1099</v>
      </c>
      <c r="D727" s="37">
        <v>6</v>
      </c>
      <c r="E727" s="37" t="s">
        <v>313</v>
      </c>
      <c r="F727" s="37" t="s">
        <v>1421</v>
      </c>
    </row>
    <row r="728" spans="1:6">
      <c r="A728">
        <v>3</v>
      </c>
      <c r="B728" s="37" t="s">
        <v>1396</v>
      </c>
      <c r="C728" s="37" t="s">
        <v>1099</v>
      </c>
      <c r="D728" s="37">
        <v>6</v>
      </c>
      <c r="E728" s="37" t="s">
        <v>313</v>
      </c>
      <c r="F728" s="37" t="s">
        <v>1421</v>
      </c>
    </row>
    <row r="729" spans="1:6">
      <c r="A729">
        <v>3</v>
      </c>
      <c r="B729" s="37" t="s">
        <v>1396</v>
      </c>
      <c r="C729" s="37" t="s">
        <v>1099</v>
      </c>
      <c r="D729" s="37">
        <v>6</v>
      </c>
      <c r="E729" s="37" t="s">
        <v>313</v>
      </c>
      <c r="F729" s="37" t="s">
        <v>1421</v>
      </c>
    </row>
    <row r="730" spans="1:6">
      <c r="A730">
        <v>3</v>
      </c>
      <c r="B730" s="37" t="s">
        <v>1396</v>
      </c>
      <c r="C730" s="37" t="s">
        <v>1099</v>
      </c>
      <c r="D730" s="37">
        <v>6</v>
      </c>
      <c r="E730" s="37" t="s">
        <v>313</v>
      </c>
      <c r="F730" s="37" t="s">
        <v>1421</v>
      </c>
    </row>
    <row r="731" spans="1:6">
      <c r="A731">
        <v>3</v>
      </c>
      <c r="B731" s="37" t="s">
        <v>1396</v>
      </c>
      <c r="C731" s="37" t="s">
        <v>1099</v>
      </c>
      <c r="D731" s="37">
        <v>6</v>
      </c>
      <c r="E731" s="37" t="s">
        <v>313</v>
      </c>
      <c r="F731" s="37" t="s">
        <v>1421</v>
      </c>
    </row>
    <row r="732" spans="1:6">
      <c r="A732">
        <v>3</v>
      </c>
      <c r="B732" s="37" t="s">
        <v>1396</v>
      </c>
      <c r="C732" s="37" t="s">
        <v>1099</v>
      </c>
      <c r="D732" s="37">
        <v>6</v>
      </c>
      <c r="E732" s="37" t="s">
        <v>313</v>
      </c>
      <c r="F732" s="37" t="s">
        <v>1421</v>
      </c>
    </row>
    <row r="733" spans="1:6">
      <c r="A733">
        <v>3</v>
      </c>
      <c r="B733" s="37" t="s">
        <v>1396</v>
      </c>
      <c r="C733" s="37" t="s">
        <v>1099</v>
      </c>
      <c r="D733" s="37">
        <v>6</v>
      </c>
      <c r="E733" s="37" t="s">
        <v>313</v>
      </c>
      <c r="F733" s="37" t="s">
        <v>1421</v>
      </c>
    </row>
    <row r="734" spans="1:6">
      <c r="A734">
        <v>3</v>
      </c>
      <c r="B734" s="37" t="s">
        <v>1396</v>
      </c>
      <c r="C734" s="37" t="s">
        <v>1099</v>
      </c>
      <c r="D734" s="37">
        <v>6</v>
      </c>
      <c r="E734" s="37" t="s">
        <v>313</v>
      </c>
      <c r="F734" s="37" t="s">
        <v>1421</v>
      </c>
    </row>
    <row r="735" spans="1:6">
      <c r="A735">
        <v>4</v>
      </c>
      <c r="B735" s="37" t="s">
        <v>1396</v>
      </c>
      <c r="C735" s="37" t="s">
        <v>1099</v>
      </c>
      <c r="D735" s="37">
        <v>6</v>
      </c>
      <c r="E735" s="37" t="s">
        <v>313</v>
      </c>
      <c r="F735" s="37" t="s">
        <v>1421</v>
      </c>
    </row>
    <row r="736" spans="1:6">
      <c r="A736">
        <v>0</v>
      </c>
      <c r="B736" s="37" t="s">
        <v>1416</v>
      </c>
      <c r="C736" s="37" t="s">
        <v>1099</v>
      </c>
      <c r="D736" s="37">
        <v>7</v>
      </c>
      <c r="E736" s="37" t="s">
        <v>313</v>
      </c>
      <c r="F736" s="37" t="s">
        <v>1418</v>
      </c>
    </row>
    <row r="737" spans="1:6">
      <c r="A737">
        <v>0</v>
      </c>
      <c r="B737" s="37" t="s">
        <v>1416</v>
      </c>
      <c r="C737" s="37" t="s">
        <v>1099</v>
      </c>
      <c r="D737" s="37">
        <v>7</v>
      </c>
      <c r="E737" s="37" t="s">
        <v>313</v>
      </c>
      <c r="F737" s="37" t="s">
        <v>1418</v>
      </c>
    </row>
    <row r="738" spans="1:6">
      <c r="A738">
        <v>0</v>
      </c>
      <c r="B738" s="37" t="s">
        <v>1416</v>
      </c>
      <c r="C738" s="37" t="s">
        <v>1099</v>
      </c>
      <c r="D738" s="37">
        <v>7</v>
      </c>
      <c r="E738" s="37" t="s">
        <v>313</v>
      </c>
      <c r="F738" s="37" t="s">
        <v>1418</v>
      </c>
    </row>
    <row r="739" spans="1:6">
      <c r="A739">
        <v>0</v>
      </c>
      <c r="B739" s="37" t="s">
        <v>1416</v>
      </c>
      <c r="C739" s="37" t="s">
        <v>1099</v>
      </c>
      <c r="D739" s="37">
        <v>7</v>
      </c>
      <c r="E739" s="37" t="s">
        <v>313</v>
      </c>
      <c r="F739" s="37" t="s">
        <v>1418</v>
      </c>
    </row>
    <row r="740" spans="1:6">
      <c r="A740">
        <v>1</v>
      </c>
      <c r="B740" s="37" t="s">
        <v>1416</v>
      </c>
      <c r="C740" s="37" t="s">
        <v>1099</v>
      </c>
      <c r="D740" s="37">
        <v>7</v>
      </c>
      <c r="E740" s="37" t="s">
        <v>313</v>
      </c>
      <c r="F740" s="37" t="s">
        <v>1418</v>
      </c>
    </row>
    <row r="741" spans="1:6">
      <c r="A741">
        <v>1</v>
      </c>
      <c r="B741" s="37" t="s">
        <v>1416</v>
      </c>
      <c r="C741" s="37" t="s">
        <v>1099</v>
      </c>
      <c r="D741" s="37">
        <v>7</v>
      </c>
      <c r="E741" s="37" t="s">
        <v>313</v>
      </c>
      <c r="F741" s="37" t="s">
        <v>1418</v>
      </c>
    </row>
    <row r="742" spans="1:6">
      <c r="A742">
        <v>1</v>
      </c>
      <c r="B742" s="37" t="s">
        <v>1416</v>
      </c>
      <c r="C742" s="37" t="s">
        <v>1099</v>
      </c>
      <c r="D742" s="37">
        <v>7</v>
      </c>
      <c r="E742" s="37" t="s">
        <v>313</v>
      </c>
      <c r="F742" s="37" t="s">
        <v>1418</v>
      </c>
    </row>
    <row r="743" spans="1:6">
      <c r="A743">
        <v>2</v>
      </c>
      <c r="B743" s="37" t="s">
        <v>1416</v>
      </c>
      <c r="C743" s="37" t="s">
        <v>1099</v>
      </c>
      <c r="D743" s="37">
        <v>7</v>
      </c>
      <c r="E743" s="37" t="s">
        <v>313</v>
      </c>
      <c r="F743" s="37" t="s">
        <v>1418</v>
      </c>
    </row>
    <row r="744" spans="1:6">
      <c r="A744">
        <v>3</v>
      </c>
      <c r="B744" s="37" t="s">
        <v>1416</v>
      </c>
      <c r="C744" s="37" t="s">
        <v>1099</v>
      </c>
      <c r="D744" s="37">
        <v>7</v>
      </c>
      <c r="E744" s="37" t="s">
        <v>313</v>
      </c>
      <c r="F744" s="37" t="s">
        <v>1418</v>
      </c>
    </row>
    <row r="745" spans="1:6">
      <c r="A745">
        <v>3</v>
      </c>
      <c r="B745" s="37" t="s">
        <v>1416</v>
      </c>
      <c r="C745" s="37" t="s">
        <v>1099</v>
      </c>
      <c r="D745" s="37">
        <v>7</v>
      </c>
      <c r="E745" s="37" t="s">
        <v>313</v>
      </c>
      <c r="F745" s="37" t="s">
        <v>1418</v>
      </c>
    </row>
    <row r="746" spans="1:6">
      <c r="A746">
        <v>3</v>
      </c>
      <c r="B746" s="37" t="s">
        <v>1416</v>
      </c>
      <c r="C746" s="37" t="s">
        <v>1099</v>
      </c>
      <c r="D746" s="37">
        <v>7</v>
      </c>
      <c r="E746" s="37" t="s">
        <v>313</v>
      </c>
      <c r="F746" s="37" t="s">
        <v>1418</v>
      </c>
    </row>
    <row r="747" spans="1:6">
      <c r="A747">
        <v>3</v>
      </c>
      <c r="B747" s="37" t="s">
        <v>1416</v>
      </c>
      <c r="C747" s="37" t="s">
        <v>1099</v>
      </c>
      <c r="D747" s="37">
        <v>7</v>
      </c>
      <c r="E747" s="37" t="s">
        <v>313</v>
      </c>
      <c r="F747" s="37" t="s">
        <v>1418</v>
      </c>
    </row>
    <row r="748" spans="1:6">
      <c r="A748">
        <v>3</v>
      </c>
      <c r="B748" s="37" t="s">
        <v>1416</v>
      </c>
      <c r="C748" s="37" t="s">
        <v>1099</v>
      </c>
      <c r="D748" s="37">
        <v>7</v>
      </c>
      <c r="E748" s="37" t="s">
        <v>313</v>
      </c>
      <c r="F748" s="37" t="s">
        <v>1418</v>
      </c>
    </row>
    <row r="749" spans="1:6">
      <c r="A749">
        <v>3</v>
      </c>
      <c r="B749" s="37" t="s">
        <v>1416</v>
      </c>
      <c r="C749" s="37" t="s">
        <v>1099</v>
      </c>
      <c r="D749" s="37">
        <v>7</v>
      </c>
      <c r="E749" s="37" t="s">
        <v>313</v>
      </c>
      <c r="F749" s="37" t="s">
        <v>1418</v>
      </c>
    </row>
    <row r="750" spans="1:6">
      <c r="A750">
        <v>3</v>
      </c>
      <c r="B750" s="37" t="s">
        <v>1416</v>
      </c>
      <c r="C750" s="37" t="s">
        <v>1099</v>
      </c>
      <c r="D750" s="37">
        <v>7</v>
      </c>
      <c r="E750" s="37" t="s">
        <v>313</v>
      </c>
      <c r="F750" s="37" t="s">
        <v>1418</v>
      </c>
    </row>
    <row r="751" spans="1:6">
      <c r="A751">
        <v>3</v>
      </c>
      <c r="B751" s="37" t="s">
        <v>1416</v>
      </c>
      <c r="C751" s="37" t="s">
        <v>1099</v>
      </c>
      <c r="D751" s="37">
        <v>7</v>
      </c>
      <c r="E751" s="37" t="s">
        <v>313</v>
      </c>
      <c r="F751" s="37" t="s">
        <v>1418</v>
      </c>
    </row>
    <row r="752" spans="1:6">
      <c r="A752">
        <v>3</v>
      </c>
      <c r="B752" s="37" t="s">
        <v>1416</v>
      </c>
      <c r="C752" s="37" t="s">
        <v>1099</v>
      </c>
      <c r="D752" s="37">
        <v>7</v>
      </c>
      <c r="E752" s="37" t="s">
        <v>313</v>
      </c>
      <c r="F752" s="37" t="s">
        <v>1418</v>
      </c>
    </row>
    <row r="753" spans="1:6">
      <c r="A753">
        <v>3</v>
      </c>
      <c r="B753" s="37" t="s">
        <v>1416</v>
      </c>
      <c r="C753" s="37" t="s">
        <v>1099</v>
      </c>
      <c r="D753" s="37">
        <v>7</v>
      </c>
      <c r="E753" s="37" t="s">
        <v>313</v>
      </c>
      <c r="F753" s="37" t="s">
        <v>1418</v>
      </c>
    </row>
    <row r="754" spans="1:6">
      <c r="A754">
        <v>3</v>
      </c>
      <c r="B754" s="37" t="s">
        <v>1416</v>
      </c>
      <c r="C754" s="37" t="s">
        <v>1099</v>
      </c>
      <c r="D754" s="37">
        <v>7</v>
      </c>
      <c r="E754" s="37" t="s">
        <v>313</v>
      </c>
      <c r="F754" s="37" t="s">
        <v>1418</v>
      </c>
    </row>
    <row r="755" spans="1:6">
      <c r="A755">
        <v>3</v>
      </c>
      <c r="B755" s="37" t="s">
        <v>1416</v>
      </c>
      <c r="C755" s="37" t="s">
        <v>1099</v>
      </c>
      <c r="D755" s="37">
        <v>7</v>
      </c>
      <c r="E755" s="37" t="s">
        <v>313</v>
      </c>
      <c r="F755" s="37" t="s">
        <v>1418</v>
      </c>
    </row>
    <row r="756" spans="1:6">
      <c r="A756">
        <v>4</v>
      </c>
      <c r="B756" s="37" t="s">
        <v>1416</v>
      </c>
      <c r="C756" s="37" t="s">
        <v>1099</v>
      </c>
      <c r="D756" s="37">
        <v>7</v>
      </c>
      <c r="E756" s="37" t="s">
        <v>313</v>
      </c>
      <c r="F756" s="37" t="s">
        <v>1418</v>
      </c>
    </row>
    <row r="757" spans="1:6">
      <c r="A757">
        <v>4</v>
      </c>
      <c r="B757" s="37" t="s">
        <v>1416</v>
      </c>
      <c r="C757" s="37" t="s">
        <v>1099</v>
      </c>
      <c r="D757" s="37">
        <v>7</v>
      </c>
      <c r="E757" s="37" t="s">
        <v>313</v>
      </c>
      <c r="F757" s="37" t="s">
        <v>1418</v>
      </c>
    </row>
    <row r="758" spans="1:6">
      <c r="A758">
        <v>4</v>
      </c>
      <c r="B758" s="37" t="s">
        <v>1416</v>
      </c>
      <c r="C758" s="37" t="s">
        <v>1099</v>
      </c>
      <c r="D758" s="37">
        <v>7</v>
      </c>
      <c r="E758" s="37" t="s">
        <v>313</v>
      </c>
      <c r="F758" s="37" t="s">
        <v>1418</v>
      </c>
    </row>
    <row r="759" spans="1:6">
      <c r="A759">
        <v>0</v>
      </c>
      <c r="B759" s="37" t="s">
        <v>1419</v>
      </c>
      <c r="C759" s="37" t="s">
        <v>1099</v>
      </c>
      <c r="D759" s="37">
        <v>8</v>
      </c>
      <c r="E759" s="37" t="s">
        <v>313</v>
      </c>
      <c r="F759" s="37" t="s">
        <v>1420</v>
      </c>
    </row>
    <row r="760" spans="1:6">
      <c r="A760">
        <v>0</v>
      </c>
      <c r="B760" s="37" t="s">
        <v>1419</v>
      </c>
      <c r="C760" s="37" t="s">
        <v>1099</v>
      </c>
      <c r="D760" s="37">
        <v>8</v>
      </c>
      <c r="E760" s="37" t="s">
        <v>313</v>
      </c>
      <c r="F760" s="37" t="s">
        <v>1420</v>
      </c>
    </row>
    <row r="761" spans="1:6">
      <c r="A761">
        <v>0</v>
      </c>
      <c r="B761" s="37" t="s">
        <v>1419</v>
      </c>
      <c r="C761" s="37" t="s">
        <v>1099</v>
      </c>
      <c r="D761" s="37">
        <v>8</v>
      </c>
      <c r="E761" s="37" t="s">
        <v>313</v>
      </c>
      <c r="F761" s="37" t="s">
        <v>1420</v>
      </c>
    </row>
    <row r="762" spans="1:6">
      <c r="A762">
        <v>0</v>
      </c>
      <c r="B762" s="37" t="s">
        <v>1419</v>
      </c>
      <c r="C762" s="37" t="s">
        <v>1099</v>
      </c>
      <c r="D762" s="37">
        <v>8</v>
      </c>
      <c r="E762" s="37" t="s">
        <v>313</v>
      </c>
      <c r="F762" s="37" t="s">
        <v>1420</v>
      </c>
    </row>
    <row r="763" spans="1:6">
      <c r="A763">
        <v>0</v>
      </c>
      <c r="B763" s="37" t="s">
        <v>1419</v>
      </c>
      <c r="C763" s="37" t="s">
        <v>1099</v>
      </c>
      <c r="D763" s="37">
        <v>8</v>
      </c>
      <c r="E763" s="37" t="s">
        <v>313</v>
      </c>
      <c r="F763" s="37" t="s">
        <v>1420</v>
      </c>
    </row>
    <row r="764" spans="1:6">
      <c r="A764">
        <v>0</v>
      </c>
      <c r="B764" s="37" t="s">
        <v>1419</v>
      </c>
      <c r="C764" s="37" t="s">
        <v>1099</v>
      </c>
      <c r="D764" s="37">
        <v>8</v>
      </c>
      <c r="E764" s="37" t="s">
        <v>313</v>
      </c>
      <c r="F764" s="37" t="s">
        <v>1420</v>
      </c>
    </row>
    <row r="765" spans="1:6">
      <c r="A765">
        <v>0</v>
      </c>
      <c r="B765" s="37" t="s">
        <v>1419</v>
      </c>
      <c r="C765" s="37" t="s">
        <v>1099</v>
      </c>
      <c r="D765" s="37">
        <v>8</v>
      </c>
      <c r="E765" s="37" t="s">
        <v>313</v>
      </c>
      <c r="F765" s="37" t="s">
        <v>1420</v>
      </c>
    </row>
    <row r="766" spans="1:6">
      <c r="A766">
        <v>0</v>
      </c>
      <c r="B766" s="37" t="s">
        <v>1419</v>
      </c>
      <c r="C766" s="37" t="s">
        <v>1099</v>
      </c>
      <c r="D766" s="37">
        <v>8</v>
      </c>
      <c r="E766" s="37" t="s">
        <v>313</v>
      </c>
      <c r="F766" s="37" t="s">
        <v>1420</v>
      </c>
    </row>
    <row r="767" spans="1:6">
      <c r="A767">
        <v>0</v>
      </c>
      <c r="B767" s="37" t="s">
        <v>1419</v>
      </c>
      <c r="C767" s="37" t="s">
        <v>1099</v>
      </c>
      <c r="D767" s="37">
        <v>8</v>
      </c>
      <c r="E767" s="37" t="s">
        <v>313</v>
      </c>
      <c r="F767" s="37" t="s">
        <v>1420</v>
      </c>
    </row>
    <row r="768" spans="1:6">
      <c r="A768">
        <v>0</v>
      </c>
      <c r="B768" s="37" t="s">
        <v>1419</v>
      </c>
      <c r="C768" s="37" t="s">
        <v>1099</v>
      </c>
      <c r="D768" s="37">
        <v>8</v>
      </c>
      <c r="E768" s="37" t="s">
        <v>313</v>
      </c>
      <c r="F768" s="37" t="s">
        <v>1420</v>
      </c>
    </row>
    <row r="769" spans="1:6">
      <c r="A769">
        <v>0</v>
      </c>
      <c r="B769" s="37" t="s">
        <v>1419</v>
      </c>
      <c r="C769" s="37" t="s">
        <v>1099</v>
      </c>
      <c r="D769" s="37">
        <v>8</v>
      </c>
      <c r="E769" s="37" t="s">
        <v>313</v>
      </c>
      <c r="F769" s="37" t="s">
        <v>1420</v>
      </c>
    </row>
    <row r="770" spans="1:6">
      <c r="A770">
        <v>0</v>
      </c>
      <c r="B770" s="37" t="s">
        <v>1419</v>
      </c>
      <c r="C770" s="37" t="s">
        <v>1099</v>
      </c>
      <c r="D770" s="37">
        <v>8</v>
      </c>
      <c r="E770" s="37" t="s">
        <v>313</v>
      </c>
      <c r="F770" s="37" t="s">
        <v>1420</v>
      </c>
    </row>
    <row r="771" spans="1:6">
      <c r="A771">
        <v>0</v>
      </c>
      <c r="B771" s="37" t="s">
        <v>1419</v>
      </c>
      <c r="C771" s="37" t="s">
        <v>1099</v>
      </c>
      <c r="D771" s="37">
        <v>8</v>
      </c>
      <c r="E771" s="37" t="s">
        <v>313</v>
      </c>
      <c r="F771" s="37" t="s">
        <v>1420</v>
      </c>
    </row>
    <row r="772" spans="1:6">
      <c r="A772">
        <v>0</v>
      </c>
      <c r="B772" s="37" t="s">
        <v>1419</v>
      </c>
      <c r="C772" s="37" t="s">
        <v>1099</v>
      </c>
      <c r="D772" s="37">
        <v>8</v>
      </c>
      <c r="E772" s="37" t="s">
        <v>313</v>
      </c>
      <c r="F772" s="37" t="s">
        <v>1420</v>
      </c>
    </row>
    <row r="773" spans="1:6">
      <c r="A773">
        <v>0</v>
      </c>
      <c r="B773" s="37" t="s">
        <v>1419</v>
      </c>
      <c r="C773" s="37" t="s">
        <v>1099</v>
      </c>
      <c r="D773" s="37">
        <v>8</v>
      </c>
      <c r="E773" s="37" t="s">
        <v>313</v>
      </c>
      <c r="F773" s="37" t="s">
        <v>1420</v>
      </c>
    </row>
    <row r="774" spans="1:6">
      <c r="A774">
        <v>1</v>
      </c>
      <c r="B774" s="37" t="s">
        <v>1419</v>
      </c>
      <c r="C774" s="37" t="s">
        <v>1099</v>
      </c>
      <c r="D774" s="37">
        <v>8</v>
      </c>
      <c r="E774" s="37" t="s">
        <v>313</v>
      </c>
      <c r="F774" s="37" t="s">
        <v>1420</v>
      </c>
    </row>
    <row r="775" spans="1:6">
      <c r="A775">
        <v>1</v>
      </c>
      <c r="B775" s="37" t="s">
        <v>1419</v>
      </c>
      <c r="C775" s="37" t="s">
        <v>1099</v>
      </c>
      <c r="D775" s="37">
        <v>8</v>
      </c>
      <c r="E775" s="37" t="s">
        <v>313</v>
      </c>
      <c r="F775" s="37" t="s">
        <v>1420</v>
      </c>
    </row>
    <row r="776" spans="1:6">
      <c r="A776">
        <v>1</v>
      </c>
      <c r="B776" s="37" t="s">
        <v>1419</v>
      </c>
      <c r="C776" s="37" t="s">
        <v>1099</v>
      </c>
      <c r="D776" s="37">
        <v>8</v>
      </c>
      <c r="E776" s="37" t="s">
        <v>313</v>
      </c>
      <c r="F776" s="37" t="s">
        <v>1420</v>
      </c>
    </row>
    <row r="777" spans="1:6">
      <c r="A777">
        <v>1</v>
      </c>
      <c r="B777" s="37" t="s">
        <v>1419</v>
      </c>
      <c r="C777" s="37" t="s">
        <v>1099</v>
      </c>
      <c r="D777" s="37">
        <v>8</v>
      </c>
      <c r="E777" s="37" t="s">
        <v>313</v>
      </c>
      <c r="F777" s="37" t="s">
        <v>1420</v>
      </c>
    </row>
    <row r="778" spans="1:6">
      <c r="A778">
        <v>2</v>
      </c>
      <c r="B778" s="37" t="s">
        <v>1419</v>
      </c>
      <c r="C778" s="37" t="s">
        <v>1099</v>
      </c>
      <c r="D778" s="37">
        <v>8</v>
      </c>
      <c r="E778" s="37" t="s">
        <v>313</v>
      </c>
      <c r="F778" s="37" t="s">
        <v>1420</v>
      </c>
    </row>
    <row r="779" spans="1:6">
      <c r="A779">
        <v>2</v>
      </c>
      <c r="B779" s="37" t="s">
        <v>1419</v>
      </c>
      <c r="C779" s="37" t="s">
        <v>1099</v>
      </c>
      <c r="D779" s="37">
        <v>8</v>
      </c>
      <c r="E779" s="37" t="s">
        <v>313</v>
      </c>
      <c r="F779" s="37" t="s">
        <v>1420</v>
      </c>
    </row>
    <row r="780" spans="1:6">
      <c r="A780">
        <v>2</v>
      </c>
      <c r="B780" s="37" t="s">
        <v>1419</v>
      </c>
      <c r="C780" s="37" t="s">
        <v>1099</v>
      </c>
      <c r="D780" s="37">
        <v>8</v>
      </c>
      <c r="E780" s="37" t="s">
        <v>313</v>
      </c>
      <c r="F780" s="37" t="s">
        <v>1420</v>
      </c>
    </row>
    <row r="781" spans="1:6">
      <c r="A781">
        <v>3</v>
      </c>
      <c r="B781" s="37" t="s">
        <v>1419</v>
      </c>
      <c r="C781" s="37" t="s">
        <v>1099</v>
      </c>
      <c r="D781" s="37">
        <v>8</v>
      </c>
      <c r="E781" s="37" t="s">
        <v>313</v>
      </c>
      <c r="F781" s="37" t="s">
        <v>1420</v>
      </c>
    </row>
    <row r="782" spans="1:6">
      <c r="A782">
        <v>3</v>
      </c>
      <c r="B782" s="37" t="s">
        <v>1419</v>
      </c>
      <c r="C782" s="37" t="s">
        <v>1099</v>
      </c>
      <c r="D782" s="37">
        <v>8</v>
      </c>
      <c r="E782" s="37" t="s">
        <v>313</v>
      </c>
      <c r="F782" s="37" t="s">
        <v>1420</v>
      </c>
    </row>
    <row r="783" spans="1:6">
      <c r="A783">
        <v>3</v>
      </c>
      <c r="B783" s="37" t="s">
        <v>1419</v>
      </c>
      <c r="C783" s="37" t="s">
        <v>1099</v>
      </c>
      <c r="D783" s="37">
        <v>8</v>
      </c>
      <c r="E783" s="37" t="s">
        <v>313</v>
      </c>
      <c r="F783" s="37" t="s">
        <v>1420</v>
      </c>
    </row>
    <row r="784" spans="1:6">
      <c r="A784">
        <v>4</v>
      </c>
      <c r="B784" s="37" t="s">
        <v>1419</v>
      </c>
      <c r="C784" s="37" t="s">
        <v>1099</v>
      </c>
      <c r="D784" s="37">
        <v>8</v>
      </c>
      <c r="E784" s="37" t="s">
        <v>313</v>
      </c>
      <c r="F784" s="37" t="s">
        <v>1420</v>
      </c>
    </row>
    <row r="785" spans="1:6">
      <c r="A785">
        <v>4</v>
      </c>
      <c r="B785" s="37" t="s">
        <v>1419</v>
      </c>
      <c r="C785" s="37" t="s">
        <v>1099</v>
      </c>
      <c r="D785" s="37">
        <v>8</v>
      </c>
      <c r="E785" s="37" t="s">
        <v>313</v>
      </c>
      <c r="F785" s="37" t="s">
        <v>1420</v>
      </c>
    </row>
    <row r="786" spans="1:6">
      <c r="A786">
        <v>0</v>
      </c>
      <c r="B786" s="37" t="s">
        <v>1098</v>
      </c>
      <c r="C786" s="37" t="s">
        <v>1099</v>
      </c>
      <c r="D786" s="37">
        <v>9</v>
      </c>
      <c r="E786" s="37" t="s">
        <v>1417</v>
      </c>
      <c r="F786" s="37" t="s">
        <v>1545</v>
      </c>
    </row>
    <row r="787" spans="1:6">
      <c r="A787">
        <v>0</v>
      </c>
      <c r="B787" s="37" t="s">
        <v>1098</v>
      </c>
      <c r="C787" s="37" t="s">
        <v>1099</v>
      </c>
      <c r="D787" s="37">
        <v>9</v>
      </c>
      <c r="E787" s="37" t="s">
        <v>1417</v>
      </c>
      <c r="F787" s="37" t="s">
        <v>1545</v>
      </c>
    </row>
    <row r="788" spans="1:6">
      <c r="A788">
        <v>0</v>
      </c>
      <c r="B788" s="37" t="s">
        <v>1098</v>
      </c>
      <c r="C788" s="37" t="s">
        <v>1099</v>
      </c>
      <c r="D788" s="37">
        <v>9</v>
      </c>
      <c r="E788" s="37" t="s">
        <v>1417</v>
      </c>
      <c r="F788" s="37" t="s">
        <v>1545</v>
      </c>
    </row>
    <row r="789" spans="1:6">
      <c r="A789">
        <v>0</v>
      </c>
      <c r="B789" s="37" t="s">
        <v>1098</v>
      </c>
      <c r="C789" s="37" t="s">
        <v>1099</v>
      </c>
      <c r="D789" s="37">
        <v>9</v>
      </c>
      <c r="E789" s="37" t="s">
        <v>1417</v>
      </c>
      <c r="F789" s="37" t="s">
        <v>1545</v>
      </c>
    </row>
    <row r="790" spans="1:6">
      <c r="A790">
        <v>0</v>
      </c>
      <c r="B790" s="37" t="s">
        <v>1098</v>
      </c>
      <c r="C790" s="37" t="s">
        <v>1099</v>
      </c>
      <c r="D790" s="37">
        <v>9</v>
      </c>
      <c r="E790" s="37" t="s">
        <v>1417</v>
      </c>
      <c r="F790" s="37" t="s">
        <v>1545</v>
      </c>
    </row>
    <row r="791" spans="1:6">
      <c r="A791">
        <v>0</v>
      </c>
      <c r="B791" s="37" t="s">
        <v>1098</v>
      </c>
      <c r="C791" s="37" t="s">
        <v>1099</v>
      </c>
      <c r="D791" s="37">
        <v>9</v>
      </c>
      <c r="E791" s="37" t="s">
        <v>1417</v>
      </c>
      <c r="F791" s="37" t="s">
        <v>1545</v>
      </c>
    </row>
    <row r="792" spans="1:6">
      <c r="A792">
        <v>0</v>
      </c>
      <c r="B792" s="37" t="s">
        <v>1098</v>
      </c>
      <c r="C792" s="37" t="s">
        <v>1099</v>
      </c>
      <c r="D792" s="37">
        <v>9</v>
      </c>
      <c r="E792" s="37" t="s">
        <v>1417</v>
      </c>
      <c r="F792" s="37" t="s">
        <v>1545</v>
      </c>
    </row>
    <row r="793" spans="1:6">
      <c r="A793">
        <v>0</v>
      </c>
      <c r="B793" s="37" t="s">
        <v>1098</v>
      </c>
      <c r="C793" s="37" t="s">
        <v>1099</v>
      </c>
      <c r="D793" s="37">
        <v>9</v>
      </c>
      <c r="E793" s="37" t="s">
        <v>1417</v>
      </c>
      <c r="F793" s="37" t="s">
        <v>1545</v>
      </c>
    </row>
    <row r="794" spans="1:6">
      <c r="A794">
        <v>0</v>
      </c>
      <c r="B794" s="37" t="s">
        <v>1098</v>
      </c>
      <c r="C794" s="37" t="s">
        <v>1099</v>
      </c>
      <c r="D794" s="37">
        <v>9</v>
      </c>
      <c r="E794" s="37" t="s">
        <v>1417</v>
      </c>
      <c r="F794" s="37" t="s">
        <v>1545</v>
      </c>
    </row>
    <row r="795" spans="1:6">
      <c r="A795">
        <v>0</v>
      </c>
      <c r="B795" s="37" t="s">
        <v>1098</v>
      </c>
      <c r="C795" s="37" t="s">
        <v>1099</v>
      </c>
      <c r="D795" s="37">
        <v>9</v>
      </c>
      <c r="E795" s="37" t="s">
        <v>1417</v>
      </c>
      <c r="F795" s="37" t="s">
        <v>1545</v>
      </c>
    </row>
    <row r="796" spans="1:6">
      <c r="A796">
        <v>0</v>
      </c>
      <c r="B796" s="37" t="s">
        <v>1098</v>
      </c>
      <c r="C796" s="37" t="s">
        <v>1099</v>
      </c>
      <c r="D796" s="37">
        <v>9</v>
      </c>
      <c r="E796" s="37" t="s">
        <v>1417</v>
      </c>
      <c r="F796" s="37" t="s">
        <v>1545</v>
      </c>
    </row>
    <row r="797" spans="1:6">
      <c r="A797">
        <v>0</v>
      </c>
      <c r="B797" s="37" t="s">
        <v>1098</v>
      </c>
      <c r="C797" s="37" t="s">
        <v>1099</v>
      </c>
      <c r="D797" s="37">
        <v>9</v>
      </c>
      <c r="E797" s="37" t="s">
        <v>1417</v>
      </c>
      <c r="F797" s="37" t="s">
        <v>1545</v>
      </c>
    </row>
    <row r="798" spans="1:6">
      <c r="A798">
        <v>1</v>
      </c>
      <c r="B798" s="37" t="s">
        <v>1098</v>
      </c>
      <c r="C798" s="37" t="s">
        <v>1099</v>
      </c>
      <c r="D798" s="37">
        <v>9</v>
      </c>
      <c r="E798" s="37" t="s">
        <v>1417</v>
      </c>
      <c r="F798" s="37" t="s">
        <v>1545</v>
      </c>
    </row>
    <row r="799" spans="1:6">
      <c r="A799">
        <v>1</v>
      </c>
      <c r="B799" s="37" t="s">
        <v>1098</v>
      </c>
      <c r="C799" s="37" t="s">
        <v>1099</v>
      </c>
      <c r="D799" s="37">
        <v>9</v>
      </c>
      <c r="E799" s="37" t="s">
        <v>1417</v>
      </c>
      <c r="F799" s="37" t="s">
        <v>1545</v>
      </c>
    </row>
    <row r="800" spans="1:6">
      <c r="A800">
        <v>1</v>
      </c>
      <c r="B800" s="37" t="s">
        <v>1098</v>
      </c>
      <c r="C800" s="37" t="s">
        <v>1099</v>
      </c>
      <c r="D800" s="37">
        <v>9</v>
      </c>
      <c r="E800" s="37" t="s">
        <v>1417</v>
      </c>
      <c r="F800" s="37" t="s">
        <v>1545</v>
      </c>
    </row>
    <row r="801" spans="1:6">
      <c r="A801">
        <v>1</v>
      </c>
      <c r="B801" s="37" t="s">
        <v>1098</v>
      </c>
      <c r="C801" s="37" t="s">
        <v>1099</v>
      </c>
      <c r="D801" s="37">
        <v>9</v>
      </c>
      <c r="E801" s="37" t="s">
        <v>1417</v>
      </c>
      <c r="F801" s="37" t="s">
        <v>1545</v>
      </c>
    </row>
    <row r="802" spans="1:6">
      <c r="A802">
        <v>2</v>
      </c>
      <c r="B802" s="37" t="s">
        <v>1098</v>
      </c>
      <c r="C802" s="37" t="s">
        <v>1099</v>
      </c>
      <c r="D802" s="37">
        <v>9</v>
      </c>
      <c r="E802" s="37" t="s">
        <v>1417</v>
      </c>
      <c r="F802" s="37" t="s">
        <v>1545</v>
      </c>
    </row>
  </sheetData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A3" sqref="A3:A7"/>
    </sheetView>
  </sheetViews>
  <sheetFormatPr baseColWidth="10" defaultColWidth="11" defaultRowHeight="13" x14ac:dyDescent="0"/>
  <sheetData>
    <row r="1" spans="1:4" ht="23">
      <c r="A1" s="26" t="s">
        <v>2684</v>
      </c>
    </row>
    <row r="3" spans="1:4">
      <c r="A3" s="31" t="s">
        <v>1428</v>
      </c>
    </row>
    <row r="4" spans="1:4">
      <c r="A4" s="31" t="s">
        <v>968</v>
      </c>
    </row>
    <row r="5" spans="1:4">
      <c r="A5" s="31" t="s">
        <v>1415</v>
      </c>
    </row>
    <row r="6" spans="1:4">
      <c r="A6" s="31" t="s">
        <v>1284</v>
      </c>
    </row>
    <row r="7" spans="1:4">
      <c r="A7" s="31" t="s">
        <v>1285</v>
      </c>
    </row>
    <row r="11" spans="1:4">
      <c r="B11" s="1" t="s">
        <v>953</v>
      </c>
      <c r="C11" s="1" t="s">
        <v>1124</v>
      </c>
    </row>
    <row r="12" spans="1:4">
      <c r="A12" s="1" t="s">
        <v>1275</v>
      </c>
      <c r="B12" s="1" t="s">
        <v>1123</v>
      </c>
      <c r="C12" s="1" t="s">
        <v>1125</v>
      </c>
      <c r="D12" s="1" t="s">
        <v>1126</v>
      </c>
    </row>
    <row r="13" spans="1:4">
      <c r="A13" s="19" t="s">
        <v>1276</v>
      </c>
      <c r="B13" s="19" t="s">
        <v>1277</v>
      </c>
      <c r="C13" s="19"/>
      <c r="D13" s="19" t="s">
        <v>1551</v>
      </c>
    </row>
    <row r="14" spans="1:4">
      <c r="A14">
        <v>50</v>
      </c>
      <c r="B14">
        <v>120</v>
      </c>
      <c r="C14">
        <v>55</v>
      </c>
      <c r="D14">
        <v>69</v>
      </c>
    </row>
    <row r="15" spans="1:4">
      <c r="A15">
        <v>20</v>
      </c>
      <c r="B15">
        <v>141</v>
      </c>
      <c r="C15">
        <v>47</v>
      </c>
      <c r="D15">
        <v>83</v>
      </c>
    </row>
    <row r="16" spans="1:4">
      <c r="A16">
        <v>20</v>
      </c>
      <c r="B16">
        <v>124</v>
      </c>
      <c r="C16">
        <v>33</v>
      </c>
      <c r="D16">
        <v>77</v>
      </c>
    </row>
    <row r="17" spans="1:4">
      <c r="A17">
        <v>30</v>
      </c>
      <c r="B17">
        <v>126</v>
      </c>
      <c r="C17">
        <v>65</v>
      </c>
      <c r="D17">
        <v>75</v>
      </c>
    </row>
    <row r="18" spans="1:4">
      <c r="A18">
        <v>30</v>
      </c>
      <c r="B18">
        <v>117</v>
      </c>
      <c r="C18">
        <v>47</v>
      </c>
      <c r="D18">
        <v>71</v>
      </c>
    </row>
    <row r="19" spans="1:4">
      <c r="A19">
        <v>50</v>
      </c>
      <c r="B19">
        <v>129</v>
      </c>
      <c r="C19">
        <v>58</v>
      </c>
      <c r="D19">
        <v>73</v>
      </c>
    </row>
    <row r="20" spans="1:4">
      <c r="A20">
        <v>60</v>
      </c>
      <c r="B20">
        <v>123</v>
      </c>
      <c r="C20">
        <v>46</v>
      </c>
      <c r="D20">
        <v>67</v>
      </c>
    </row>
    <row r="21" spans="1:4">
      <c r="A21">
        <v>50</v>
      </c>
      <c r="B21">
        <v>125</v>
      </c>
      <c r="C21">
        <v>68</v>
      </c>
      <c r="D21">
        <v>71</v>
      </c>
    </row>
    <row r="22" spans="1:4">
      <c r="A22">
        <v>40</v>
      </c>
      <c r="B22">
        <v>132</v>
      </c>
      <c r="C22">
        <v>70</v>
      </c>
      <c r="D22">
        <v>77</v>
      </c>
    </row>
    <row r="23" spans="1:4">
      <c r="A23">
        <v>55</v>
      </c>
      <c r="B23">
        <v>123</v>
      </c>
      <c r="C23">
        <v>42</v>
      </c>
      <c r="D23">
        <v>69</v>
      </c>
    </row>
    <row r="24" spans="1:4">
      <c r="A24">
        <v>40</v>
      </c>
      <c r="B24">
        <v>132</v>
      </c>
      <c r="C24">
        <v>33</v>
      </c>
      <c r="D24">
        <v>74</v>
      </c>
    </row>
    <row r="25" spans="1:4">
      <c r="A25">
        <v>40</v>
      </c>
      <c r="B25">
        <v>155</v>
      </c>
      <c r="C25">
        <v>55</v>
      </c>
      <c r="D25">
        <v>86</v>
      </c>
    </row>
    <row r="26" spans="1:4">
      <c r="A26">
        <v>20</v>
      </c>
      <c r="B26">
        <v>147</v>
      </c>
      <c r="C26">
        <v>48</v>
      </c>
      <c r="D26">
        <v>84</v>
      </c>
    </row>
    <row r="27" spans="1:4">
      <c r="A27">
        <v>31</v>
      </c>
      <c r="B27" s="1" t="s">
        <v>404</v>
      </c>
      <c r="C27" s="1">
        <v>53</v>
      </c>
      <c r="D27" s="1">
        <v>86</v>
      </c>
    </row>
    <row r="28" spans="1:4">
      <c r="A28">
        <v>32</v>
      </c>
      <c r="B28" s="1">
        <v>146</v>
      </c>
      <c r="C28" s="1">
        <v>59</v>
      </c>
      <c r="D28" s="1" t="s">
        <v>404</v>
      </c>
    </row>
  </sheetData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4"/>
  <sheetViews>
    <sheetView workbookViewId="0">
      <selection activeCell="B18" sqref="B18"/>
    </sheetView>
  </sheetViews>
  <sheetFormatPr baseColWidth="10" defaultColWidth="13.7109375" defaultRowHeight="13" x14ac:dyDescent="0"/>
  <sheetData>
    <row r="1" spans="1:1" ht="20">
      <c r="A1" s="36" t="s">
        <v>836</v>
      </c>
    </row>
    <row r="3" spans="1:1">
      <c r="A3" t="s">
        <v>859</v>
      </c>
    </row>
    <row r="6" spans="1:1">
      <c r="A6" t="s">
        <v>864</v>
      </c>
    </row>
    <row r="7" spans="1:1">
      <c r="A7" t="s">
        <v>3064</v>
      </c>
    </row>
    <row r="8" spans="1:1">
      <c r="A8" t="s">
        <v>869</v>
      </c>
    </row>
    <row r="9" spans="1:1">
      <c r="A9" t="s">
        <v>765</v>
      </c>
    </row>
    <row r="10" spans="1:1">
      <c r="A10" t="s">
        <v>2947</v>
      </c>
    </row>
    <row r="11" spans="1:1">
      <c r="A11" t="s">
        <v>867</v>
      </c>
    </row>
    <row r="13" spans="1:1">
      <c r="A13" t="s">
        <v>345</v>
      </c>
    </row>
    <row r="14" spans="1:1">
      <c r="A14" t="s">
        <v>991</v>
      </c>
    </row>
    <row r="15" spans="1:1">
      <c r="A15" t="s">
        <v>870</v>
      </c>
    </row>
    <row r="16" spans="1:1">
      <c r="A16" t="s">
        <v>2655</v>
      </c>
    </row>
    <row r="17" spans="1:19">
      <c r="A17" t="s">
        <v>2758</v>
      </c>
    </row>
    <row r="18" spans="1:19">
      <c r="A18" t="s">
        <v>868</v>
      </c>
    </row>
    <row r="22" spans="1:19">
      <c r="A22" t="s">
        <v>802</v>
      </c>
      <c r="B22" t="s">
        <v>719</v>
      </c>
      <c r="C22" t="s">
        <v>831</v>
      </c>
      <c r="D22" t="s">
        <v>832</v>
      </c>
      <c r="E22" t="s">
        <v>1275</v>
      </c>
      <c r="F22" t="s">
        <v>911</v>
      </c>
      <c r="G22" t="s">
        <v>912</v>
      </c>
      <c r="H22" t="s">
        <v>913</v>
      </c>
      <c r="I22" t="s">
        <v>914</v>
      </c>
      <c r="J22" t="s">
        <v>915</v>
      </c>
      <c r="K22" t="s">
        <v>916</v>
      </c>
      <c r="L22" t="s">
        <v>917</v>
      </c>
      <c r="M22" t="s">
        <v>918</v>
      </c>
      <c r="N22" t="s">
        <v>919</v>
      </c>
      <c r="O22" t="s">
        <v>932</v>
      </c>
      <c r="P22" t="s">
        <v>933</v>
      </c>
      <c r="Q22" t="s">
        <v>3016</v>
      </c>
      <c r="R22" t="s">
        <v>3017</v>
      </c>
      <c r="S22" t="s">
        <v>3018</v>
      </c>
    </row>
    <row r="23" spans="1:19">
      <c r="A23">
        <v>1</v>
      </c>
      <c r="B23">
        <v>12.6</v>
      </c>
      <c r="C23">
        <v>12.3</v>
      </c>
      <c r="D23">
        <v>1.0708</v>
      </c>
      <c r="E23">
        <v>23</v>
      </c>
      <c r="F23">
        <v>154.25</v>
      </c>
      <c r="G23">
        <v>67.75</v>
      </c>
      <c r="H23">
        <v>23.7</v>
      </c>
      <c r="I23">
        <v>134.9</v>
      </c>
      <c r="J23">
        <v>36.200000000000003</v>
      </c>
      <c r="K23">
        <v>93.1</v>
      </c>
      <c r="L23">
        <v>85.2</v>
      </c>
      <c r="M23">
        <v>94.5</v>
      </c>
      <c r="N23">
        <v>59</v>
      </c>
      <c r="O23">
        <v>37.299999999999997</v>
      </c>
      <c r="P23">
        <v>21.9</v>
      </c>
      <c r="Q23">
        <v>32</v>
      </c>
      <c r="R23">
        <v>27.4</v>
      </c>
      <c r="S23">
        <v>17.100000000000001</v>
      </c>
    </row>
    <row r="24" spans="1:19">
      <c r="A24">
        <v>2</v>
      </c>
      <c r="B24">
        <v>6.9</v>
      </c>
      <c r="C24">
        <v>6.1</v>
      </c>
      <c r="D24">
        <v>1.0852999999999999</v>
      </c>
      <c r="E24">
        <v>22</v>
      </c>
      <c r="F24">
        <v>173.25</v>
      </c>
      <c r="G24">
        <v>72.25</v>
      </c>
      <c r="H24">
        <v>23.4</v>
      </c>
      <c r="I24">
        <v>161.30000000000001</v>
      </c>
      <c r="J24">
        <v>38.5</v>
      </c>
      <c r="K24">
        <v>93.6</v>
      </c>
      <c r="L24">
        <v>83</v>
      </c>
      <c r="M24">
        <v>98.7</v>
      </c>
      <c r="N24">
        <v>58.7</v>
      </c>
      <c r="O24">
        <v>37.299999999999997</v>
      </c>
      <c r="P24">
        <v>23.4</v>
      </c>
      <c r="Q24">
        <v>30.5</v>
      </c>
      <c r="R24">
        <v>28.9</v>
      </c>
      <c r="S24">
        <v>18.2</v>
      </c>
    </row>
    <row r="25" spans="1:19">
      <c r="A25">
        <v>3</v>
      </c>
      <c r="B25">
        <v>24.6</v>
      </c>
      <c r="C25">
        <v>25.3</v>
      </c>
      <c r="D25">
        <v>1.0414000000000001</v>
      </c>
      <c r="E25">
        <v>22</v>
      </c>
      <c r="F25">
        <v>154</v>
      </c>
      <c r="G25">
        <v>66.25</v>
      </c>
      <c r="H25">
        <v>24.7</v>
      </c>
      <c r="I25">
        <v>116</v>
      </c>
      <c r="J25">
        <v>34</v>
      </c>
      <c r="K25">
        <v>95.8</v>
      </c>
      <c r="L25">
        <v>87.9</v>
      </c>
      <c r="M25">
        <v>99.2</v>
      </c>
      <c r="N25">
        <v>59.6</v>
      </c>
      <c r="O25">
        <v>38.9</v>
      </c>
      <c r="P25">
        <v>24</v>
      </c>
      <c r="Q25">
        <v>28.8</v>
      </c>
      <c r="R25">
        <v>25.2</v>
      </c>
      <c r="S25">
        <v>16.600000000000001</v>
      </c>
    </row>
    <row r="26" spans="1:19">
      <c r="A26">
        <v>4</v>
      </c>
      <c r="B26">
        <v>10.9</v>
      </c>
      <c r="C26">
        <v>10.4</v>
      </c>
      <c r="D26">
        <v>1.0750999999999999</v>
      </c>
      <c r="E26">
        <v>26</v>
      </c>
      <c r="F26">
        <v>184.75</v>
      </c>
      <c r="G26">
        <v>72.25</v>
      </c>
      <c r="H26">
        <v>24.9</v>
      </c>
      <c r="I26">
        <v>164.7</v>
      </c>
      <c r="J26">
        <v>37.4</v>
      </c>
      <c r="K26">
        <v>101.8</v>
      </c>
      <c r="L26">
        <v>86.4</v>
      </c>
      <c r="M26">
        <v>101.2</v>
      </c>
      <c r="N26">
        <v>60.1</v>
      </c>
      <c r="O26">
        <v>37.299999999999997</v>
      </c>
      <c r="P26">
        <v>22.8</v>
      </c>
      <c r="Q26">
        <v>32.4</v>
      </c>
      <c r="R26">
        <v>29.4</v>
      </c>
      <c r="S26">
        <v>18.2</v>
      </c>
    </row>
    <row r="27" spans="1:19">
      <c r="A27">
        <v>5</v>
      </c>
      <c r="B27">
        <v>27.8</v>
      </c>
      <c r="C27">
        <v>28.7</v>
      </c>
      <c r="D27">
        <v>1.034</v>
      </c>
      <c r="E27">
        <v>24</v>
      </c>
      <c r="F27">
        <v>184.25</v>
      </c>
      <c r="G27">
        <v>71.25</v>
      </c>
      <c r="H27">
        <v>25.6</v>
      </c>
      <c r="I27">
        <v>133.1</v>
      </c>
      <c r="J27">
        <v>34.4</v>
      </c>
      <c r="K27">
        <v>97.3</v>
      </c>
      <c r="L27">
        <v>100</v>
      </c>
      <c r="M27">
        <v>101.9</v>
      </c>
      <c r="N27">
        <v>63.2</v>
      </c>
      <c r="O27">
        <v>42.2</v>
      </c>
      <c r="P27">
        <v>24</v>
      </c>
      <c r="Q27">
        <v>32.200000000000003</v>
      </c>
      <c r="R27">
        <v>27.7</v>
      </c>
      <c r="S27">
        <v>17.7</v>
      </c>
    </row>
    <row r="28" spans="1:19">
      <c r="A28">
        <v>6</v>
      </c>
      <c r="B28">
        <v>20.6</v>
      </c>
      <c r="C28">
        <v>20.9</v>
      </c>
      <c r="D28">
        <v>1.0502</v>
      </c>
      <c r="E28">
        <v>24</v>
      </c>
      <c r="F28">
        <v>210.25</v>
      </c>
      <c r="G28">
        <v>74.75</v>
      </c>
      <c r="H28">
        <v>26.5</v>
      </c>
      <c r="I28">
        <v>167</v>
      </c>
      <c r="J28">
        <v>39</v>
      </c>
      <c r="K28">
        <v>104.5</v>
      </c>
      <c r="L28">
        <v>94.4</v>
      </c>
      <c r="M28">
        <v>107.8</v>
      </c>
      <c r="N28">
        <v>66</v>
      </c>
      <c r="O28">
        <v>42</v>
      </c>
      <c r="P28">
        <v>25.6</v>
      </c>
      <c r="Q28">
        <v>35.700000000000003</v>
      </c>
      <c r="R28">
        <v>30.6</v>
      </c>
      <c r="S28">
        <v>18.8</v>
      </c>
    </row>
    <row r="29" spans="1:19">
      <c r="A29">
        <v>7</v>
      </c>
      <c r="B29">
        <v>19</v>
      </c>
      <c r="C29">
        <v>19.2</v>
      </c>
      <c r="D29">
        <v>1.0548999999999999</v>
      </c>
      <c r="E29">
        <v>26</v>
      </c>
      <c r="F29">
        <v>181</v>
      </c>
      <c r="G29">
        <v>69.75</v>
      </c>
      <c r="H29">
        <v>26.2</v>
      </c>
      <c r="I29">
        <v>146.6</v>
      </c>
      <c r="J29">
        <v>36.4</v>
      </c>
      <c r="K29">
        <v>105.1</v>
      </c>
      <c r="L29">
        <v>90.7</v>
      </c>
      <c r="M29">
        <v>100.3</v>
      </c>
      <c r="N29">
        <v>58.4</v>
      </c>
      <c r="O29">
        <v>38.299999999999997</v>
      </c>
      <c r="P29">
        <v>22.9</v>
      </c>
      <c r="Q29">
        <v>31.9</v>
      </c>
      <c r="R29">
        <v>27.8</v>
      </c>
      <c r="S29">
        <v>17.7</v>
      </c>
    </row>
    <row r="30" spans="1:19">
      <c r="A30">
        <v>8</v>
      </c>
      <c r="B30">
        <v>12.8</v>
      </c>
      <c r="C30">
        <v>12.4</v>
      </c>
      <c r="D30">
        <v>1.0704</v>
      </c>
      <c r="E30">
        <v>25</v>
      </c>
      <c r="F30">
        <v>176</v>
      </c>
      <c r="G30">
        <v>72.5</v>
      </c>
      <c r="H30">
        <v>23.6</v>
      </c>
      <c r="I30">
        <v>153.6</v>
      </c>
      <c r="J30">
        <v>37.799999999999997</v>
      </c>
      <c r="K30">
        <v>99.6</v>
      </c>
      <c r="L30">
        <v>88.5</v>
      </c>
      <c r="M30">
        <v>97.1</v>
      </c>
      <c r="N30">
        <v>60</v>
      </c>
      <c r="O30">
        <v>39.4</v>
      </c>
      <c r="P30">
        <v>23.2</v>
      </c>
      <c r="Q30">
        <v>30.5</v>
      </c>
      <c r="R30">
        <v>29</v>
      </c>
      <c r="S30">
        <v>18.8</v>
      </c>
    </row>
    <row r="31" spans="1:19">
      <c r="A31">
        <v>9</v>
      </c>
      <c r="B31">
        <v>5.0999999999999996</v>
      </c>
      <c r="C31">
        <v>4.0999999999999996</v>
      </c>
      <c r="D31">
        <v>1.0900000000000001</v>
      </c>
      <c r="E31">
        <v>25</v>
      </c>
      <c r="F31">
        <v>191</v>
      </c>
      <c r="G31">
        <v>74</v>
      </c>
      <c r="H31">
        <v>24.6</v>
      </c>
      <c r="I31">
        <v>181.3</v>
      </c>
      <c r="J31">
        <v>38.1</v>
      </c>
      <c r="K31">
        <v>100.9</v>
      </c>
      <c r="L31">
        <v>82.5</v>
      </c>
      <c r="M31">
        <v>99.9</v>
      </c>
      <c r="N31">
        <v>62.9</v>
      </c>
      <c r="O31">
        <v>38.299999999999997</v>
      </c>
      <c r="P31">
        <v>23.8</v>
      </c>
      <c r="Q31">
        <v>35.9</v>
      </c>
      <c r="R31">
        <v>31.1</v>
      </c>
      <c r="S31">
        <v>18.2</v>
      </c>
    </row>
    <row r="32" spans="1:19">
      <c r="A32">
        <v>10</v>
      </c>
      <c r="B32">
        <v>12</v>
      </c>
      <c r="C32">
        <v>11.7</v>
      </c>
      <c r="D32">
        <v>1.0722</v>
      </c>
      <c r="E32">
        <v>23</v>
      </c>
      <c r="F32">
        <v>198.25</v>
      </c>
      <c r="G32">
        <v>73.5</v>
      </c>
      <c r="H32">
        <v>25.8</v>
      </c>
      <c r="I32">
        <v>174.4</v>
      </c>
      <c r="J32">
        <v>42.1</v>
      </c>
      <c r="K32">
        <v>99.6</v>
      </c>
      <c r="L32">
        <v>88.6</v>
      </c>
      <c r="M32">
        <v>104.1</v>
      </c>
      <c r="N32">
        <v>63.1</v>
      </c>
      <c r="O32">
        <v>41.7</v>
      </c>
      <c r="P32">
        <v>25</v>
      </c>
      <c r="Q32">
        <v>35.6</v>
      </c>
      <c r="R32">
        <v>30</v>
      </c>
      <c r="S32">
        <v>19.2</v>
      </c>
    </row>
    <row r="33" spans="1:19">
      <c r="A33">
        <v>11</v>
      </c>
      <c r="B33">
        <v>7.5</v>
      </c>
      <c r="C33">
        <v>7.1</v>
      </c>
      <c r="D33">
        <v>1.083</v>
      </c>
      <c r="E33">
        <v>26</v>
      </c>
      <c r="F33">
        <v>186.25</v>
      </c>
      <c r="G33">
        <v>74.5</v>
      </c>
      <c r="H33">
        <v>23.6</v>
      </c>
      <c r="I33">
        <v>172.3</v>
      </c>
      <c r="J33">
        <v>38.5</v>
      </c>
      <c r="K33">
        <v>101.5</v>
      </c>
      <c r="L33">
        <v>83.6</v>
      </c>
      <c r="M33">
        <v>98.2</v>
      </c>
      <c r="N33">
        <v>59.7</v>
      </c>
      <c r="O33">
        <v>39.700000000000003</v>
      </c>
      <c r="P33">
        <v>25.2</v>
      </c>
      <c r="Q33">
        <v>32.799999999999997</v>
      </c>
      <c r="R33">
        <v>29.4</v>
      </c>
      <c r="S33">
        <v>18.5</v>
      </c>
    </row>
    <row r="34" spans="1:19">
      <c r="A34">
        <v>12</v>
      </c>
      <c r="B34">
        <v>8.5</v>
      </c>
      <c r="C34">
        <v>7.8</v>
      </c>
      <c r="D34">
        <v>1.0811999999999999</v>
      </c>
      <c r="E34">
        <v>27</v>
      </c>
      <c r="F34">
        <v>216</v>
      </c>
      <c r="G34">
        <v>76</v>
      </c>
      <c r="H34">
        <v>26.3</v>
      </c>
      <c r="I34">
        <v>197.7</v>
      </c>
      <c r="J34">
        <v>39.4</v>
      </c>
      <c r="K34">
        <v>103.6</v>
      </c>
      <c r="L34">
        <v>90.9</v>
      </c>
      <c r="M34">
        <v>107.7</v>
      </c>
      <c r="N34">
        <v>66.2</v>
      </c>
      <c r="O34">
        <v>39.200000000000003</v>
      </c>
      <c r="P34">
        <v>25.9</v>
      </c>
      <c r="Q34">
        <v>37.200000000000003</v>
      </c>
      <c r="R34">
        <v>30.2</v>
      </c>
      <c r="S34">
        <v>19</v>
      </c>
    </row>
    <row r="35" spans="1:19">
      <c r="A35">
        <v>13</v>
      </c>
      <c r="B35">
        <v>20.5</v>
      </c>
      <c r="C35">
        <v>20.8</v>
      </c>
      <c r="D35">
        <v>1.0512999999999999</v>
      </c>
      <c r="E35">
        <v>32</v>
      </c>
      <c r="F35">
        <v>180.5</v>
      </c>
      <c r="G35">
        <v>69.5</v>
      </c>
      <c r="H35">
        <v>26.3</v>
      </c>
      <c r="I35">
        <v>143.5</v>
      </c>
      <c r="J35">
        <v>38.4</v>
      </c>
      <c r="K35">
        <v>102</v>
      </c>
      <c r="L35">
        <v>91.6</v>
      </c>
      <c r="M35">
        <v>103.9</v>
      </c>
      <c r="N35">
        <v>63.4</v>
      </c>
      <c r="O35">
        <v>38.299999999999997</v>
      </c>
      <c r="P35">
        <v>21.5</v>
      </c>
      <c r="Q35">
        <v>32.5</v>
      </c>
      <c r="R35">
        <v>28.6</v>
      </c>
      <c r="S35">
        <v>17.7</v>
      </c>
    </row>
    <row r="36" spans="1:19">
      <c r="A36">
        <v>14</v>
      </c>
      <c r="B36">
        <v>20.8</v>
      </c>
      <c r="C36">
        <v>21.2</v>
      </c>
      <c r="D36">
        <v>1.0505</v>
      </c>
      <c r="E36">
        <v>30</v>
      </c>
      <c r="F36">
        <v>205.25</v>
      </c>
      <c r="G36">
        <v>71.25</v>
      </c>
      <c r="H36">
        <v>28.5</v>
      </c>
      <c r="I36">
        <v>162.5</v>
      </c>
      <c r="J36">
        <v>39.4</v>
      </c>
      <c r="K36">
        <v>104.1</v>
      </c>
      <c r="L36">
        <v>101.8</v>
      </c>
      <c r="M36">
        <v>108.6</v>
      </c>
      <c r="N36">
        <v>66</v>
      </c>
      <c r="O36">
        <v>41.5</v>
      </c>
      <c r="P36">
        <v>23.7</v>
      </c>
      <c r="Q36">
        <v>36.9</v>
      </c>
      <c r="R36">
        <v>31.6</v>
      </c>
      <c r="S36">
        <v>18.8</v>
      </c>
    </row>
    <row r="37" spans="1:19">
      <c r="A37">
        <v>15</v>
      </c>
      <c r="B37">
        <v>21.7</v>
      </c>
      <c r="C37">
        <v>22.1</v>
      </c>
      <c r="D37">
        <v>1.0484</v>
      </c>
      <c r="E37">
        <v>35</v>
      </c>
      <c r="F37">
        <v>187.75</v>
      </c>
      <c r="G37">
        <v>69.5</v>
      </c>
      <c r="H37">
        <v>27.4</v>
      </c>
      <c r="I37">
        <v>147</v>
      </c>
      <c r="J37">
        <v>40.5</v>
      </c>
      <c r="K37">
        <v>101.3</v>
      </c>
      <c r="L37">
        <v>96.4</v>
      </c>
      <c r="M37">
        <v>100.1</v>
      </c>
      <c r="N37">
        <v>69</v>
      </c>
      <c r="O37">
        <v>39</v>
      </c>
      <c r="P37">
        <v>23.1</v>
      </c>
      <c r="Q37">
        <v>36.1</v>
      </c>
      <c r="R37">
        <v>30.5</v>
      </c>
      <c r="S37">
        <v>18.2</v>
      </c>
    </row>
    <row r="38" spans="1:19">
      <c r="A38">
        <v>16</v>
      </c>
      <c r="B38">
        <v>20.5</v>
      </c>
      <c r="C38">
        <v>20.9</v>
      </c>
      <c r="D38">
        <v>1.0511999999999999</v>
      </c>
      <c r="E38">
        <v>35</v>
      </c>
      <c r="F38">
        <v>162.75</v>
      </c>
      <c r="G38">
        <v>66</v>
      </c>
      <c r="H38">
        <v>26.3</v>
      </c>
      <c r="I38">
        <v>129.30000000000001</v>
      </c>
      <c r="J38">
        <v>36.4</v>
      </c>
      <c r="K38">
        <v>99.1</v>
      </c>
      <c r="L38">
        <v>92.8</v>
      </c>
      <c r="M38">
        <v>99.2</v>
      </c>
      <c r="N38">
        <v>63.1</v>
      </c>
      <c r="O38">
        <v>38.700000000000003</v>
      </c>
      <c r="P38">
        <v>21.7</v>
      </c>
      <c r="Q38">
        <v>31.1</v>
      </c>
      <c r="R38">
        <v>26.4</v>
      </c>
      <c r="S38">
        <v>16.899999999999999</v>
      </c>
    </row>
    <row r="39" spans="1:19">
      <c r="A39">
        <v>17</v>
      </c>
      <c r="B39">
        <v>28.1</v>
      </c>
      <c r="C39">
        <v>29</v>
      </c>
      <c r="D39">
        <v>1.0333000000000001</v>
      </c>
      <c r="E39">
        <v>34</v>
      </c>
      <c r="F39">
        <v>195.75</v>
      </c>
      <c r="G39">
        <v>71</v>
      </c>
      <c r="H39">
        <v>27.3</v>
      </c>
      <c r="I39">
        <v>140.80000000000001</v>
      </c>
      <c r="J39">
        <v>38.9</v>
      </c>
      <c r="K39">
        <v>101.9</v>
      </c>
      <c r="L39">
        <v>96.4</v>
      </c>
      <c r="M39">
        <v>105.2</v>
      </c>
      <c r="N39">
        <v>64.8</v>
      </c>
      <c r="O39">
        <v>40.799999999999997</v>
      </c>
      <c r="P39">
        <v>23.1</v>
      </c>
      <c r="Q39">
        <v>36.200000000000003</v>
      </c>
      <c r="R39">
        <v>30.8</v>
      </c>
      <c r="S39">
        <v>17.3</v>
      </c>
    </row>
    <row r="40" spans="1:19">
      <c r="A40">
        <v>18</v>
      </c>
      <c r="B40">
        <v>22.4</v>
      </c>
      <c r="C40">
        <v>22.9</v>
      </c>
      <c r="D40">
        <v>1.0468</v>
      </c>
      <c r="E40">
        <v>32</v>
      </c>
      <c r="F40">
        <v>209.25</v>
      </c>
      <c r="G40">
        <v>71</v>
      </c>
      <c r="H40">
        <v>29.2</v>
      </c>
      <c r="I40">
        <v>162.5</v>
      </c>
      <c r="J40">
        <v>42.1</v>
      </c>
      <c r="K40">
        <v>107.6</v>
      </c>
      <c r="L40">
        <v>97.5</v>
      </c>
      <c r="M40">
        <v>107</v>
      </c>
      <c r="N40">
        <v>66.900000000000006</v>
      </c>
      <c r="O40">
        <v>40</v>
      </c>
      <c r="P40">
        <v>24.4</v>
      </c>
      <c r="Q40">
        <v>38.200000000000003</v>
      </c>
      <c r="R40">
        <v>31.6</v>
      </c>
      <c r="S40">
        <v>19.3</v>
      </c>
    </row>
    <row r="41" spans="1:19">
      <c r="A41">
        <v>19</v>
      </c>
      <c r="B41">
        <v>16.100000000000001</v>
      </c>
      <c r="C41">
        <v>16</v>
      </c>
      <c r="D41">
        <v>1.0622</v>
      </c>
      <c r="E41">
        <v>28</v>
      </c>
      <c r="F41">
        <v>183.75</v>
      </c>
      <c r="G41">
        <v>67.75</v>
      </c>
      <c r="H41">
        <v>28.2</v>
      </c>
      <c r="I41">
        <v>154.30000000000001</v>
      </c>
      <c r="J41">
        <v>38</v>
      </c>
      <c r="K41">
        <v>106.8</v>
      </c>
      <c r="L41">
        <v>89.6</v>
      </c>
      <c r="M41">
        <v>102.4</v>
      </c>
      <c r="N41">
        <v>64.2</v>
      </c>
      <c r="O41">
        <v>38.700000000000003</v>
      </c>
      <c r="P41">
        <v>22.9</v>
      </c>
      <c r="Q41">
        <v>37.200000000000003</v>
      </c>
      <c r="R41">
        <v>30.5</v>
      </c>
      <c r="S41">
        <v>18.5</v>
      </c>
    </row>
    <row r="42" spans="1:19">
      <c r="A42">
        <v>20</v>
      </c>
      <c r="B42">
        <v>16.5</v>
      </c>
      <c r="C42">
        <v>16.5</v>
      </c>
      <c r="D42">
        <v>1.0609999999999999</v>
      </c>
      <c r="E42">
        <v>33</v>
      </c>
      <c r="F42">
        <v>211.75</v>
      </c>
      <c r="G42">
        <v>73.5</v>
      </c>
      <c r="H42">
        <v>27.6</v>
      </c>
      <c r="I42">
        <v>176.8</v>
      </c>
      <c r="J42">
        <v>40</v>
      </c>
      <c r="K42">
        <v>106.2</v>
      </c>
      <c r="L42">
        <v>100.5</v>
      </c>
      <c r="M42">
        <v>109</v>
      </c>
      <c r="N42">
        <v>65.8</v>
      </c>
      <c r="O42">
        <v>40.6</v>
      </c>
      <c r="P42">
        <v>24</v>
      </c>
      <c r="Q42">
        <v>37.1</v>
      </c>
      <c r="R42">
        <v>30.1</v>
      </c>
      <c r="S42">
        <v>18.2</v>
      </c>
    </row>
    <row r="43" spans="1:19">
      <c r="A43">
        <v>21</v>
      </c>
      <c r="B43">
        <v>19</v>
      </c>
      <c r="C43">
        <v>19.100000000000001</v>
      </c>
      <c r="D43">
        <v>1.0550999999999999</v>
      </c>
      <c r="E43">
        <v>28</v>
      </c>
      <c r="F43">
        <v>179</v>
      </c>
      <c r="G43">
        <v>68</v>
      </c>
      <c r="H43">
        <v>27.3</v>
      </c>
      <c r="I43">
        <v>145.1</v>
      </c>
      <c r="J43">
        <v>39.1</v>
      </c>
      <c r="K43">
        <v>103.3</v>
      </c>
      <c r="L43">
        <v>95.9</v>
      </c>
      <c r="M43">
        <v>104.9</v>
      </c>
      <c r="N43">
        <v>63.5</v>
      </c>
      <c r="O43">
        <v>38</v>
      </c>
      <c r="P43">
        <v>22.1</v>
      </c>
      <c r="Q43">
        <v>32.5</v>
      </c>
      <c r="R43">
        <v>30.3</v>
      </c>
      <c r="S43">
        <v>18.399999999999999</v>
      </c>
    </row>
    <row r="44" spans="1:19">
      <c r="A44">
        <v>22</v>
      </c>
      <c r="B44">
        <v>15.3</v>
      </c>
      <c r="C44">
        <v>15.2</v>
      </c>
      <c r="D44">
        <v>1.0640000000000001</v>
      </c>
      <c r="E44">
        <v>28</v>
      </c>
      <c r="F44">
        <v>200.5</v>
      </c>
      <c r="G44">
        <v>69.75</v>
      </c>
      <c r="H44">
        <v>29.1</v>
      </c>
      <c r="I44">
        <v>169.8</v>
      </c>
      <c r="J44">
        <v>41.3</v>
      </c>
      <c r="K44">
        <v>111.4</v>
      </c>
      <c r="L44">
        <v>98.8</v>
      </c>
      <c r="M44">
        <v>104.8</v>
      </c>
      <c r="N44">
        <v>63.4</v>
      </c>
      <c r="O44">
        <v>40.6</v>
      </c>
      <c r="P44">
        <v>24.6</v>
      </c>
      <c r="Q44">
        <v>33</v>
      </c>
      <c r="R44">
        <v>32.799999999999997</v>
      </c>
      <c r="S44">
        <v>19.899999999999999</v>
      </c>
    </row>
    <row r="45" spans="1:19">
      <c r="A45">
        <v>23</v>
      </c>
      <c r="B45">
        <v>15.7</v>
      </c>
      <c r="C45">
        <v>15.6</v>
      </c>
      <c r="D45">
        <v>1.0630999999999999</v>
      </c>
      <c r="E45">
        <v>31</v>
      </c>
      <c r="F45">
        <v>140.25</v>
      </c>
      <c r="G45">
        <v>68.25</v>
      </c>
      <c r="H45">
        <v>21.2</v>
      </c>
      <c r="I45">
        <v>118.2</v>
      </c>
      <c r="J45">
        <v>33.9</v>
      </c>
      <c r="K45">
        <v>86</v>
      </c>
      <c r="L45">
        <v>76.400000000000006</v>
      </c>
      <c r="M45">
        <v>94.6</v>
      </c>
      <c r="N45">
        <v>57.4</v>
      </c>
      <c r="O45">
        <v>35.299999999999997</v>
      </c>
      <c r="P45">
        <v>22.2</v>
      </c>
      <c r="Q45">
        <v>27.9</v>
      </c>
      <c r="R45">
        <v>25.9</v>
      </c>
      <c r="S45">
        <v>16.7</v>
      </c>
    </row>
    <row r="46" spans="1:19">
      <c r="A46">
        <v>24</v>
      </c>
      <c r="B46">
        <v>17.600000000000001</v>
      </c>
      <c r="C46">
        <v>17.7</v>
      </c>
      <c r="D46">
        <v>1.0584</v>
      </c>
      <c r="E46">
        <v>32</v>
      </c>
      <c r="F46">
        <v>148.75</v>
      </c>
      <c r="G46">
        <v>70</v>
      </c>
      <c r="H46">
        <v>21.4</v>
      </c>
      <c r="I46">
        <v>122.6</v>
      </c>
      <c r="J46">
        <v>35.5</v>
      </c>
      <c r="K46">
        <v>86.7</v>
      </c>
      <c r="L46">
        <v>80</v>
      </c>
      <c r="M46">
        <v>93.4</v>
      </c>
      <c r="N46">
        <v>54.9</v>
      </c>
      <c r="O46">
        <v>36.200000000000003</v>
      </c>
      <c r="P46">
        <v>22.1</v>
      </c>
      <c r="Q46">
        <v>29.8</v>
      </c>
      <c r="R46">
        <v>26.7</v>
      </c>
      <c r="S46">
        <v>17.100000000000001</v>
      </c>
    </row>
    <row r="47" spans="1:19">
      <c r="A47">
        <v>25</v>
      </c>
      <c r="B47">
        <v>14.2</v>
      </c>
      <c r="C47">
        <v>14</v>
      </c>
      <c r="D47">
        <v>1.0668</v>
      </c>
      <c r="E47">
        <v>28</v>
      </c>
      <c r="F47">
        <v>151.25</v>
      </c>
      <c r="G47">
        <v>67.75</v>
      </c>
      <c r="H47">
        <v>23.2</v>
      </c>
      <c r="I47">
        <v>129.80000000000001</v>
      </c>
      <c r="J47">
        <v>34.5</v>
      </c>
      <c r="K47">
        <v>90.2</v>
      </c>
      <c r="L47">
        <v>76.3</v>
      </c>
      <c r="M47">
        <v>95.8</v>
      </c>
      <c r="N47">
        <v>58.4</v>
      </c>
      <c r="O47">
        <v>35.5</v>
      </c>
      <c r="P47">
        <v>22.9</v>
      </c>
      <c r="Q47">
        <v>31.1</v>
      </c>
      <c r="R47">
        <v>28</v>
      </c>
      <c r="S47">
        <v>17.600000000000001</v>
      </c>
    </row>
    <row r="48" spans="1:19">
      <c r="A48">
        <v>26</v>
      </c>
      <c r="B48">
        <v>4.5999999999999996</v>
      </c>
      <c r="C48">
        <v>3.7</v>
      </c>
      <c r="D48">
        <v>1.0911</v>
      </c>
      <c r="E48">
        <v>27</v>
      </c>
      <c r="F48">
        <v>159.25</v>
      </c>
      <c r="G48">
        <v>71.5</v>
      </c>
      <c r="H48">
        <v>21.9</v>
      </c>
      <c r="I48">
        <v>151.9</v>
      </c>
      <c r="J48">
        <v>35.700000000000003</v>
      </c>
      <c r="K48">
        <v>89.6</v>
      </c>
      <c r="L48">
        <v>79.7</v>
      </c>
      <c r="M48">
        <v>96.5</v>
      </c>
      <c r="N48">
        <v>55</v>
      </c>
      <c r="O48">
        <v>36.700000000000003</v>
      </c>
      <c r="P48">
        <v>22.5</v>
      </c>
      <c r="Q48">
        <v>29.9</v>
      </c>
      <c r="R48">
        <v>28.2</v>
      </c>
      <c r="S48">
        <v>17.7</v>
      </c>
    </row>
    <row r="49" spans="1:19">
      <c r="A49">
        <v>27</v>
      </c>
      <c r="B49">
        <v>8.5</v>
      </c>
      <c r="C49">
        <v>7.9</v>
      </c>
      <c r="D49">
        <v>1.0810999999999999</v>
      </c>
      <c r="E49">
        <v>34</v>
      </c>
      <c r="F49">
        <v>131.5</v>
      </c>
      <c r="G49">
        <v>67.5</v>
      </c>
      <c r="H49">
        <v>20.3</v>
      </c>
      <c r="I49">
        <v>120.3</v>
      </c>
      <c r="J49">
        <v>36.200000000000003</v>
      </c>
      <c r="K49">
        <v>88.6</v>
      </c>
      <c r="L49">
        <v>74.599999999999994</v>
      </c>
      <c r="M49">
        <v>85.3</v>
      </c>
      <c r="N49">
        <v>51.7</v>
      </c>
      <c r="O49">
        <v>34.700000000000003</v>
      </c>
      <c r="P49">
        <v>21.4</v>
      </c>
      <c r="Q49">
        <v>28.7</v>
      </c>
      <c r="R49">
        <v>27</v>
      </c>
      <c r="S49">
        <v>16.5</v>
      </c>
    </row>
    <row r="50" spans="1:19">
      <c r="A50">
        <v>28</v>
      </c>
      <c r="B50">
        <v>22.4</v>
      </c>
      <c r="C50">
        <v>22.9</v>
      </c>
      <c r="D50">
        <v>1.0468</v>
      </c>
      <c r="E50">
        <v>31</v>
      </c>
      <c r="F50">
        <v>148</v>
      </c>
      <c r="G50">
        <v>67.5</v>
      </c>
      <c r="H50">
        <v>22.9</v>
      </c>
      <c r="I50">
        <v>114.9</v>
      </c>
      <c r="J50">
        <v>38.799999999999997</v>
      </c>
      <c r="K50">
        <v>97.4</v>
      </c>
      <c r="L50">
        <v>88.7</v>
      </c>
      <c r="M50">
        <v>94.7</v>
      </c>
      <c r="N50">
        <v>57.5</v>
      </c>
      <c r="O50">
        <v>36</v>
      </c>
      <c r="P50">
        <v>21</v>
      </c>
      <c r="Q50">
        <v>29.2</v>
      </c>
      <c r="R50">
        <v>26.6</v>
      </c>
      <c r="S50">
        <v>17</v>
      </c>
    </row>
    <row r="51" spans="1:19">
      <c r="A51">
        <v>29</v>
      </c>
      <c r="B51">
        <v>4.7</v>
      </c>
      <c r="C51">
        <v>3.7</v>
      </c>
      <c r="D51">
        <v>1.091</v>
      </c>
      <c r="E51">
        <v>27</v>
      </c>
      <c r="F51">
        <v>133.25</v>
      </c>
      <c r="G51">
        <v>64.75</v>
      </c>
      <c r="H51">
        <v>22.4</v>
      </c>
      <c r="I51">
        <v>127</v>
      </c>
      <c r="J51">
        <v>36.4</v>
      </c>
      <c r="K51">
        <v>93.5</v>
      </c>
      <c r="L51">
        <v>73.900000000000006</v>
      </c>
      <c r="M51">
        <v>88.5</v>
      </c>
      <c r="N51">
        <v>50.1</v>
      </c>
      <c r="O51">
        <v>34.5</v>
      </c>
      <c r="P51">
        <v>21.3</v>
      </c>
      <c r="Q51">
        <v>30.5</v>
      </c>
      <c r="R51">
        <v>27.9</v>
      </c>
      <c r="S51">
        <v>17.2</v>
      </c>
    </row>
    <row r="52" spans="1:19">
      <c r="A52">
        <v>30</v>
      </c>
      <c r="B52">
        <v>9.4</v>
      </c>
      <c r="C52">
        <v>8.8000000000000007</v>
      </c>
      <c r="D52">
        <v>1.079</v>
      </c>
      <c r="E52">
        <v>29</v>
      </c>
      <c r="F52">
        <v>160.75</v>
      </c>
      <c r="G52">
        <v>69</v>
      </c>
      <c r="H52">
        <v>23.8</v>
      </c>
      <c r="I52">
        <v>145.69999999999999</v>
      </c>
      <c r="J52">
        <v>36.700000000000003</v>
      </c>
      <c r="K52">
        <v>97.4</v>
      </c>
      <c r="L52">
        <v>83.5</v>
      </c>
      <c r="M52">
        <v>98.7</v>
      </c>
      <c r="N52">
        <v>58.9</v>
      </c>
      <c r="O52">
        <v>35.299999999999997</v>
      </c>
      <c r="P52">
        <v>22.6</v>
      </c>
      <c r="Q52">
        <v>30.1</v>
      </c>
      <c r="R52">
        <v>26.7</v>
      </c>
      <c r="S52">
        <v>17.600000000000001</v>
      </c>
    </row>
    <row r="53" spans="1:19">
      <c r="A53">
        <v>31</v>
      </c>
      <c r="B53">
        <v>12.3</v>
      </c>
      <c r="C53">
        <v>11.9</v>
      </c>
      <c r="D53">
        <v>1.0716000000000001</v>
      </c>
      <c r="E53">
        <v>32</v>
      </c>
      <c r="F53">
        <v>182</v>
      </c>
      <c r="G53">
        <v>73.75</v>
      </c>
      <c r="H53">
        <v>23.6</v>
      </c>
      <c r="I53">
        <v>159.69999999999999</v>
      </c>
      <c r="J53">
        <v>38.700000000000003</v>
      </c>
      <c r="K53">
        <v>100.5</v>
      </c>
      <c r="L53">
        <v>88.7</v>
      </c>
      <c r="M53">
        <v>99.8</v>
      </c>
      <c r="N53">
        <v>57.5</v>
      </c>
      <c r="O53">
        <v>38.700000000000003</v>
      </c>
      <c r="P53">
        <v>33.9</v>
      </c>
      <c r="Q53">
        <v>32.5</v>
      </c>
      <c r="R53">
        <v>27.7</v>
      </c>
      <c r="S53">
        <v>18.399999999999999</v>
      </c>
    </row>
    <row r="54" spans="1:19">
      <c r="A54">
        <v>32</v>
      </c>
      <c r="B54">
        <v>6.5</v>
      </c>
      <c r="C54">
        <v>5.7</v>
      </c>
      <c r="D54">
        <v>1.0862000000000001</v>
      </c>
      <c r="E54">
        <v>29</v>
      </c>
      <c r="F54">
        <v>160.25</v>
      </c>
      <c r="G54">
        <v>71.25</v>
      </c>
      <c r="H54">
        <v>22.2</v>
      </c>
      <c r="I54">
        <v>149.80000000000001</v>
      </c>
      <c r="J54">
        <v>37.299999999999997</v>
      </c>
      <c r="K54">
        <v>93.5</v>
      </c>
      <c r="L54">
        <v>84.5</v>
      </c>
      <c r="M54">
        <v>100.6</v>
      </c>
      <c r="N54">
        <v>58.5</v>
      </c>
      <c r="O54">
        <v>38.799999999999997</v>
      </c>
      <c r="P54">
        <v>21.5</v>
      </c>
      <c r="Q54">
        <v>30.1</v>
      </c>
      <c r="R54">
        <v>26.4</v>
      </c>
      <c r="S54">
        <v>17.899999999999999</v>
      </c>
    </row>
    <row r="55" spans="1:19">
      <c r="A55">
        <v>33</v>
      </c>
      <c r="B55">
        <v>13.4</v>
      </c>
      <c r="C55">
        <v>11.8</v>
      </c>
      <c r="D55">
        <v>1.0719000000000001</v>
      </c>
      <c r="E55">
        <v>27</v>
      </c>
      <c r="F55">
        <v>168</v>
      </c>
      <c r="G55">
        <v>71.25</v>
      </c>
      <c r="H55">
        <v>23.3</v>
      </c>
      <c r="I55">
        <v>142.5</v>
      </c>
      <c r="J55">
        <v>38.1</v>
      </c>
      <c r="K55">
        <v>93</v>
      </c>
      <c r="L55">
        <v>79.099999999999994</v>
      </c>
      <c r="M55">
        <v>94.5</v>
      </c>
      <c r="N55">
        <v>57.3</v>
      </c>
      <c r="O55">
        <v>36.200000000000003</v>
      </c>
      <c r="P55">
        <v>24.5</v>
      </c>
      <c r="Q55">
        <v>29</v>
      </c>
      <c r="R55">
        <v>30</v>
      </c>
      <c r="S55">
        <v>18.8</v>
      </c>
    </row>
    <row r="56" spans="1:19">
      <c r="A56">
        <v>34</v>
      </c>
      <c r="B56">
        <v>20.9</v>
      </c>
      <c r="C56">
        <v>21.3</v>
      </c>
      <c r="D56">
        <v>1.0502</v>
      </c>
      <c r="E56">
        <v>41</v>
      </c>
      <c r="F56">
        <v>218.5</v>
      </c>
      <c r="G56">
        <v>71</v>
      </c>
      <c r="H56">
        <v>30.5</v>
      </c>
      <c r="I56">
        <v>172.7</v>
      </c>
      <c r="J56">
        <v>39.799999999999997</v>
      </c>
      <c r="K56">
        <v>111.7</v>
      </c>
      <c r="L56">
        <v>100.5</v>
      </c>
      <c r="M56">
        <v>108.3</v>
      </c>
      <c r="N56">
        <v>67.099999999999994</v>
      </c>
      <c r="O56">
        <v>44.2</v>
      </c>
      <c r="P56">
        <v>25.2</v>
      </c>
      <c r="Q56">
        <v>37.5</v>
      </c>
      <c r="R56">
        <v>31.5</v>
      </c>
      <c r="S56">
        <v>18.7</v>
      </c>
    </row>
    <row r="57" spans="1:19">
      <c r="A57">
        <v>35</v>
      </c>
      <c r="B57">
        <v>31.1</v>
      </c>
      <c r="C57">
        <v>32.299999999999997</v>
      </c>
      <c r="D57">
        <v>1.0263</v>
      </c>
      <c r="E57">
        <v>41</v>
      </c>
      <c r="F57">
        <v>247.25</v>
      </c>
      <c r="G57">
        <v>73.5</v>
      </c>
      <c r="H57">
        <v>32.200000000000003</v>
      </c>
      <c r="I57">
        <v>170.4</v>
      </c>
      <c r="J57">
        <v>42.1</v>
      </c>
      <c r="K57">
        <v>117</v>
      </c>
      <c r="L57">
        <v>115.6</v>
      </c>
      <c r="M57">
        <v>116.1</v>
      </c>
      <c r="N57">
        <v>71.2</v>
      </c>
      <c r="O57">
        <v>43.3</v>
      </c>
      <c r="P57">
        <v>26.3</v>
      </c>
      <c r="Q57">
        <v>37.299999999999997</v>
      </c>
      <c r="R57">
        <v>31.7</v>
      </c>
      <c r="S57">
        <v>19.7</v>
      </c>
    </row>
    <row r="58" spans="1:19">
      <c r="A58">
        <v>36</v>
      </c>
      <c r="B58">
        <v>38.200000000000003</v>
      </c>
      <c r="C58">
        <v>40.1</v>
      </c>
      <c r="D58">
        <v>1.0101</v>
      </c>
      <c r="E58">
        <v>49</v>
      </c>
      <c r="F58">
        <v>191.75</v>
      </c>
      <c r="G58">
        <v>65</v>
      </c>
      <c r="H58">
        <v>32</v>
      </c>
      <c r="I58">
        <v>118.4</v>
      </c>
      <c r="J58">
        <v>38.4</v>
      </c>
      <c r="K58">
        <v>118.5</v>
      </c>
      <c r="L58">
        <v>113.1</v>
      </c>
      <c r="M58">
        <v>113.8</v>
      </c>
      <c r="N58">
        <v>61.9</v>
      </c>
      <c r="O58">
        <v>38.299999999999997</v>
      </c>
      <c r="P58">
        <v>21.9</v>
      </c>
      <c r="Q58">
        <v>32</v>
      </c>
      <c r="R58">
        <v>29.8</v>
      </c>
      <c r="S58">
        <v>17</v>
      </c>
    </row>
    <row r="59" spans="1:19">
      <c r="A59">
        <v>37</v>
      </c>
      <c r="B59">
        <v>23.6</v>
      </c>
      <c r="C59">
        <v>24.2</v>
      </c>
      <c r="D59">
        <v>1.0438000000000001</v>
      </c>
      <c r="E59">
        <v>40</v>
      </c>
      <c r="F59">
        <v>202.25</v>
      </c>
      <c r="G59">
        <v>70</v>
      </c>
      <c r="H59">
        <v>29.1</v>
      </c>
      <c r="I59">
        <v>154.5</v>
      </c>
      <c r="J59">
        <v>38.5</v>
      </c>
      <c r="K59">
        <v>106.5</v>
      </c>
      <c r="L59">
        <v>100.9</v>
      </c>
      <c r="M59">
        <v>106.2</v>
      </c>
      <c r="N59">
        <v>63.5</v>
      </c>
      <c r="O59">
        <v>39.9</v>
      </c>
      <c r="P59">
        <v>22.6</v>
      </c>
      <c r="Q59">
        <v>35.1</v>
      </c>
      <c r="R59">
        <v>30.6</v>
      </c>
      <c r="S59">
        <v>19</v>
      </c>
    </row>
    <row r="60" spans="1:19">
      <c r="A60">
        <v>38</v>
      </c>
      <c r="B60">
        <v>27.5</v>
      </c>
      <c r="C60">
        <v>28.4</v>
      </c>
      <c r="D60">
        <v>1.0346</v>
      </c>
      <c r="E60">
        <v>50</v>
      </c>
      <c r="F60">
        <v>196.75</v>
      </c>
      <c r="G60">
        <v>68.25</v>
      </c>
      <c r="H60">
        <v>29.7</v>
      </c>
      <c r="I60">
        <v>142.6</v>
      </c>
      <c r="J60">
        <v>42.1</v>
      </c>
      <c r="K60">
        <v>105.6</v>
      </c>
      <c r="L60">
        <v>98.8</v>
      </c>
      <c r="M60">
        <v>104.8</v>
      </c>
      <c r="N60">
        <v>66</v>
      </c>
      <c r="O60">
        <v>41.5</v>
      </c>
      <c r="P60">
        <v>24.7</v>
      </c>
      <c r="Q60">
        <v>33.200000000000003</v>
      </c>
      <c r="R60">
        <v>30.5</v>
      </c>
      <c r="S60">
        <v>19.399999999999999</v>
      </c>
    </row>
    <row r="61" spans="1:19">
      <c r="A61">
        <v>39</v>
      </c>
      <c r="B61">
        <v>33.799999999999997</v>
      </c>
      <c r="C61">
        <v>35.200000000000003</v>
      </c>
      <c r="D61">
        <v>1.0202</v>
      </c>
      <c r="E61">
        <v>46</v>
      </c>
      <c r="F61">
        <v>363.15</v>
      </c>
      <c r="G61">
        <v>72.25</v>
      </c>
      <c r="H61">
        <v>48.9</v>
      </c>
      <c r="I61">
        <v>240.5</v>
      </c>
      <c r="J61">
        <v>51.2</v>
      </c>
      <c r="K61">
        <v>136.19999999999999</v>
      </c>
      <c r="L61">
        <v>148.1</v>
      </c>
      <c r="M61">
        <v>147.69999999999999</v>
      </c>
      <c r="N61">
        <v>87.3</v>
      </c>
      <c r="O61">
        <v>49.1</v>
      </c>
      <c r="P61">
        <v>29.6</v>
      </c>
      <c r="Q61">
        <v>45</v>
      </c>
      <c r="R61">
        <v>29</v>
      </c>
      <c r="S61">
        <v>21.4</v>
      </c>
    </row>
    <row r="62" spans="1:19">
      <c r="A62">
        <v>40</v>
      </c>
      <c r="B62">
        <v>31.3</v>
      </c>
      <c r="C62">
        <v>32.6</v>
      </c>
      <c r="D62">
        <v>1.0258</v>
      </c>
      <c r="E62">
        <v>50</v>
      </c>
      <c r="F62">
        <v>203</v>
      </c>
      <c r="G62">
        <v>67</v>
      </c>
      <c r="H62">
        <v>31.8</v>
      </c>
      <c r="I62">
        <v>139.4</v>
      </c>
      <c r="J62">
        <v>40.200000000000003</v>
      </c>
      <c r="K62">
        <v>114.8</v>
      </c>
      <c r="L62">
        <v>108.1</v>
      </c>
      <c r="M62">
        <v>102.5</v>
      </c>
      <c r="N62">
        <v>61.3</v>
      </c>
      <c r="O62">
        <v>41.1</v>
      </c>
      <c r="P62">
        <v>24.7</v>
      </c>
      <c r="Q62">
        <v>34.1</v>
      </c>
      <c r="R62">
        <v>31</v>
      </c>
      <c r="S62">
        <v>18.3</v>
      </c>
    </row>
    <row r="63" spans="1:19">
      <c r="A63">
        <v>41</v>
      </c>
      <c r="B63">
        <v>33.1</v>
      </c>
      <c r="C63">
        <v>34.5</v>
      </c>
      <c r="D63">
        <v>1.0217000000000001</v>
      </c>
      <c r="E63">
        <v>45</v>
      </c>
      <c r="F63">
        <v>262.75</v>
      </c>
      <c r="G63">
        <v>68.75</v>
      </c>
      <c r="H63">
        <v>39.1</v>
      </c>
      <c r="I63">
        <v>175.8</v>
      </c>
      <c r="J63">
        <v>43.2</v>
      </c>
      <c r="K63">
        <v>128.30000000000001</v>
      </c>
      <c r="L63">
        <v>126.2</v>
      </c>
      <c r="M63">
        <v>125.6</v>
      </c>
      <c r="N63">
        <v>72.5</v>
      </c>
      <c r="O63">
        <v>39.6</v>
      </c>
      <c r="P63">
        <v>26.6</v>
      </c>
      <c r="Q63">
        <v>36.4</v>
      </c>
      <c r="R63">
        <v>32.700000000000003</v>
      </c>
      <c r="S63">
        <v>21.4</v>
      </c>
    </row>
    <row r="64" spans="1:19">
      <c r="A64">
        <v>42</v>
      </c>
      <c r="B64">
        <v>31.7</v>
      </c>
      <c r="C64">
        <v>32.9</v>
      </c>
      <c r="D64">
        <v>1.0249999999999999</v>
      </c>
      <c r="E64">
        <v>44</v>
      </c>
      <c r="F64">
        <v>205</v>
      </c>
      <c r="G64">
        <v>29.5</v>
      </c>
      <c r="H64">
        <v>29.9</v>
      </c>
      <c r="I64">
        <v>140.1</v>
      </c>
      <c r="J64">
        <v>36.6</v>
      </c>
      <c r="K64">
        <v>106</v>
      </c>
      <c r="L64">
        <v>104.3</v>
      </c>
      <c r="M64">
        <v>115.5</v>
      </c>
      <c r="N64">
        <v>70.599999999999994</v>
      </c>
      <c r="O64">
        <v>42.5</v>
      </c>
      <c r="P64">
        <v>23.7</v>
      </c>
      <c r="Q64">
        <v>33.6</v>
      </c>
      <c r="R64">
        <v>28.7</v>
      </c>
      <c r="S64">
        <v>17.399999999999999</v>
      </c>
    </row>
    <row r="65" spans="1:19">
      <c r="A65">
        <v>43</v>
      </c>
      <c r="B65">
        <v>30.4</v>
      </c>
      <c r="C65">
        <v>31.6</v>
      </c>
      <c r="D65">
        <v>1.0279</v>
      </c>
      <c r="E65">
        <v>48</v>
      </c>
      <c r="F65">
        <v>217</v>
      </c>
      <c r="G65">
        <v>70</v>
      </c>
      <c r="H65">
        <v>31.2</v>
      </c>
      <c r="I65">
        <v>151.1</v>
      </c>
      <c r="J65">
        <v>37.299999999999997</v>
      </c>
      <c r="K65">
        <v>113.3</v>
      </c>
      <c r="L65">
        <v>111.2</v>
      </c>
      <c r="M65">
        <v>114.1</v>
      </c>
      <c r="N65">
        <v>67.7</v>
      </c>
      <c r="O65">
        <v>40.9</v>
      </c>
      <c r="P65">
        <v>25</v>
      </c>
      <c r="Q65">
        <v>36.700000000000003</v>
      </c>
      <c r="R65">
        <v>29.8</v>
      </c>
      <c r="S65">
        <v>18.399999999999999</v>
      </c>
    </row>
    <row r="66" spans="1:19">
      <c r="A66">
        <v>44</v>
      </c>
      <c r="B66">
        <v>30.8</v>
      </c>
      <c r="C66">
        <v>32</v>
      </c>
      <c r="D66">
        <v>1.0268999999999999</v>
      </c>
      <c r="E66">
        <v>41</v>
      </c>
      <c r="F66">
        <v>212</v>
      </c>
      <c r="G66">
        <v>71.5</v>
      </c>
      <c r="H66">
        <v>29.2</v>
      </c>
      <c r="I66">
        <v>146.69999999999999</v>
      </c>
      <c r="J66">
        <v>41.5</v>
      </c>
      <c r="K66">
        <v>106.6</v>
      </c>
      <c r="L66">
        <v>104.3</v>
      </c>
      <c r="M66">
        <v>106</v>
      </c>
      <c r="N66">
        <v>65</v>
      </c>
      <c r="O66">
        <v>40.200000000000003</v>
      </c>
      <c r="P66">
        <v>23</v>
      </c>
      <c r="Q66">
        <v>35.799999999999997</v>
      </c>
      <c r="R66">
        <v>31.5</v>
      </c>
      <c r="S66">
        <v>18.8</v>
      </c>
    </row>
    <row r="67" spans="1:19">
      <c r="A67">
        <v>45</v>
      </c>
      <c r="B67">
        <v>8.4</v>
      </c>
      <c r="C67">
        <v>7.7</v>
      </c>
      <c r="D67">
        <v>1.0813999999999999</v>
      </c>
      <c r="E67">
        <v>39</v>
      </c>
      <c r="F67">
        <v>125.25</v>
      </c>
      <c r="G67">
        <v>68</v>
      </c>
      <c r="H67">
        <v>19.100000000000001</v>
      </c>
      <c r="I67">
        <v>114.7</v>
      </c>
      <c r="J67">
        <v>31.5</v>
      </c>
      <c r="K67">
        <v>85.1</v>
      </c>
      <c r="L67">
        <v>76</v>
      </c>
      <c r="M67">
        <v>88.2</v>
      </c>
      <c r="N67">
        <v>50</v>
      </c>
      <c r="O67">
        <v>34.700000000000003</v>
      </c>
      <c r="P67">
        <v>21</v>
      </c>
      <c r="Q67">
        <v>26.1</v>
      </c>
      <c r="R67">
        <v>23.1</v>
      </c>
      <c r="S67">
        <v>16.100000000000001</v>
      </c>
    </row>
    <row r="68" spans="1:19">
      <c r="A68">
        <v>46</v>
      </c>
      <c r="B68">
        <v>14.1</v>
      </c>
      <c r="C68">
        <v>13.9</v>
      </c>
      <c r="D68">
        <v>1.0669999999999999</v>
      </c>
      <c r="E68">
        <v>43</v>
      </c>
      <c r="F68">
        <v>164.25</v>
      </c>
      <c r="G68">
        <v>73.25</v>
      </c>
      <c r="H68">
        <v>21.3</v>
      </c>
      <c r="I68">
        <v>141.1</v>
      </c>
      <c r="J68">
        <v>35.700000000000003</v>
      </c>
      <c r="K68">
        <v>96.6</v>
      </c>
      <c r="L68">
        <v>81.5</v>
      </c>
      <c r="M68">
        <v>97.2</v>
      </c>
      <c r="N68">
        <v>58.4</v>
      </c>
      <c r="O68">
        <v>38.200000000000003</v>
      </c>
      <c r="P68">
        <v>23.4</v>
      </c>
      <c r="Q68">
        <v>29.7</v>
      </c>
      <c r="R68">
        <v>27.4</v>
      </c>
      <c r="S68">
        <v>18.3</v>
      </c>
    </row>
    <row r="69" spans="1:19">
      <c r="A69">
        <v>47</v>
      </c>
      <c r="B69">
        <v>11.2</v>
      </c>
      <c r="C69">
        <v>10.8</v>
      </c>
      <c r="D69">
        <v>1.0742</v>
      </c>
      <c r="E69">
        <v>40</v>
      </c>
      <c r="F69">
        <v>133.5</v>
      </c>
      <c r="G69">
        <v>67.5</v>
      </c>
      <c r="H69">
        <v>20.6</v>
      </c>
      <c r="I69">
        <v>118.5</v>
      </c>
      <c r="J69">
        <v>33.6</v>
      </c>
      <c r="K69">
        <v>88.2</v>
      </c>
      <c r="L69">
        <v>73.7</v>
      </c>
      <c r="M69">
        <v>88.5</v>
      </c>
      <c r="N69">
        <v>53.3</v>
      </c>
      <c r="O69">
        <v>34.5</v>
      </c>
      <c r="P69">
        <v>22.5</v>
      </c>
      <c r="Q69">
        <v>27.9</v>
      </c>
      <c r="R69">
        <v>26.2</v>
      </c>
      <c r="S69">
        <v>17.3</v>
      </c>
    </row>
    <row r="70" spans="1:19">
      <c r="A70">
        <v>48</v>
      </c>
      <c r="B70">
        <v>6.4</v>
      </c>
      <c r="C70">
        <v>5.6</v>
      </c>
      <c r="D70">
        <v>1.0665</v>
      </c>
      <c r="E70">
        <v>39</v>
      </c>
      <c r="F70">
        <v>148.5</v>
      </c>
      <c r="G70">
        <v>71.25</v>
      </c>
      <c r="H70">
        <v>20.6</v>
      </c>
      <c r="I70">
        <v>139</v>
      </c>
      <c r="J70">
        <v>34.6</v>
      </c>
      <c r="K70">
        <v>89.8</v>
      </c>
      <c r="L70">
        <v>79.5</v>
      </c>
      <c r="M70">
        <v>92.7</v>
      </c>
      <c r="N70">
        <v>52.7</v>
      </c>
      <c r="O70">
        <v>37.5</v>
      </c>
      <c r="P70">
        <v>21.9</v>
      </c>
      <c r="Q70">
        <v>28.8</v>
      </c>
      <c r="R70">
        <v>26.8</v>
      </c>
      <c r="S70">
        <v>17.899999999999999</v>
      </c>
    </row>
    <row r="71" spans="1:19">
      <c r="A71">
        <v>49</v>
      </c>
      <c r="B71">
        <v>13.4</v>
      </c>
      <c r="C71">
        <v>13.6</v>
      </c>
      <c r="D71">
        <v>1.0678000000000001</v>
      </c>
      <c r="E71">
        <v>45</v>
      </c>
      <c r="F71">
        <v>135.75</v>
      </c>
      <c r="G71">
        <v>68.5</v>
      </c>
      <c r="H71">
        <v>20.399999999999999</v>
      </c>
      <c r="I71">
        <v>117.6</v>
      </c>
      <c r="J71">
        <v>32.799999999999997</v>
      </c>
      <c r="K71">
        <v>92.3</v>
      </c>
      <c r="L71">
        <v>83.4</v>
      </c>
      <c r="M71">
        <v>90.4</v>
      </c>
      <c r="N71">
        <v>52</v>
      </c>
      <c r="O71">
        <v>35.799999999999997</v>
      </c>
      <c r="P71">
        <v>20.6</v>
      </c>
      <c r="Q71">
        <v>28.8</v>
      </c>
      <c r="R71">
        <v>25.5</v>
      </c>
      <c r="S71">
        <v>16.3</v>
      </c>
    </row>
    <row r="72" spans="1:19">
      <c r="A72">
        <v>50</v>
      </c>
      <c r="B72">
        <v>5</v>
      </c>
      <c r="C72">
        <v>4</v>
      </c>
      <c r="D72">
        <v>1.0903</v>
      </c>
      <c r="E72">
        <v>47</v>
      </c>
      <c r="F72">
        <v>127.5</v>
      </c>
      <c r="G72">
        <v>66.75</v>
      </c>
      <c r="H72">
        <v>20.2</v>
      </c>
      <c r="I72">
        <v>121.2</v>
      </c>
      <c r="J72">
        <v>34</v>
      </c>
      <c r="K72">
        <v>83.4</v>
      </c>
      <c r="L72">
        <v>70.400000000000006</v>
      </c>
      <c r="M72">
        <v>87.2</v>
      </c>
      <c r="N72">
        <v>50.6</v>
      </c>
      <c r="O72">
        <v>34.4</v>
      </c>
      <c r="P72">
        <v>21.9</v>
      </c>
      <c r="Q72">
        <v>26.8</v>
      </c>
      <c r="R72">
        <v>25.8</v>
      </c>
      <c r="S72">
        <v>16.8</v>
      </c>
    </row>
    <row r="73" spans="1:19">
      <c r="A73">
        <v>51</v>
      </c>
      <c r="B73">
        <v>10.7</v>
      </c>
      <c r="C73">
        <v>10.199999999999999</v>
      </c>
      <c r="D73">
        <v>1.0755999999999999</v>
      </c>
      <c r="E73">
        <v>47</v>
      </c>
      <c r="F73">
        <v>158.25</v>
      </c>
      <c r="G73">
        <v>72.25</v>
      </c>
      <c r="H73">
        <v>21.3</v>
      </c>
      <c r="I73">
        <v>141.4</v>
      </c>
      <c r="J73">
        <v>34.9</v>
      </c>
      <c r="K73">
        <v>90.2</v>
      </c>
      <c r="L73">
        <v>86.7</v>
      </c>
      <c r="M73">
        <v>98.3</v>
      </c>
      <c r="N73">
        <v>52.6</v>
      </c>
      <c r="O73">
        <v>37.200000000000003</v>
      </c>
      <c r="P73">
        <v>22.4</v>
      </c>
      <c r="Q73">
        <v>26</v>
      </c>
      <c r="R73">
        <v>25.8</v>
      </c>
      <c r="S73">
        <v>17.3</v>
      </c>
    </row>
    <row r="74" spans="1:19">
      <c r="A74">
        <v>52</v>
      </c>
      <c r="B74">
        <v>7.4</v>
      </c>
      <c r="C74">
        <v>6.6</v>
      </c>
      <c r="D74">
        <v>1.0840000000000001</v>
      </c>
      <c r="E74">
        <v>40</v>
      </c>
      <c r="F74">
        <v>139.25</v>
      </c>
      <c r="G74">
        <v>69</v>
      </c>
      <c r="H74">
        <v>20.6</v>
      </c>
      <c r="I74">
        <v>129</v>
      </c>
      <c r="J74">
        <v>34.299999999999997</v>
      </c>
      <c r="K74">
        <v>89.2</v>
      </c>
      <c r="L74">
        <v>77.900000000000006</v>
      </c>
      <c r="M74">
        <v>91</v>
      </c>
      <c r="N74">
        <v>51.4</v>
      </c>
      <c r="O74">
        <v>34.9</v>
      </c>
      <c r="P74">
        <v>21</v>
      </c>
      <c r="Q74">
        <v>26.7</v>
      </c>
      <c r="R74">
        <v>26.1</v>
      </c>
      <c r="S74">
        <v>17.2</v>
      </c>
    </row>
    <row r="75" spans="1:19">
      <c r="A75">
        <v>53</v>
      </c>
      <c r="B75">
        <v>8.6999999999999993</v>
      </c>
      <c r="C75">
        <v>8</v>
      </c>
      <c r="D75">
        <v>1.0807</v>
      </c>
      <c r="E75">
        <v>51</v>
      </c>
      <c r="F75">
        <v>137.25</v>
      </c>
      <c r="G75">
        <v>67.75</v>
      </c>
      <c r="H75">
        <v>21.1</v>
      </c>
      <c r="I75">
        <v>125.3</v>
      </c>
      <c r="J75">
        <v>36.5</v>
      </c>
      <c r="K75">
        <v>89.7</v>
      </c>
      <c r="L75">
        <v>82</v>
      </c>
      <c r="M75">
        <v>89.1</v>
      </c>
      <c r="N75">
        <v>49.3</v>
      </c>
      <c r="O75">
        <v>33.700000000000003</v>
      </c>
      <c r="P75">
        <v>21.4</v>
      </c>
      <c r="Q75">
        <v>29.6</v>
      </c>
      <c r="R75">
        <v>26</v>
      </c>
      <c r="S75">
        <v>16.899999999999999</v>
      </c>
    </row>
    <row r="76" spans="1:19">
      <c r="A76">
        <v>54</v>
      </c>
      <c r="B76">
        <v>7.1</v>
      </c>
      <c r="C76">
        <v>6.3</v>
      </c>
      <c r="D76">
        <v>1.0848</v>
      </c>
      <c r="E76">
        <v>49</v>
      </c>
      <c r="F76">
        <v>152.75</v>
      </c>
      <c r="G76">
        <v>73.5</v>
      </c>
      <c r="H76">
        <v>19.899999999999999</v>
      </c>
      <c r="I76">
        <v>142</v>
      </c>
      <c r="J76">
        <v>35.1</v>
      </c>
      <c r="K76">
        <v>93.3</v>
      </c>
      <c r="L76">
        <v>79.599999999999994</v>
      </c>
      <c r="M76">
        <v>91.6</v>
      </c>
      <c r="N76">
        <v>52.6</v>
      </c>
      <c r="O76">
        <v>37.6</v>
      </c>
      <c r="P76">
        <v>22.6</v>
      </c>
      <c r="Q76">
        <v>38.5</v>
      </c>
      <c r="R76">
        <v>27.4</v>
      </c>
      <c r="S76">
        <v>18.5</v>
      </c>
    </row>
    <row r="77" spans="1:19">
      <c r="A77">
        <v>55</v>
      </c>
      <c r="B77">
        <v>4.9000000000000004</v>
      </c>
      <c r="C77">
        <v>3.9</v>
      </c>
      <c r="D77">
        <v>1.0906</v>
      </c>
      <c r="E77">
        <v>42</v>
      </c>
      <c r="F77">
        <v>136.25</v>
      </c>
      <c r="G77">
        <v>67.5</v>
      </c>
      <c r="H77">
        <v>21.1</v>
      </c>
      <c r="I77">
        <v>129.6</v>
      </c>
      <c r="J77">
        <v>37.799999999999997</v>
      </c>
      <c r="K77">
        <v>87.6</v>
      </c>
      <c r="L77">
        <v>77.599999999999994</v>
      </c>
      <c r="M77">
        <v>88.6</v>
      </c>
      <c r="N77">
        <v>51.9</v>
      </c>
      <c r="O77">
        <v>34.9</v>
      </c>
      <c r="P77">
        <v>22.5</v>
      </c>
      <c r="Q77">
        <v>27.7</v>
      </c>
      <c r="R77">
        <v>27.5</v>
      </c>
      <c r="S77">
        <v>18.5</v>
      </c>
    </row>
    <row r="78" spans="1:19">
      <c r="A78">
        <v>56</v>
      </c>
      <c r="B78">
        <v>22.2</v>
      </c>
      <c r="C78">
        <v>22.6</v>
      </c>
      <c r="D78">
        <v>1.0472999999999999</v>
      </c>
      <c r="E78">
        <v>54</v>
      </c>
      <c r="F78">
        <v>198</v>
      </c>
      <c r="G78">
        <v>72</v>
      </c>
      <c r="H78">
        <v>26.9</v>
      </c>
      <c r="I78">
        <v>154.1</v>
      </c>
      <c r="J78">
        <v>39.9</v>
      </c>
      <c r="K78">
        <v>107.6</v>
      </c>
      <c r="L78">
        <v>100</v>
      </c>
      <c r="M78">
        <v>99.6</v>
      </c>
      <c r="N78">
        <v>57.2</v>
      </c>
      <c r="O78">
        <v>38</v>
      </c>
      <c r="P78">
        <v>22</v>
      </c>
      <c r="Q78">
        <v>35.9</v>
      </c>
      <c r="R78">
        <v>30.2</v>
      </c>
      <c r="S78">
        <v>18.899999999999999</v>
      </c>
    </row>
    <row r="79" spans="1:19">
      <c r="A79">
        <v>57</v>
      </c>
      <c r="B79">
        <v>20.100000000000001</v>
      </c>
      <c r="C79">
        <v>20.399999999999999</v>
      </c>
      <c r="D79">
        <v>1.0524</v>
      </c>
      <c r="E79">
        <v>58</v>
      </c>
      <c r="F79">
        <v>181.5</v>
      </c>
      <c r="G79">
        <v>68</v>
      </c>
      <c r="H79">
        <v>27.6</v>
      </c>
      <c r="I79">
        <v>145.1</v>
      </c>
      <c r="J79">
        <v>39.1</v>
      </c>
      <c r="K79">
        <v>100</v>
      </c>
      <c r="L79">
        <v>99.8</v>
      </c>
      <c r="M79">
        <v>102.5</v>
      </c>
      <c r="N79">
        <v>62.1</v>
      </c>
      <c r="O79">
        <v>39.6</v>
      </c>
      <c r="P79">
        <v>22.5</v>
      </c>
      <c r="Q79">
        <v>33.1</v>
      </c>
      <c r="R79">
        <v>28.3</v>
      </c>
      <c r="S79">
        <v>18.5</v>
      </c>
    </row>
    <row r="80" spans="1:19">
      <c r="A80">
        <v>58</v>
      </c>
      <c r="B80">
        <v>27.1</v>
      </c>
      <c r="C80">
        <v>28</v>
      </c>
      <c r="D80">
        <v>1.0356000000000001</v>
      </c>
      <c r="E80">
        <v>62</v>
      </c>
      <c r="F80">
        <v>201.25</v>
      </c>
      <c r="G80">
        <v>69.5</v>
      </c>
      <c r="H80">
        <v>29.3</v>
      </c>
      <c r="I80">
        <v>146.69999999999999</v>
      </c>
      <c r="J80">
        <v>40.5</v>
      </c>
      <c r="K80">
        <v>111.5</v>
      </c>
      <c r="L80">
        <v>104.2</v>
      </c>
      <c r="M80">
        <v>105.8</v>
      </c>
      <c r="N80">
        <v>61.8</v>
      </c>
      <c r="O80">
        <v>39.799999999999997</v>
      </c>
      <c r="P80">
        <v>22.7</v>
      </c>
      <c r="Q80">
        <v>37.700000000000003</v>
      </c>
      <c r="R80">
        <v>30.9</v>
      </c>
      <c r="S80">
        <v>19.2</v>
      </c>
    </row>
    <row r="81" spans="1:19">
      <c r="A81">
        <v>59</v>
      </c>
      <c r="B81">
        <v>30.4</v>
      </c>
      <c r="C81">
        <v>31.5</v>
      </c>
      <c r="D81">
        <v>1.028</v>
      </c>
      <c r="E81">
        <v>54</v>
      </c>
      <c r="F81">
        <v>202.5</v>
      </c>
      <c r="G81">
        <v>70.75</v>
      </c>
      <c r="H81">
        <v>28.4</v>
      </c>
      <c r="I81">
        <v>141</v>
      </c>
      <c r="J81">
        <v>40.5</v>
      </c>
      <c r="K81">
        <v>115.4</v>
      </c>
      <c r="L81">
        <v>105.3</v>
      </c>
      <c r="M81">
        <v>97</v>
      </c>
      <c r="N81">
        <v>59.1</v>
      </c>
      <c r="O81">
        <v>38</v>
      </c>
      <c r="P81">
        <v>22.5</v>
      </c>
      <c r="Q81">
        <v>31.6</v>
      </c>
      <c r="R81">
        <v>28.8</v>
      </c>
      <c r="S81">
        <v>18.2</v>
      </c>
    </row>
    <row r="82" spans="1:19">
      <c r="A82">
        <v>60</v>
      </c>
      <c r="B82">
        <v>24</v>
      </c>
      <c r="C82">
        <v>24.6</v>
      </c>
      <c r="D82">
        <v>1.0429999999999999</v>
      </c>
      <c r="E82">
        <v>61</v>
      </c>
      <c r="F82">
        <v>179.75</v>
      </c>
      <c r="G82">
        <v>65.75</v>
      </c>
      <c r="H82">
        <v>29.2</v>
      </c>
      <c r="I82">
        <v>136.69999999999999</v>
      </c>
      <c r="J82">
        <v>38.4</v>
      </c>
      <c r="K82">
        <v>104.8</v>
      </c>
      <c r="L82">
        <v>98.3</v>
      </c>
      <c r="M82">
        <v>99.6</v>
      </c>
      <c r="N82">
        <v>60.6</v>
      </c>
      <c r="O82">
        <v>37.700000000000003</v>
      </c>
      <c r="P82">
        <v>22.9</v>
      </c>
      <c r="Q82">
        <v>34.5</v>
      </c>
      <c r="R82">
        <v>29.6</v>
      </c>
      <c r="S82">
        <v>18.5</v>
      </c>
    </row>
    <row r="83" spans="1:19">
      <c r="A83">
        <v>61</v>
      </c>
      <c r="B83">
        <v>25.4</v>
      </c>
      <c r="C83">
        <v>26.1</v>
      </c>
      <c r="D83">
        <v>1.0396000000000001</v>
      </c>
      <c r="E83">
        <v>62</v>
      </c>
      <c r="F83">
        <v>216</v>
      </c>
      <c r="G83">
        <v>73.25</v>
      </c>
      <c r="H83">
        <v>28.2</v>
      </c>
      <c r="I83">
        <v>161.19999999999999</v>
      </c>
      <c r="J83">
        <v>41.4</v>
      </c>
      <c r="K83">
        <v>112.3</v>
      </c>
      <c r="L83">
        <v>104.8</v>
      </c>
      <c r="M83">
        <v>103.1</v>
      </c>
      <c r="N83">
        <v>61.6</v>
      </c>
      <c r="O83">
        <v>40.9</v>
      </c>
      <c r="P83">
        <v>23.1</v>
      </c>
      <c r="Q83">
        <v>36.200000000000003</v>
      </c>
      <c r="R83">
        <v>31.8</v>
      </c>
      <c r="S83">
        <v>20.2</v>
      </c>
    </row>
    <row r="84" spans="1:19">
      <c r="A84">
        <v>62</v>
      </c>
      <c r="B84">
        <v>28.8</v>
      </c>
      <c r="C84">
        <v>29.8</v>
      </c>
      <c r="D84">
        <v>1.0317000000000001</v>
      </c>
      <c r="E84">
        <v>56</v>
      </c>
      <c r="F84">
        <v>178.75</v>
      </c>
      <c r="G84">
        <v>68.5</v>
      </c>
      <c r="H84">
        <v>26.8</v>
      </c>
      <c r="I84">
        <v>127.4</v>
      </c>
      <c r="J84">
        <v>35.6</v>
      </c>
      <c r="K84">
        <v>102.9</v>
      </c>
      <c r="L84">
        <v>94.7</v>
      </c>
      <c r="M84">
        <v>100.8</v>
      </c>
      <c r="N84">
        <v>60.9</v>
      </c>
      <c r="O84">
        <v>38</v>
      </c>
      <c r="P84">
        <v>22.1</v>
      </c>
      <c r="Q84">
        <v>32.5</v>
      </c>
      <c r="R84">
        <v>29.8</v>
      </c>
      <c r="S84">
        <v>18.3</v>
      </c>
    </row>
    <row r="85" spans="1:19">
      <c r="A85">
        <v>63</v>
      </c>
      <c r="B85">
        <v>29.6</v>
      </c>
      <c r="C85">
        <v>30.7</v>
      </c>
      <c r="D85">
        <v>1.0298</v>
      </c>
      <c r="E85">
        <v>54</v>
      </c>
      <c r="F85">
        <v>193.25</v>
      </c>
      <c r="G85">
        <v>70.25</v>
      </c>
      <c r="H85">
        <v>27.6</v>
      </c>
      <c r="I85">
        <v>136.1</v>
      </c>
      <c r="J85">
        <v>38</v>
      </c>
      <c r="K85">
        <v>107.6</v>
      </c>
      <c r="L85">
        <v>102.4</v>
      </c>
      <c r="M85">
        <v>99.4</v>
      </c>
      <c r="N85">
        <v>61</v>
      </c>
      <c r="O85">
        <v>39.4</v>
      </c>
      <c r="P85">
        <v>23.6</v>
      </c>
      <c r="Q85">
        <v>32.700000000000003</v>
      </c>
      <c r="R85">
        <v>29.9</v>
      </c>
      <c r="S85">
        <v>19.100000000000001</v>
      </c>
    </row>
    <row r="86" spans="1:19">
      <c r="A86">
        <v>64</v>
      </c>
      <c r="B86">
        <v>25.1</v>
      </c>
      <c r="C86">
        <v>25.8</v>
      </c>
      <c r="D86">
        <v>1.0403</v>
      </c>
      <c r="E86">
        <v>61</v>
      </c>
      <c r="F86">
        <v>178</v>
      </c>
      <c r="G86">
        <v>67</v>
      </c>
      <c r="H86">
        <v>27.9</v>
      </c>
      <c r="I86">
        <v>133.30000000000001</v>
      </c>
      <c r="J86">
        <v>37.4</v>
      </c>
      <c r="K86">
        <v>105.3</v>
      </c>
      <c r="L86">
        <v>99.7</v>
      </c>
      <c r="M86">
        <v>99.7</v>
      </c>
      <c r="N86">
        <v>60.8</v>
      </c>
      <c r="O86">
        <v>40.1</v>
      </c>
      <c r="P86">
        <v>22.7</v>
      </c>
      <c r="Q86">
        <v>33.6</v>
      </c>
      <c r="R86">
        <v>29</v>
      </c>
      <c r="S86">
        <v>18.8</v>
      </c>
    </row>
    <row r="87" spans="1:19">
      <c r="A87">
        <v>65</v>
      </c>
      <c r="B87">
        <v>31</v>
      </c>
      <c r="C87">
        <v>32.299999999999997</v>
      </c>
      <c r="D87">
        <v>1.0264</v>
      </c>
      <c r="E87">
        <v>57</v>
      </c>
      <c r="F87">
        <v>205.5</v>
      </c>
      <c r="G87">
        <v>70</v>
      </c>
      <c r="H87">
        <v>29.5</v>
      </c>
      <c r="I87">
        <v>141.69999999999999</v>
      </c>
      <c r="J87">
        <v>40.1</v>
      </c>
      <c r="K87">
        <v>105.3</v>
      </c>
      <c r="L87">
        <v>105.5</v>
      </c>
      <c r="M87">
        <v>108.3</v>
      </c>
      <c r="N87">
        <v>65</v>
      </c>
      <c r="O87">
        <v>41.2</v>
      </c>
      <c r="P87">
        <v>24.7</v>
      </c>
      <c r="Q87">
        <v>35.299999999999997</v>
      </c>
      <c r="R87">
        <v>31.1</v>
      </c>
      <c r="S87">
        <v>18.399999999999999</v>
      </c>
    </row>
    <row r="88" spans="1:19">
      <c r="A88">
        <v>66</v>
      </c>
      <c r="B88">
        <v>28.9</v>
      </c>
      <c r="C88">
        <v>30</v>
      </c>
      <c r="D88">
        <v>1.0313000000000001</v>
      </c>
      <c r="E88">
        <v>55</v>
      </c>
      <c r="F88">
        <v>183.5</v>
      </c>
      <c r="G88">
        <v>67.5</v>
      </c>
      <c r="H88">
        <v>28.3</v>
      </c>
      <c r="I88">
        <v>130.4</v>
      </c>
      <c r="J88">
        <v>40.9</v>
      </c>
      <c r="K88">
        <v>103</v>
      </c>
      <c r="L88">
        <v>100.3</v>
      </c>
      <c r="M88">
        <v>104.2</v>
      </c>
      <c r="N88">
        <v>64.8</v>
      </c>
      <c r="O88">
        <v>40.200000000000003</v>
      </c>
      <c r="P88">
        <v>22.7</v>
      </c>
      <c r="Q88">
        <v>34.799999999999997</v>
      </c>
      <c r="R88">
        <v>30.1</v>
      </c>
      <c r="S88">
        <v>18.7</v>
      </c>
    </row>
    <row r="89" spans="1:19">
      <c r="A89">
        <v>67</v>
      </c>
      <c r="B89">
        <v>21.1</v>
      </c>
      <c r="C89">
        <v>21.5</v>
      </c>
      <c r="D89">
        <v>1.0499000000000001</v>
      </c>
      <c r="E89">
        <v>54</v>
      </c>
      <c r="F89">
        <v>151.5</v>
      </c>
      <c r="G89">
        <v>70.75</v>
      </c>
      <c r="H89">
        <v>21.3</v>
      </c>
      <c r="I89">
        <v>119.6</v>
      </c>
      <c r="J89">
        <v>35.6</v>
      </c>
      <c r="K89">
        <v>90</v>
      </c>
      <c r="L89">
        <v>83.9</v>
      </c>
      <c r="M89">
        <v>93.9</v>
      </c>
      <c r="N89">
        <v>55</v>
      </c>
      <c r="O89">
        <v>36.1</v>
      </c>
      <c r="P89">
        <v>21.7</v>
      </c>
      <c r="Q89">
        <v>29.6</v>
      </c>
      <c r="R89">
        <v>27.4</v>
      </c>
      <c r="S89">
        <v>17.399999999999999</v>
      </c>
    </row>
    <row r="90" spans="1:19">
      <c r="A90">
        <v>68</v>
      </c>
      <c r="B90">
        <v>14</v>
      </c>
      <c r="C90">
        <v>13.8</v>
      </c>
      <c r="D90">
        <v>1.0672999999999999</v>
      </c>
      <c r="E90">
        <v>55</v>
      </c>
      <c r="F90">
        <v>154.75</v>
      </c>
      <c r="G90">
        <v>71.5</v>
      </c>
      <c r="H90">
        <v>21.3</v>
      </c>
      <c r="I90">
        <v>133.1</v>
      </c>
      <c r="J90">
        <v>36.9</v>
      </c>
      <c r="K90">
        <v>95.4</v>
      </c>
      <c r="L90">
        <v>86.6</v>
      </c>
      <c r="M90">
        <v>91.8</v>
      </c>
      <c r="N90">
        <v>54.3</v>
      </c>
      <c r="O90">
        <v>35.4</v>
      </c>
      <c r="P90">
        <v>21.5</v>
      </c>
      <c r="Q90">
        <v>32.799999999999997</v>
      </c>
      <c r="R90">
        <v>27.4</v>
      </c>
      <c r="S90">
        <v>18.7</v>
      </c>
    </row>
    <row r="91" spans="1:19">
      <c r="A91">
        <v>69</v>
      </c>
      <c r="B91">
        <v>7.1</v>
      </c>
      <c r="C91">
        <v>6.3</v>
      </c>
      <c r="D91">
        <v>1.0847</v>
      </c>
      <c r="E91">
        <v>54</v>
      </c>
      <c r="F91">
        <v>155.25</v>
      </c>
      <c r="G91">
        <v>69.25</v>
      </c>
      <c r="H91">
        <v>22.8</v>
      </c>
      <c r="I91">
        <v>144.19999999999999</v>
      </c>
      <c r="J91">
        <v>37.5</v>
      </c>
      <c r="K91">
        <v>89.3</v>
      </c>
      <c r="L91">
        <v>78.400000000000006</v>
      </c>
      <c r="M91">
        <v>96.1</v>
      </c>
      <c r="N91">
        <v>56</v>
      </c>
      <c r="O91">
        <v>37.4</v>
      </c>
      <c r="P91">
        <v>22.4</v>
      </c>
      <c r="Q91">
        <v>32.6</v>
      </c>
      <c r="R91">
        <v>28.1</v>
      </c>
      <c r="S91">
        <v>18.100000000000001</v>
      </c>
    </row>
    <row r="92" spans="1:19">
      <c r="A92">
        <v>70</v>
      </c>
      <c r="B92">
        <v>13.2</v>
      </c>
      <c r="C92">
        <v>12.9</v>
      </c>
      <c r="D92">
        <v>1.0692999999999999</v>
      </c>
      <c r="E92">
        <v>55</v>
      </c>
      <c r="F92">
        <v>156.75</v>
      </c>
      <c r="G92">
        <v>71.5</v>
      </c>
      <c r="H92">
        <v>21.6</v>
      </c>
      <c r="I92">
        <v>136.1</v>
      </c>
      <c r="J92">
        <v>36.299999999999997</v>
      </c>
      <c r="K92">
        <v>94.4</v>
      </c>
      <c r="L92">
        <v>84.6</v>
      </c>
      <c r="M92">
        <v>94.3</v>
      </c>
      <c r="N92">
        <v>51.2</v>
      </c>
      <c r="O92">
        <v>37.4</v>
      </c>
      <c r="P92">
        <v>21.6</v>
      </c>
      <c r="Q92">
        <v>27.3</v>
      </c>
      <c r="R92">
        <v>27.1</v>
      </c>
      <c r="S92">
        <v>17.3</v>
      </c>
    </row>
    <row r="93" spans="1:19">
      <c r="A93">
        <v>71</v>
      </c>
      <c r="B93">
        <v>23.7</v>
      </c>
      <c r="C93">
        <v>24.3</v>
      </c>
      <c r="D93">
        <v>1.0439000000000001</v>
      </c>
      <c r="E93">
        <v>62</v>
      </c>
      <c r="F93">
        <v>167.5</v>
      </c>
      <c r="G93">
        <v>71.5</v>
      </c>
      <c r="H93">
        <v>23.1</v>
      </c>
      <c r="I93">
        <v>127.8</v>
      </c>
      <c r="J93">
        <v>35.5</v>
      </c>
      <c r="K93">
        <v>97.6</v>
      </c>
      <c r="L93">
        <v>91.5</v>
      </c>
      <c r="M93">
        <v>98.5</v>
      </c>
      <c r="N93">
        <v>56.6</v>
      </c>
      <c r="O93">
        <v>38.6</v>
      </c>
      <c r="P93">
        <v>22.4</v>
      </c>
      <c r="Q93">
        <v>31.5</v>
      </c>
      <c r="R93">
        <v>27.3</v>
      </c>
      <c r="S93">
        <v>18.600000000000001</v>
      </c>
    </row>
    <row r="94" spans="1:19">
      <c r="A94">
        <v>72</v>
      </c>
      <c r="B94">
        <v>9.4</v>
      </c>
      <c r="C94">
        <v>8.8000000000000007</v>
      </c>
      <c r="D94">
        <v>1.0788</v>
      </c>
      <c r="E94">
        <v>55</v>
      </c>
      <c r="F94">
        <v>146.75</v>
      </c>
      <c r="G94">
        <v>68.75</v>
      </c>
      <c r="H94">
        <v>21.9</v>
      </c>
      <c r="I94">
        <v>132.9</v>
      </c>
      <c r="J94">
        <v>38.700000000000003</v>
      </c>
      <c r="K94">
        <v>88.5</v>
      </c>
      <c r="L94">
        <v>82.8</v>
      </c>
      <c r="M94">
        <v>95.5</v>
      </c>
      <c r="N94">
        <v>58.9</v>
      </c>
      <c r="O94">
        <v>37.6</v>
      </c>
      <c r="P94">
        <v>21.6</v>
      </c>
      <c r="Q94">
        <v>30.3</v>
      </c>
      <c r="R94">
        <v>27.3</v>
      </c>
      <c r="S94">
        <v>18.3</v>
      </c>
    </row>
    <row r="95" spans="1:19">
      <c r="A95">
        <v>73</v>
      </c>
      <c r="B95">
        <v>9.1</v>
      </c>
      <c r="C95">
        <v>8.5</v>
      </c>
      <c r="D95">
        <v>1.0795999999999999</v>
      </c>
      <c r="E95">
        <v>56</v>
      </c>
      <c r="F95">
        <v>160.75</v>
      </c>
      <c r="G95">
        <v>73.75</v>
      </c>
      <c r="H95">
        <v>20.8</v>
      </c>
      <c r="I95">
        <v>146.1</v>
      </c>
      <c r="J95">
        <v>36.4</v>
      </c>
      <c r="K95">
        <v>93.6</v>
      </c>
      <c r="L95">
        <v>82.9</v>
      </c>
      <c r="M95">
        <v>96.3</v>
      </c>
      <c r="N95">
        <v>52.9</v>
      </c>
      <c r="O95">
        <v>37.5</v>
      </c>
      <c r="P95">
        <v>23.1</v>
      </c>
      <c r="Q95">
        <v>29.7</v>
      </c>
      <c r="R95">
        <v>27.3</v>
      </c>
      <c r="S95">
        <v>18.2</v>
      </c>
    </row>
    <row r="96" spans="1:19">
      <c r="A96">
        <v>74</v>
      </c>
      <c r="B96">
        <v>13.7</v>
      </c>
      <c r="C96">
        <v>13.5</v>
      </c>
      <c r="D96">
        <v>1.0680000000000001</v>
      </c>
      <c r="E96">
        <v>55</v>
      </c>
      <c r="F96">
        <v>125</v>
      </c>
      <c r="G96">
        <v>64</v>
      </c>
      <c r="H96">
        <v>21.5</v>
      </c>
      <c r="I96">
        <v>107.9</v>
      </c>
      <c r="J96">
        <v>33.200000000000003</v>
      </c>
      <c r="K96">
        <v>87.7</v>
      </c>
      <c r="L96">
        <v>76</v>
      </c>
      <c r="M96">
        <v>88.6</v>
      </c>
      <c r="N96">
        <v>50.9</v>
      </c>
      <c r="O96">
        <v>35.4</v>
      </c>
      <c r="P96">
        <v>19.100000000000001</v>
      </c>
      <c r="Q96">
        <v>29.3</v>
      </c>
      <c r="R96">
        <v>25.7</v>
      </c>
      <c r="S96">
        <v>16.899999999999999</v>
      </c>
    </row>
    <row r="97" spans="1:19">
      <c r="A97">
        <v>75</v>
      </c>
      <c r="B97">
        <v>12</v>
      </c>
      <c r="C97">
        <v>11.8</v>
      </c>
      <c r="D97">
        <v>1.0720000000000001</v>
      </c>
      <c r="E97">
        <v>61</v>
      </c>
      <c r="F97">
        <v>143</v>
      </c>
      <c r="G97">
        <v>65.75</v>
      </c>
      <c r="H97">
        <v>23.3</v>
      </c>
      <c r="I97">
        <v>125.9</v>
      </c>
      <c r="J97">
        <v>36.5</v>
      </c>
      <c r="K97">
        <v>93.4</v>
      </c>
      <c r="L97">
        <v>83.3</v>
      </c>
      <c r="M97">
        <v>93</v>
      </c>
      <c r="N97">
        <v>55.5</v>
      </c>
      <c r="O97">
        <v>35.200000000000003</v>
      </c>
      <c r="P97">
        <v>20.9</v>
      </c>
      <c r="Q97">
        <v>29.4</v>
      </c>
      <c r="R97">
        <v>27</v>
      </c>
      <c r="S97">
        <v>16.8</v>
      </c>
    </row>
    <row r="98" spans="1:19">
      <c r="A98">
        <v>76</v>
      </c>
      <c r="B98">
        <v>18.3</v>
      </c>
      <c r="C98">
        <v>18.5</v>
      </c>
      <c r="D98">
        <v>1.0666</v>
      </c>
      <c r="E98">
        <v>61</v>
      </c>
      <c r="F98">
        <v>148.25</v>
      </c>
      <c r="G98">
        <v>67.5</v>
      </c>
      <c r="H98">
        <v>22.9</v>
      </c>
      <c r="I98">
        <v>121.1</v>
      </c>
      <c r="J98">
        <v>36</v>
      </c>
      <c r="K98">
        <v>91.6</v>
      </c>
      <c r="L98">
        <v>81.8</v>
      </c>
      <c r="M98">
        <v>94.8</v>
      </c>
      <c r="N98">
        <v>54.5</v>
      </c>
      <c r="O98">
        <v>37</v>
      </c>
      <c r="P98">
        <v>21.4</v>
      </c>
      <c r="Q98">
        <v>29.3</v>
      </c>
      <c r="R98">
        <v>27</v>
      </c>
      <c r="S98">
        <v>18.3</v>
      </c>
    </row>
    <row r="99" spans="1:19">
      <c r="A99">
        <v>77</v>
      </c>
      <c r="B99">
        <v>9.1999999999999993</v>
      </c>
      <c r="C99">
        <v>8.8000000000000007</v>
      </c>
      <c r="D99">
        <v>1.079</v>
      </c>
      <c r="E99">
        <v>57</v>
      </c>
      <c r="F99">
        <v>162.5</v>
      </c>
      <c r="G99">
        <v>69.5</v>
      </c>
      <c r="H99">
        <v>23.7</v>
      </c>
      <c r="I99">
        <v>147.5</v>
      </c>
      <c r="J99">
        <v>38.700000000000003</v>
      </c>
      <c r="K99">
        <v>91.6</v>
      </c>
      <c r="L99">
        <v>78.8</v>
      </c>
      <c r="M99">
        <v>94.3</v>
      </c>
      <c r="N99">
        <v>56.7</v>
      </c>
      <c r="O99">
        <v>39.700000000000003</v>
      </c>
      <c r="P99">
        <v>24.2</v>
      </c>
      <c r="Q99">
        <v>30.2</v>
      </c>
      <c r="R99">
        <v>29.2</v>
      </c>
      <c r="S99">
        <v>18.100000000000001</v>
      </c>
    </row>
    <row r="100" spans="1:19">
      <c r="A100">
        <v>78</v>
      </c>
      <c r="B100">
        <v>21.7</v>
      </c>
      <c r="C100">
        <v>22.2</v>
      </c>
      <c r="D100">
        <v>1.0483</v>
      </c>
      <c r="E100">
        <v>69</v>
      </c>
      <c r="F100">
        <v>177.75</v>
      </c>
      <c r="G100">
        <v>68.5</v>
      </c>
      <c r="H100">
        <v>26.7</v>
      </c>
      <c r="I100">
        <v>139.1</v>
      </c>
      <c r="J100">
        <v>38.700000000000003</v>
      </c>
      <c r="K100">
        <v>102</v>
      </c>
      <c r="L100">
        <v>95</v>
      </c>
      <c r="M100">
        <v>98.3</v>
      </c>
      <c r="N100">
        <v>55</v>
      </c>
      <c r="O100">
        <v>38.299999999999997</v>
      </c>
      <c r="P100">
        <v>21.8</v>
      </c>
      <c r="Q100">
        <v>30.8</v>
      </c>
      <c r="R100">
        <v>25.7</v>
      </c>
      <c r="S100">
        <v>18.8</v>
      </c>
    </row>
    <row r="101" spans="1:19">
      <c r="A101">
        <v>79</v>
      </c>
      <c r="B101">
        <v>21.1</v>
      </c>
      <c r="C101">
        <v>21.5</v>
      </c>
      <c r="D101">
        <v>1.0498000000000001</v>
      </c>
      <c r="E101">
        <v>81</v>
      </c>
      <c r="F101">
        <v>161.25</v>
      </c>
      <c r="G101">
        <v>70.25</v>
      </c>
      <c r="H101">
        <v>23</v>
      </c>
      <c r="I101">
        <v>127.2</v>
      </c>
      <c r="J101">
        <v>37.799999999999997</v>
      </c>
      <c r="K101">
        <v>96.4</v>
      </c>
      <c r="L101">
        <v>95.4</v>
      </c>
      <c r="M101">
        <v>99.3</v>
      </c>
      <c r="N101">
        <v>53.5</v>
      </c>
      <c r="O101">
        <v>37.5</v>
      </c>
      <c r="P101">
        <v>21.5</v>
      </c>
      <c r="Q101">
        <v>31.4</v>
      </c>
      <c r="R101">
        <v>26.8</v>
      </c>
      <c r="S101">
        <v>18.3</v>
      </c>
    </row>
    <row r="102" spans="1:19">
      <c r="A102">
        <v>80</v>
      </c>
      <c r="B102">
        <v>18.600000000000001</v>
      </c>
      <c r="C102">
        <v>18.8</v>
      </c>
      <c r="D102">
        <v>1.056</v>
      </c>
      <c r="E102">
        <v>66</v>
      </c>
      <c r="F102">
        <v>171.25</v>
      </c>
      <c r="G102">
        <v>69.25</v>
      </c>
      <c r="H102">
        <v>25.1</v>
      </c>
      <c r="I102">
        <v>139.5</v>
      </c>
      <c r="J102">
        <v>37.4</v>
      </c>
      <c r="K102">
        <v>102.7</v>
      </c>
      <c r="L102">
        <v>98.6</v>
      </c>
      <c r="M102">
        <v>100.2</v>
      </c>
      <c r="N102">
        <v>56.5</v>
      </c>
      <c r="O102">
        <v>39.299999999999997</v>
      </c>
      <c r="P102">
        <v>22.7</v>
      </c>
      <c r="Q102">
        <v>30.3</v>
      </c>
      <c r="R102">
        <v>28.7</v>
      </c>
      <c r="S102">
        <v>19</v>
      </c>
    </row>
    <row r="103" spans="1:19">
      <c r="A103">
        <v>81</v>
      </c>
      <c r="B103">
        <v>30.2</v>
      </c>
      <c r="C103">
        <v>31.4</v>
      </c>
      <c r="D103">
        <v>1.0283</v>
      </c>
      <c r="E103">
        <v>67</v>
      </c>
      <c r="F103">
        <v>163.75</v>
      </c>
      <c r="G103">
        <v>67.75</v>
      </c>
      <c r="H103">
        <v>25.1</v>
      </c>
      <c r="I103">
        <v>114.3</v>
      </c>
      <c r="J103">
        <v>38.4</v>
      </c>
      <c r="K103">
        <v>97.7</v>
      </c>
      <c r="L103">
        <v>95.8</v>
      </c>
      <c r="M103">
        <v>97.1</v>
      </c>
      <c r="N103">
        <v>54.8</v>
      </c>
      <c r="O103">
        <v>38.200000000000003</v>
      </c>
      <c r="P103">
        <v>23.7</v>
      </c>
      <c r="Q103">
        <v>29.4</v>
      </c>
      <c r="R103">
        <v>27.2</v>
      </c>
      <c r="S103">
        <v>19</v>
      </c>
    </row>
    <row r="104" spans="1:19">
      <c r="A104">
        <v>82</v>
      </c>
      <c r="B104">
        <v>26</v>
      </c>
      <c r="C104">
        <v>26.8</v>
      </c>
      <c r="D104">
        <v>1.0382</v>
      </c>
      <c r="E104">
        <v>64</v>
      </c>
      <c r="F104">
        <v>150.25</v>
      </c>
      <c r="G104">
        <v>67.25</v>
      </c>
      <c r="H104">
        <v>23.4</v>
      </c>
      <c r="I104">
        <v>111.2</v>
      </c>
      <c r="J104">
        <v>38.1</v>
      </c>
      <c r="K104">
        <v>97.1</v>
      </c>
      <c r="L104">
        <v>89</v>
      </c>
      <c r="M104">
        <v>96.9</v>
      </c>
      <c r="N104">
        <v>54.8</v>
      </c>
      <c r="O104">
        <v>38</v>
      </c>
      <c r="P104">
        <v>22</v>
      </c>
      <c r="Q104">
        <v>29.9</v>
      </c>
      <c r="R104">
        <v>25.2</v>
      </c>
      <c r="S104">
        <v>17.7</v>
      </c>
    </row>
    <row r="105" spans="1:19">
      <c r="A105">
        <v>83</v>
      </c>
      <c r="B105">
        <v>18.2</v>
      </c>
      <c r="C105">
        <v>18.399999999999999</v>
      </c>
      <c r="D105">
        <v>1.0568</v>
      </c>
      <c r="E105">
        <v>64</v>
      </c>
      <c r="F105">
        <v>190.25</v>
      </c>
      <c r="G105">
        <v>72.75</v>
      </c>
      <c r="H105">
        <v>25.3</v>
      </c>
      <c r="I105">
        <v>155.6</v>
      </c>
      <c r="J105">
        <v>39.299999999999997</v>
      </c>
      <c r="K105">
        <v>103.1</v>
      </c>
      <c r="L105">
        <v>97.8</v>
      </c>
      <c r="M105">
        <v>99.6</v>
      </c>
      <c r="N105">
        <v>58.9</v>
      </c>
      <c r="O105">
        <v>39</v>
      </c>
      <c r="P105">
        <v>23</v>
      </c>
      <c r="Q105">
        <v>34.299999999999997</v>
      </c>
      <c r="R105">
        <v>29.6</v>
      </c>
      <c r="S105">
        <v>19</v>
      </c>
    </row>
    <row r="106" spans="1:19">
      <c r="A106">
        <v>84</v>
      </c>
      <c r="B106">
        <v>26.2</v>
      </c>
      <c r="C106">
        <v>27</v>
      </c>
      <c r="D106">
        <v>1.0377000000000001</v>
      </c>
      <c r="E106">
        <v>70</v>
      </c>
      <c r="F106">
        <v>170.75</v>
      </c>
      <c r="G106">
        <v>70</v>
      </c>
      <c r="H106">
        <v>24.5</v>
      </c>
      <c r="I106">
        <v>126</v>
      </c>
      <c r="J106">
        <v>38.700000000000003</v>
      </c>
      <c r="K106">
        <v>101.8</v>
      </c>
      <c r="L106">
        <v>94.9</v>
      </c>
      <c r="M106">
        <v>95</v>
      </c>
      <c r="N106">
        <v>56</v>
      </c>
      <c r="O106">
        <v>36.5</v>
      </c>
      <c r="P106">
        <v>24.1</v>
      </c>
      <c r="Q106">
        <v>31.2</v>
      </c>
      <c r="R106">
        <v>27.3</v>
      </c>
      <c r="S106">
        <v>19.2</v>
      </c>
    </row>
    <row r="107" spans="1:19">
      <c r="A107">
        <v>85</v>
      </c>
      <c r="B107">
        <v>26.1</v>
      </c>
      <c r="C107">
        <v>27</v>
      </c>
      <c r="D107">
        <v>1.0378000000000001</v>
      </c>
      <c r="E107">
        <v>72</v>
      </c>
      <c r="F107">
        <v>168</v>
      </c>
      <c r="G107">
        <v>69.25</v>
      </c>
      <c r="H107">
        <v>24.7</v>
      </c>
      <c r="I107">
        <v>124.1</v>
      </c>
      <c r="J107">
        <v>38.5</v>
      </c>
      <c r="K107">
        <v>101.4</v>
      </c>
      <c r="L107">
        <v>99.8</v>
      </c>
      <c r="M107">
        <v>96.2</v>
      </c>
      <c r="N107">
        <v>56.3</v>
      </c>
      <c r="O107">
        <v>36.6</v>
      </c>
      <c r="P107">
        <v>22</v>
      </c>
      <c r="Q107">
        <v>29.7</v>
      </c>
      <c r="R107">
        <v>26.3</v>
      </c>
      <c r="S107">
        <v>18</v>
      </c>
    </row>
    <row r="108" spans="1:19">
      <c r="A108">
        <v>86</v>
      </c>
      <c r="B108">
        <v>25.8</v>
      </c>
      <c r="C108">
        <v>26.6</v>
      </c>
      <c r="D108">
        <v>1.0386</v>
      </c>
      <c r="E108">
        <v>67</v>
      </c>
      <c r="F108">
        <v>167</v>
      </c>
      <c r="G108">
        <v>67.5</v>
      </c>
      <c r="H108">
        <v>26</v>
      </c>
      <c r="I108">
        <v>123.9</v>
      </c>
      <c r="J108">
        <v>36.5</v>
      </c>
      <c r="K108">
        <v>98.9</v>
      </c>
      <c r="L108">
        <v>89.7</v>
      </c>
      <c r="M108">
        <v>96.2</v>
      </c>
      <c r="N108">
        <v>54.7</v>
      </c>
      <c r="O108">
        <v>37.799999999999997</v>
      </c>
      <c r="P108">
        <v>33.700000000000003</v>
      </c>
      <c r="Q108">
        <v>32.4</v>
      </c>
      <c r="R108">
        <v>27.7</v>
      </c>
      <c r="S108">
        <v>18.2</v>
      </c>
    </row>
    <row r="109" spans="1:19">
      <c r="A109">
        <v>87</v>
      </c>
      <c r="B109">
        <v>15</v>
      </c>
      <c r="C109">
        <v>14.9</v>
      </c>
      <c r="D109">
        <v>1.0648</v>
      </c>
      <c r="E109">
        <v>72</v>
      </c>
      <c r="F109">
        <v>157.75</v>
      </c>
      <c r="G109">
        <v>67.25</v>
      </c>
      <c r="H109">
        <v>24.6</v>
      </c>
      <c r="I109">
        <v>134.1</v>
      </c>
      <c r="J109">
        <v>37.700000000000003</v>
      </c>
      <c r="K109">
        <v>97.5</v>
      </c>
      <c r="L109">
        <v>88.1</v>
      </c>
      <c r="M109">
        <v>96.9</v>
      </c>
      <c r="N109">
        <v>57.2</v>
      </c>
      <c r="O109">
        <v>37.700000000000003</v>
      </c>
      <c r="P109">
        <v>21.8</v>
      </c>
      <c r="Q109">
        <v>32.6</v>
      </c>
      <c r="R109">
        <v>28</v>
      </c>
      <c r="S109">
        <v>18.8</v>
      </c>
    </row>
    <row r="110" spans="1:19">
      <c r="A110">
        <v>88</v>
      </c>
      <c r="B110">
        <v>22.6</v>
      </c>
      <c r="C110">
        <v>23.1</v>
      </c>
      <c r="D110">
        <v>1.0462</v>
      </c>
      <c r="E110">
        <v>64</v>
      </c>
      <c r="F110">
        <v>160</v>
      </c>
      <c r="G110">
        <v>65.75</v>
      </c>
      <c r="H110">
        <v>26</v>
      </c>
      <c r="I110">
        <v>123.8</v>
      </c>
      <c r="J110">
        <v>36.5</v>
      </c>
      <c r="K110">
        <v>104.3</v>
      </c>
      <c r="L110">
        <v>90.9</v>
      </c>
      <c r="M110">
        <v>93.8</v>
      </c>
      <c r="N110">
        <v>57.8</v>
      </c>
      <c r="O110">
        <v>39.5</v>
      </c>
      <c r="P110">
        <v>23.3</v>
      </c>
      <c r="Q110">
        <v>29.2</v>
      </c>
      <c r="R110">
        <v>28.4</v>
      </c>
      <c r="S110">
        <v>18.100000000000001</v>
      </c>
    </row>
    <row r="111" spans="1:19">
      <c r="A111">
        <v>89</v>
      </c>
      <c r="B111">
        <v>8.8000000000000007</v>
      </c>
      <c r="C111">
        <v>8.3000000000000007</v>
      </c>
      <c r="D111">
        <v>1.08</v>
      </c>
      <c r="E111">
        <v>46</v>
      </c>
      <c r="F111">
        <v>176.75</v>
      </c>
      <c r="G111">
        <v>72.5</v>
      </c>
      <c r="H111">
        <v>23.7</v>
      </c>
      <c r="I111">
        <v>161.1</v>
      </c>
      <c r="J111">
        <v>38</v>
      </c>
      <c r="K111">
        <v>97.3</v>
      </c>
      <c r="L111">
        <v>86</v>
      </c>
      <c r="M111">
        <v>99.3</v>
      </c>
      <c r="N111">
        <v>61</v>
      </c>
      <c r="O111">
        <v>38.4</v>
      </c>
      <c r="P111">
        <v>23.8</v>
      </c>
      <c r="Q111">
        <v>30.2</v>
      </c>
      <c r="R111">
        <v>29.3</v>
      </c>
      <c r="S111">
        <v>18.8</v>
      </c>
    </row>
    <row r="112" spans="1:19">
      <c r="A112">
        <v>90</v>
      </c>
      <c r="B112">
        <v>14.3</v>
      </c>
      <c r="C112">
        <v>14.1</v>
      </c>
      <c r="D112">
        <v>1.0666</v>
      </c>
      <c r="E112">
        <v>48</v>
      </c>
      <c r="F112">
        <v>176</v>
      </c>
      <c r="G112">
        <v>73</v>
      </c>
      <c r="H112">
        <v>23.3</v>
      </c>
      <c r="I112">
        <v>150.9</v>
      </c>
      <c r="J112">
        <v>36.700000000000003</v>
      </c>
      <c r="K112">
        <v>96.7</v>
      </c>
      <c r="L112">
        <v>86.5</v>
      </c>
      <c r="M112">
        <v>98.3</v>
      </c>
      <c r="N112">
        <v>60.4</v>
      </c>
      <c r="O112">
        <v>39.9</v>
      </c>
      <c r="P112">
        <v>24.4</v>
      </c>
      <c r="Q112">
        <v>28.8</v>
      </c>
      <c r="R112">
        <v>29.6</v>
      </c>
      <c r="S112">
        <v>18.7</v>
      </c>
    </row>
    <row r="113" spans="1:19">
      <c r="A113">
        <v>91</v>
      </c>
      <c r="B113">
        <v>20.2</v>
      </c>
      <c r="C113">
        <v>20.5</v>
      </c>
      <c r="D113">
        <v>1.052</v>
      </c>
      <c r="E113">
        <v>46</v>
      </c>
      <c r="F113">
        <v>177</v>
      </c>
      <c r="G113">
        <v>70</v>
      </c>
      <c r="H113">
        <v>25.4</v>
      </c>
      <c r="I113">
        <v>141.30000000000001</v>
      </c>
      <c r="J113">
        <v>37.200000000000003</v>
      </c>
      <c r="K113">
        <v>99.7</v>
      </c>
      <c r="L113">
        <v>95.6</v>
      </c>
      <c r="M113">
        <v>102.2</v>
      </c>
      <c r="N113">
        <v>58.3</v>
      </c>
      <c r="O113">
        <v>38.200000000000003</v>
      </c>
      <c r="P113">
        <v>22.5</v>
      </c>
      <c r="Q113">
        <v>29.1</v>
      </c>
      <c r="R113">
        <v>27.7</v>
      </c>
      <c r="S113">
        <v>17.7</v>
      </c>
    </row>
    <row r="114" spans="1:19">
      <c r="A114">
        <v>92</v>
      </c>
      <c r="B114">
        <v>18.100000000000001</v>
      </c>
      <c r="C114">
        <v>18.2</v>
      </c>
      <c r="D114">
        <v>1.0572999999999999</v>
      </c>
      <c r="E114">
        <v>44</v>
      </c>
      <c r="F114">
        <v>179.75</v>
      </c>
      <c r="G114">
        <v>69.5</v>
      </c>
      <c r="H114">
        <v>26.2</v>
      </c>
      <c r="I114">
        <v>147.30000000000001</v>
      </c>
      <c r="J114">
        <v>39.200000000000003</v>
      </c>
      <c r="K114">
        <v>101.9</v>
      </c>
      <c r="L114">
        <v>93.2</v>
      </c>
      <c r="M114">
        <v>100.6</v>
      </c>
      <c r="N114">
        <v>58.9</v>
      </c>
      <c r="O114">
        <v>39.700000000000003</v>
      </c>
      <c r="P114">
        <v>23.1</v>
      </c>
      <c r="Q114">
        <v>31.4</v>
      </c>
      <c r="R114">
        <v>28.4</v>
      </c>
      <c r="S114">
        <v>18.8</v>
      </c>
    </row>
    <row r="115" spans="1:19">
      <c r="A115">
        <v>93</v>
      </c>
      <c r="B115">
        <v>9.1999999999999993</v>
      </c>
      <c r="C115">
        <v>8.5</v>
      </c>
      <c r="D115">
        <v>1.0794999999999999</v>
      </c>
      <c r="E115">
        <v>47</v>
      </c>
      <c r="F115">
        <v>165.25</v>
      </c>
      <c r="G115">
        <v>70.5</v>
      </c>
      <c r="H115">
        <v>23.4</v>
      </c>
      <c r="I115">
        <v>150.1</v>
      </c>
      <c r="J115">
        <v>37.5</v>
      </c>
      <c r="K115">
        <v>97.2</v>
      </c>
      <c r="L115">
        <v>83.1</v>
      </c>
      <c r="M115">
        <v>95.4</v>
      </c>
      <c r="N115">
        <v>56.9</v>
      </c>
      <c r="O115">
        <v>38.299999999999997</v>
      </c>
      <c r="P115">
        <v>22.1</v>
      </c>
      <c r="Q115">
        <v>30.1</v>
      </c>
      <c r="R115">
        <v>28.2</v>
      </c>
      <c r="S115">
        <v>18.399999999999999</v>
      </c>
    </row>
    <row r="116" spans="1:19">
      <c r="A116">
        <v>94</v>
      </c>
      <c r="B116">
        <v>24.2</v>
      </c>
      <c r="C116">
        <v>24.9</v>
      </c>
      <c r="D116">
        <v>1.0424</v>
      </c>
      <c r="E116">
        <v>46</v>
      </c>
      <c r="F116">
        <v>192.5</v>
      </c>
      <c r="G116">
        <v>71.75</v>
      </c>
      <c r="H116">
        <v>26.3</v>
      </c>
      <c r="I116">
        <v>145.9</v>
      </c>
      <c r="J116">
        <v>38</v>
      </c>
      <c r="K116">
        <v>106.6</v>
      </c>
      <c r="L116">
        <v>97.5</v>
      </c>
      <c r="M116">
        <v>100.6</v>
      </c>
      <c r="N116">
        <v>58.9</v>
      </c>
      <c r="O116">
        <v>40.5</v>
      </c>
      <c r="P116">
        <v>24.5</v>
      </c>
      <c r="Q116">
        <v>33.299999999999997</v>
      </c>
      <c r="R116">
        <v>29.6</v>
      </c>
      <c r="S116">
        <v>19.100000000000001</v>
      </c>
    </row>
    <row r="117" spans="1:19">
      <c r="A117">
        <v>95</v>
      </c>
      <c r="B117">
        <v>9.6</v>
      </c>
      <c r="C117">
        <v>9</v>
      </c>
      <c r="D117">
        <v>1.0785</v>
      </c>
      <c r="E117">
        <v>47</v>
      </c>
      <c r="F117">
        <v>184.25</v>
      </c>
      <c r="G117">
        <v>74.5</v>
      </c>
      <c r="H117">
        <v>23.4</v>
      </c>
      <c r="I117">
        <v>166.6</v>
      </c>
      <c r="J117">
        <v>37.299999999999997</v>
      </c>
      <c r="K117">
        <v>99.6</v>
      </c>
      <c r="L117">
        <v>88.8</v>
      </c>
      <c r="M117">
        <v>101.4</v>
      </c>
      <c r="N117">
        <v>57.4</v>
      </c>
      <c r="O117">
        <v>39.6</v>
      </c>
      <c r="P117">
        <v>24.6</v>
      </c>
      <c r="Q117">
        <v>30.3</v>
      </c>
      <c r="R117">
        <v>27.9</v>
      </c>
      <c r="S117">
        <v>17.8</v>
      </c>
    </row>
    <row r="118" spans="1:19">
      <c r="A118">
        <v>96</v>
      </c>
      <c r="B118">
        <v>17.3</v>
      </c>
      <c r="C118">
        <v>17.399999999999999</v>
      </c>
      <c r="D118">
        <v>1.0991</v>
      </c>
      <c r="E118">
        <v>53</v>
      </c>
      <c r="F118">
        <v>224.5</v>
      </c>
      <c r="G118">
        <v>77.75</v>
      </c>
      <c r="H118">
        <v>26.1</v>
      </c>
      <c r="I118">
        <v>185.7</v>
      </c>
      <c r="J118">
        <v>41.1</v>
      </c>
      <c r="K118">
        <v>113.2</v>
      </c>
      <c r="L118">
        <v>99.2</v>
      </c>
      <c r="M118">
        <v>107.5</v>
      </c>
      <c r="N118">
        <v>61.7</v>
      </c>
      <c r="O118">
        <v>42.3</v>
      </c>
      <c r="P118">
        <v>23.2</v>
      </c>
      <c r="Q118">
        <v>32.9</v>
      </c>
      <c r="R118">
        <v>30.8</v>
      </c>
      <c r="S118">
        <v>20.399999999999999</v>
      </c>
    </row>
    <row r="119" spans="1:19">
      <c r="A119">
        <v>97</v>
      </c>
      <c r="B119">
        <v>10.1</v>
      </c>
      <c r="C119">
        <v>9.6</v>
      </c>
      <c r="D119">
        <v>1.077</v>
      </c>
      <c r="E119">
        <v>38</v>
      </c>
      <c r="F119">
        <v>188.75</v>
      </c>
      <c r="G119">
        <v>73.25</v>
      </c>
      <c r="H119">
        <v>24.8</v>
      </c>
      <c r="I119">
        <v>169.6</v>
      </c>
      <c r="J119">
        <v>37.5</v>
      </c>
      <c r="K119">
        <v>99.1</v>
      </c>
      <c r="L119">
        <v>91.6</v>
      </c>
      <c r="M119">
        <v>102.4</v>
      </c>
      <c r="N119">
        <v>60.6</v>
      </c>
      <c r="O119">
        <v>39.4</v>
      </c>
      <c r="P119">
        <v>22.9</v>
      </c>
      <c r="Q119">
        <v>31.6</v>
      </c>
      <c r="R119">
        <v>30.1</v>
      </c>
      <c r="S119">
        <v>18.5</v>
      </c>
    </row>
    <row r="120" spans="1:19">
      <c r="A120">
        <v>98</v>
      </c>
      <c r="B120">
        <v>11.1</v>
      </c>
      <c r="C120">
        <v>11.3</v>
      </c>
      <c r="D120">
        <v>1.073</v>
      </c>
      <c r="E120">
        <v>50</v>
      </c>
      <c r="F120">
        <v>162.5</v>
      </c>
      <c r="G120">
        <v>66.5</v>
      </c>
      <c r="H120">
        <v>25.9</v>
      </c>
      <c r="I120">
        <v>143.5</v>
      </c>
      <c r="J120">
        <v>38.700000000000003</v>
      </c>
      <c r="K120">
        <v>99.4</v>
      </c>
      <c r="L120">
        <v>86.7</v>
      </c>
      <c r="M120">
        <v>96.2</v>
      </c>
      <c r="N120">
        <v>62.1</v>
      </c>
      <c r="O120">
        <v>39.299999999999997</v>
      </c>
      <c r="P120">
        <v>23.3</v>
      </c>
      <c r="Q120">
        <v>30.6</v>
      </c>
      <c r="R120">
        <v>27.8</v>
      </c>
      <c r="S120">
        <v>18.2</v>
      </c>
    </row>
    <row r="121" spans="1:19">
      <c r="A121">
        <v>99</v>
      </c>
      <c r="B121">
        <v>17.7</v>
      </c>
      <c r="C121">
        <v>17.8</v>
      </c>
      <c r="D121">
        <v>1.0582</v>
      </c>
      <c r="E121">
        <v>46</v>
      </c>
      <c r="F121">
        <v>156.5</v>
      </c>
      <c r="G121">
        <v>68.25</v>
      </c>
      <c r="H121">
        <v>23.7</v>
      </c>
      <c r="I121">
        <v>128.80000000000001</v>
      </c>
      <c r="J121">
        <v>35.9</v>
      </c>
      <c r="K121">
        <v>95.1</v>
      </c>
      <c r="L121">
        <v>88.2</v>
      </c>
      <c r="M121">
        <v>92.8</v>
      </c>
      <c r="N121">
        <v>54.7</v>
      </c>
      <c r="O121">
        <v>37.299999999999997</v>
      </c>
      <c r="P121">
        <v>21.9</v>
      </c>
      <c r="Q121">
        <v>31.6</v>
      </c>
      <c r="R121">
        <v>27.5</v>
      </c>
      <c r="S121">
        <v>18.2</v>
      </c>
    </row>
    <row r="122" spans="1:19">
      <c r="A122">
        <v>100</v>
      </c>
      <c r="B122">
        <v>21.7</v>
      </c>
      <c r="C122">
        <v>22.2</v>
      </c>
      <c r="D122">
        <v>1.0484</v>
      </c>
      <c r="E122">
        <v>47</v>
      </c>
      <c r="F122">
        <v>197</v>
      </c>
      <c r="G122">
        <v>72</v>
      </c>
      <c r="H122">
        <v>26.7</v>
      </c>
      <c r="I122">
        <v>154.19999999999999</v>
      </c>
      <c r="J122">
        <v>40</v>
      </c>
      <c r="K122">
        <v>107.5</v>
      </c>
      <c r="L122">
        <v>94</v>
      </c>
      <c r="M122">
        <v>103.7</v>
      </c>
      <c r="N122">
        <v>62.7</v>
      </c>
      <c r="O122">
        <v>39</v>
      </c>
      <c r="P122">
        <v>22.3</v>
      </c>
      <c r="Q122">
        <v>35.299999999999997</v>
      </c>
      <c r="R122">
        <v>30.9</v>
      </c>
      <c r="S122">
        <v>18.3</v>
      </c>
    </row>
    <row r="123" spans="1:19">
      <c r="A123">
        <v>101</v>
      </c>
      <c r="B123">
        <v>20.8</v>
      </c>
      <c r="C123">
        <v>21.2</v>
      </c>
      <c r="D123">
        <v>1.0506</v>
      </c>
      <c r="E123">
        <v>49</v>
      </c>
      <c r="F123">
        <v>198.5</v>
      </c>
      <c r="G123">
        <v>73.5</v>
      </c>
      <c r="H123">
        <v>25.9</v>
      </c>
      <c r="I123">
        <v>157.19999999999999</v>
      </c>
      <c r="J123">
        <v>40.1</v>
      </c>
      <c r="K123">
        <v>106.5</v>
      </c>
      <c r="L123">
        <v>95</v>
      </c>
      <c r="M123">
        <v>101.7</v>
      </c>
      <c r="N123">
        <v>59</v>
      </c>
      <c r="O123">
        <v>39.4</v>
      </c>
      <c r="P123">
        <v>22.3</v>
      </c>
      <c r="Q123">
        <v>32.200000000000003</v>
      </c>
      <c r="R123">
        <v>31</v>
      </c>
      <c r="S123">
        <v>18.600000000000001</v>
      </c>
    </row>
    <row r="124" spans="1:19">
      <c r="A124">
        <v>102</v>
      </c>
      <c r="B124">
        <v>20.100000000000001</v>
      </c>
      <c r="C124">
        <v>20.399999999999999</v>
      </c>
      <c r="D124">
        <v>1.0524</v>
      </c>
      <c r="E124">
        <v>48</v>
      </c>
      <c r="F124">
        <v>173.75</v>
      </c>
      <c r="G124">
        <v>72</v>
      </c>
      <c r="H124">
        <v>23.6</v>
      </c>
      <c r="I124">
        <v>138.9</v>
      </c>
      <c r="J124">
        <v>37</v>
      </c>
      <c r="K124">
        <v>99.1</v>
      </c>
      <c r="L124">
        <v>92</v>
      </c>
      <c r="M124">
        <v>98.3</v>
      </c>
      <c r="N124">
        <v>59.3</v>
      </c>
      <c r="O124">
        <v>38.4</v>
      </c>
      <c r="P124">
        <v>22.4</v>
      </c>
      <c r="Q124">
        <v>27.9</v>
      </c>
      <c r="R124">
        <v>26.2</v>
      </c>
      <c r="S124">
        <v>17</v>
      </c>
    </row>
    <row r="125" spans="1:19">
      <c r="A125">
        <v>103</v>
      </c>
      <c r="B125">
        <v>19.8</v>
      </c>
      <c r="C125">
        <v>20.100000000000001</v>
      </c>
      <c r="D125">
        <v>1.0529999999999999</v>
      </c>
      <c r="E125">
        <v>41</v>
      </c>
      <c r="F125">
        <v>172.75</v>
      </c>
      <c r="G125">
        <v>71.25</v>
      </c>
      <c r="H125">
        <v>24</v>
      </c>
      <c r="I125">
        <v>138.6</v>
      </c>
      <c r="J125">
        <v>36.299999999999997</v>
      </c>
      <c r="K125">
        <v>96.7</v>
      </c>
      <c r="L125">
        <v>89.2</v>
      </c>
      <c r="M125">
        <v>98.3</v>
      </c>
      <c r="N125">
        <v>60</v>
      </c>
      <c r="O125">
        <v>38.4</v>
      </c>
      <c r="P125">
        <v>23.2</v>
      </c>
      <c r="Q125">
        <v>31</v>
      </c>
      <c r="R125">
        <v>29.2</v>
      </c>
      <c r="S125">
        <v>18.399999999999999</v>
      </c>
    </row>
    <row r="126" spans="1:19">
      <c r="A126">
        <v>104</v>
      </c>
      <c r="B126">
        <v>21.9</v>
      </c>
      <c r="C126">
        <v>22.3</v>
      </c>
      <c r="D126">
        <v>1.048</v>
      </c>
      <c r="E126">
        <v>49</v>
      </c>
      <c r="F126">
        <v>196.75</v>
      </c>
      <c r="G126">
        <v>73.75</v>
      </c>
      <c r="H126">
        <v>25.5</v>
      </c>
      <c r="I126">
        <v>153.69999999999999</v>
      </c>
      <c r="J126">
        <v>40.700000000000003</v>
      </c>
      <c r="K126">
        <v>103.5</v>
      </c>
      <c r="L126">
        <v>95.5</v>
      </c>
      <c r="M126">
        <v>101.6</v>
      </c>
      <c r="N126">
        <v>59.1</v>
      </c>
      <c r="O126">
        <v>39.799999999999997</v>
      </c>
      <c r="P126">
        <v>25.4</v>
      </c>
      <c r="Q126">
        <v>31</v>
      </c>
      <c r="R126">
        <v>30.3</v>
      </c>
      <c r="S126">
        <v>19.7</v>
      </c>
    </row>
    <row r="127" spans="1:19">
      <c r="A127">
        <v>105</v>
      </c>
      <c r="B127">
        <v>24.7</v>
      </c>
      <c r="C127">
        <v>25.4</v>
      </c>
      <c r="D127">
        <v>1.0411999999999999</v>
      </c>
      <c r="E127">
        <v>43</v>
      </c>
      <c r="F127">
        <v>177</v>
      </c>
      <c r="G127">
        <v>69.25</v>
      </c>
      <c r="H127">
        <v>26</v>
      </c>
      <c r="I127">
        <v>133.19999999999999</v>
      </c>
      <c r="J127">
        <v>39.6</v>
      </c>
      <c r="K127">
        <v>104</v>
      </c>
      <c r="L127">
        <v>98.6</v>
      </c>
      <c r="M127">
        <v>99.5</v>
      </c>
      <c r="N127">
        <v>59.5</v>
      </c>
      <c r="O127">
        <v>36.1</v>
      </c>
      <c r="P127">
        <v>22</v>
      </c>
      <c r="Q127">
        <v>30.1</v>
      </c>
      <c r="R127">
        <v>27.2</v>
      </c>
      <c r="S127">
        <v>17.7</v>
      </c>
    </row>
    <row r="128" spans="1:19">
      <c r="A128">
        <v>106</v>
      </c>
      <c r="B128">
        <v>17.8</v>
      </c>
      <c r="C128">
        <v>18</v>
      </c>
      <c r="D128">
        <v>1.0578000000000001</v>
      </c>
      <c r="E128">
        <v>43</v>
      </c>
      <c r="F128">
        <v>165.5</v>
      </c>
      <c r="G128">
        <v>68.5</v>
      </c>
      <c r="H128">
        <v>24.8</v>
      </c>
      <c r="I128">
        <v>136</v>
      </c>
      <c r="J128">
        <v>31.1</v>
      </c>
      <c r="K128">
        <v>93.1</v>
      </c>
      <c r="L128">
        <v>87.3</v>
      </c>
      <c r="M128">
        <v>96.6</v>
      </c>
      <c r="N128">
        <v>54.7</v>
      </c>
      <c r="O128">
        <v>39</v>
      </c>
      <c r="P128">
        <v>24.8</v>
      </c>
      <c r="Q128">
        <v>31</v>
      </c>
      <c r="R128">
        <v>29.4</v>
      </c>
      <c r="S128">
        <v>18.8</v>
      </c>
    </row>
    <row r="129" spans="1:19">
      <c r="A129">
        <v>107</v>
      </c>
      <c r="B129">
        <v>19.100000000000001</v>
      </c>
      <c r="C129">
        <v>19.3</v>
      </c>
      <c r="D129">
        <v>1.0547</v>
      </c>
      <c r="E129">
        <v>43</v>
      </c>
      <c r="F129">
        <v>200.25</v>
      </c>
      <c r="G129">
        <v>73.5</v>
      </c>
      <c r="H129">
        <v>26</v>
      </c>
      <c r="I129">
        <v>162</v>
      </c>
      <c r="J129">
        <v>38.6</v>
      </c>
      <c r="K129">
        <v>105.2</v>
      </c>
      <c r="L129">
        <v>102.8</v>
      </c>
      <c r="M129">
        <v>103.6</v>
      </c>
      <c r="N129">
        <v>61.2</v>
      </c>
      <c r="O129">
        <v>39.299999999999997</v>
      </c>
      <c r="P129">
        <v>23.5</v>
      </c>
      <c r="Q129">
        <v>30.5</v>
      </c>
      <c r="R129">
        <v>28.5</v>
      </c>
      <c r="S129">
        <v>18.100000000000001</v>
      </c>
    </row>
    <row r="130" spans="1:19">
      <c r="A130">
        <v>108</v>
      </c>
      <c r="B130">
        <v>18.2</v>
      </c>
      <c r="C130">
        <v>18.3</v>
      </c>
      <c r="D130">
        <v>1.0569</v>
      </c>
      <c r="E130">
        <v>52</v>
      </c>
      <c r="F130">
        <v>203.25</v>
      </c>
      <c r="G130">
        <v>74.25</v>
      </c>
      <c r="H130">
        <v>26</v>
      </c>
      <c r="I130">
        <v>166.3</v>
      </c>
      <c r="J130">
        <v>42</v>
      </c>
      <c r="K130">
        <v>110</v>
      </c>
      <c r="L130">
        <v>101.6</v>
      </c>
      <c r="M130">
        <v>100.7</v>
      </c>
      <c r="N130">
        <v>55.8</v>
      </c>
      <c r="O130">
        <v>38.700000000000003</v>
      </c>
      <c r="P130">
        <v>23.4</v>
      </c>
      <c r="Q130">
        <v>35.1</v>
      </c>
      <c r="R130">
        <v>29.6</v>
      </c>
      <c r="S130">
        <v>19.100000000000001</v>
      </c>
    </row>
    <row r="131" spans="1:19">
      <c r="A131">
        <v>109</v>
      </c>
      <c r="B131">
        <v>17.2</v>
      </c>
      <c r="C131">
        <v>17.3</v>
      </c>
      <c r="D131">
        <v>1.0592999999999999</v>
      </c>
      <c r="E131">
        <v>43</v>
      </c>
      <c r="F131">
        <v>194</v>
      </c>
      <c r="G131">
        <v>75.5</v>
      </c>
      <c r="H131">
        <v>24</v>
      </c>
      <c r="I131">
        <v>160.6</v>
      </c>
      <c r="J131">
        <v>38.5</v>
      </c>
      <c r="K131">
        <v>110.1</v>
      </c>
      <c r="L131">
        <v>88.7</v>
      </c>
      <c r="M131">
        <v>102.1</v>
      </c>
      <c r="N131">
        <v>57.5</v>
      </c>
      <c r="O131">
        <v>40</v>
      </c>
      <c r="P131">
        <v>24.8</v>
      </c>
      <c r="Q131">
        <v>35.1</v>
      </c>
      <c r="R131">
        <v>30.7</v>
      </c>
      <c r="S131">
        <v>19.2</v>
      </c>
    </row>
    <row r="132" spans="1:19">
      <c r="A132">
        <v>110</v>
      </c>
      <c r="B132">
        <v>21</v>
      </c>
      <c r="C132">
        <v>21.4</v>
      </c>
      <c r="D132">
        <v>1.05</v>
      </c>
      <c r="E132">
        <v>40</v>
      </c>
      <c r="F132">
        <v>168.5</v>
      </c>
      <c r="G132">
        <v>69.25</v>
      </c>
      <c r="H132">
        <v>24.7</v>
      </c>
      <c r="I132">
        <v>133.1</v>
      </c>
      <c r="J132">
        <v>34.200000000000003</v>
      </c>
      <c r="K132">
        <v>97.8</v>
      </c>
      <c r="L132">
        <v>92.3</v>
      </c>
      <c r="M132">
        <v>100.6</v>
      </c>
      <c r="N132">
        <v>57.5</v>
      </c>
      <c r="O132">
        <v>36.799999999999997</v>
      </c>
      <c r="P132">
        <v>22.8</v>
      </c>
      <c r="Q132">
        <v>32.1</v>
      </c>
      <c r="R132">
        <v>26</v>
      </c>
      <c r="S132">
        <v>17.3</v>
      </c>
    </row>
    <row r="133" spans="1:19">
      <c r="A133">
        <v>111</v>
      </c>
      <c r="B133">
        <v>19.5</v>
      </c>
      <c r="C133">
        <v>19.7</v>
      </c>
      <c r="D133">
        <v>1.0538000000000001</v>
      </c>
      <c r="E133">
        <v>43</v>
      </c>
      <c r="F133">
        <v>170.75</v>
      </c>
      <c r="G133">
        <v>68.5</v>
      </c>
      <c r="H133">
        <v>25.6</v>
      </c>
      <c r="I133">
        <v>137.5</v>
      </c>
      <c r="J133">
        <v>37.200000000000003</v>
      </c>
      <c r="K133">
        <v>96.3</v>
      </c>
      <c r="L133">
        <v>90.6</v>
      </c>
      <c r="M133">
        <v>99.3</v>
      </c>
      <c r="N133">
        <v>61.9</v>
      </c>
      <c r="O133">
        <v>38</v>
      </c>
      <c r="P133">
        <v>22.3</v>
      </c>
      <c r="Q133">
        <v>33.299999999999997</v>
      </c>
      <c r="R133">
        <v>28.2</v>
      </c>
      <c r="S133">
        <v>18.100000000000001</v>
      </c>
    </row>
    <row r="134" spans="1:19">
      <c r="A134">
        <v>112</v>
      </c>
      <c r="B134">
        <v>27.1</v>
      </c>
      <c r="C134">
        <v>28</v>
      </c>
      <c r="D134">
        <v>1.0355000000000001</v>
      </c>
      <c r="E134">
        <v>43</v>
      </c>
      <c r="F134">
        <v>183.25</v>
      </c>
      <c r="G134">
        <v>70</v>
      </c>
      <c r="H134">
        <v>26.3</v>
      </c>
      <c r="I134">
        <v>133.5</v>
      </c>
      <c r="J134">
        <v>37.1</v>
      </c>
      <c r="K134">
        <v>108</v>
      </c>
      <c r="L134">
        <v>105</v>
      </c>
      <c r="M134">
        <v>103</v>
      </c>
      <c r="N134">
        <v>63.7</v>
      </c>
      <c r="O134">
        <v>40</v>
      </c>
      <c r="P134">
        <v>23.6</v>
      </c>
      <c r="Q134">
        <v>33.5</v>
      </c>
      <c r="R134">
        <v>27.8</v>
      </c>
      <c r="S134">
        <v>17.399999999999999</v>
      </c>
    </row>
    <row r="135" spans="1:19">
      <c r="A135">
        <v>113</v>
      </c>
      <c r="B135">
        <v>21.6</v>
      </c>
      <c r="C135">
        <v>22.1</v>
      </c>
      <c r="D135">
        <v>1.0486</v>
      </c>
      <c r="E135">
        <v>47</v>
      </c>
      <c r="F135">
        <v>178.25</v>
      </c>
      <c r="G135">
        <v>70</v>
      </c>
      <c r="H135">
        <v>25.6</v>
      </c>
      <c r="I135">
        <v>139.69999999999999</v>
      </c>
      <c r="J135">
        <v>40.200000000000003</v>
      </c>
      <c r="K135">
        <v>99.7</v>
      </c>
      <c r="L135">
        <v>95</v>
      </c>
      <c r="M135">
        <v>98.6</v>
      </c>
      <c r="N135">
        <v>62.3</v>
      </c>
      <c r="O135">
        <v>38.1</v>
      </c>
      <c r="P135">
        <v>23.9</v>
      </c>
      <c r="Q135">
        <v>35.299999999999997</v>
      </c>
      <c r="R135">
        <v>31.1</v>
      </c>
      <c r="S135">
        <v>19.8</v>
      </c>
    </row>
    <row r="136" spans="1:19">
      <c r="A136">
        <v>114</v>
      </c>
      <c r="B136">
        <v>20.9</v>
      </c>
      <c r="C136">
        <v>21.3</v>
      </c>
      <c r="D136">
        <v>1.0503</v>
      </c>
      <c r="E136">
        <v>42</v>
      </c>
      <c r="F136">
        <v>163</v>
      </c>
      <c r="G136">
        <v>70.25</v>
      </c>
      <c r="H136">
        <v>23.3</v>
      </c>
      <c r="I136">
        <v>128.9</v>
      </c>
      <c r="J136">
        <v>35.299999999999997</v>
      </c>
      <c r="K136">
        <v>93.5</v>
      </c>
      <c r="L136">
        <v>89.6</v>
      </c>
      <c r="M136">
        <v>99.8</v>
      </c>
      <c r="N136">
        <v>61.5</v>
      </c>
      <c r="O136">
        <v>37.799999999999997</v>
      </c>
      <c r="P136">
        <v>21.9</v>
      </c>
      <c r="Q136">
        <v>30.7</v>
      </c>
      <c r="R136">
        <v>27.6</v>
      </c>
      <c r="S136">
        <v>17.399999999999999</v>
      </c>
    </row>
    <row r="137" spans="1:19">
      <c r="A137">
        <v>115</v>
      </c>
      <c r="B137">
        <v>25.9</v>
      </c>
      <c r="C137">
        <v>26.7</v>
      </c>
      <c r="D137">
        <v>1.0384</v>
      </c>
      <c r="E137">
        <v>48</v>
      </c>
      <c r="F137">
        <v>175.25</v>
      </c>
      <c r="G137">
        <v>71.75</v>
      </c>
      <c r="H137">
        <v>24</v>
      </c>
      <c r="I137">
        <v>129.9</v>
      </c>
      <c r="J137">
        <v>38</v>
      </c>
      <c r="K137">
        <v>100.7</v>
      </c>
      <c r="L137">
        <v>92.4</v>
      </c>
      <c r="M137">
        <v>97.5</v>
      </c>
      <c r="N137">
        <v>59.3</v>
      </c>
      <c r="O137">
        <v>38.1</v>
      </c>
      <c r="P137">
        <v>21.8</v>
      </c>
      <c r="Q137">
        <v>31.8</v>
      </c>
      <c r="R137">
        <v>27.3</v>
      </c>
      <c r="S137">
        <v>17.5</v>
      </c>
    </row>
    <row r="138" spans="1:19">
      <c r="A138">
        <v>116</v>
      </c>
      <c r="B138">
        <v>16.7</v>
      </c>
      <c r="C138">
        <v>16.7</v>
      </c>
      <c r="D138">
        <v>1.0607</v>
      </c>
      <c r="E138">
        <v>40</v>
      </c>
      <c r="F138">
        <v>158</v>
      </c>
      <c r="G138">
        <v>69.25</v>
      </c>
      <c r="H138">
        <v>23.4</v>
      </c>
      <c r="I138">
        <v>131.69999999999999</v>
      </c>
      <c r="J138">
        <v>36.299999999999997</v>
      </c>
      <c r="K138">
        <v>97</v>
      </c>
      <c r="L138">
        <v>86.6</v>
      </c>
      <c r="M138">
        <v>92.6</v>
      </c>
      <c r="N138">
        <v>55.9</v>
      </c>
      <c r="O138">
        <v>36.299999999999997</v>
      </c>
      <c r="P138">
        <v>22.1</v>
      </c>
      <c r="Q138">
        <v>29.8</v>
      </c>
      <c r="R138">
        <v>26.3</v>
      </c>
      <c r="S138">
        <v>17.3</v>
      </c>
    </row>
    <row r="139" spans="1:19">
      <c r="A139">
        <v>117</v>
      </c>
      <c r="B139">
        <v>19.8</v>
      </c>
      <c r="C139">
        <v>20.100000000000001</v>
      </c>
      <c r="D139">
        <v>1.0528999999999999</v>
      </c>
      <c r="E139">
        <v>48</v>
      </c>
      <c r="F139">
        <v>177.25</v>
      </c>
      <c r="G139">
        <v>72.75</v>
      </c>
      <c r="H139">
        <v>23.6</v>
      </c>
      <c r="I139">
        <v>142.1</v>
      </c>
      <c r="J139">
        <v>36.799999999999997</v>
      </c>
      <c r="K139">
        <v>96</v>
      </c>
      <c r="L139">
        <v>90</v>
      </c>
      <c r="M139">
        <v>99.7</v>
      </c>
      <c r="N139">
        <v>58.8</v>
      </c>
      <c r="O139">
        <v>38.4</v>
      </c>
      <c r="P139">
        <v>22.8</v>
      </c>
      <c r="Q139">
        <v>29.9</v>
      </c>
      <c r="R139">
        <v>28</v>
      </c>
      <c r="S139">
        <v>18.100000000000001</v>
      </c>
    </row>
    <row r="140" spans="1:19">
      <c r="A140">
        <v>118</v>
      </c>
      <c r="B140">
        <v>14.1</v>
      </c>
      <c r="C140">
        <v>13.9</v>
      </c>
      <c r="D140">
        <v>1.0670999999999999</v>
      </c>
      <c r="E140">
        <v>51</v>
      </c>
      <c r="F140">
        <v>179</v>
      </c>
      <c r="G140">
        <v>72</v>
      </c>
      <c r="H140">
        <v>24.3</v>
      </c>
      <c r="I140">
        <v>153.80000000000001</v>
      </c>
      <c r="J140">
        <v>41</v>
      </c>
      <c r="K140">
        <v>99.2</v>
      </c>
      <c r="L140">
        <v>90</v>
      </c>
      <c r="M140">
        <v>96.4</v>
      </c>
      <c r="N140">
        <v>56.8</v>
      </c>
      <c r="O140">
        <v>38.799999999999997</v>
      </c>
      <c r="P140">
        <v>23.3</v>
      </c>
      <c r="Q140">
        <v>33.4</v>
      </c>
      <c r="R140">
        <v>29.8</v>
      </c>
      <c r="S140">
        <v>19.5</v>
      </c>
    </row>
    <row r="141" spans="1:19">
      <c r="A141">
        <v>119</v>
      </c>
      <c r="B141">
        <v>25.1</v>
      </c>
      <c r="C141">
        <v>25.8</v>
      </c>
      <c r="D141">
        <v>1.0404</v>
      </c>
      <c r="E141">
        <v>40</v>
      </c>
      <c r="F141">
        <v>191</v>
      </c>
      <c r="G141">
        <v>74</v>
      </c>
      <c r="H141">
        <v>24.6</v>
      </c>
      <c r="I141">
        <v>143.1</v>
      </c>
      <c r="J141">
        <v>38.299999999999997</v>
      </c>
      <c r="K141">
        <v>95.4</v>
      </c>
      <c r="L141">
        <v>92.4</v>
      </c>
      <c r="M141">
        <v>104.3</v>
      </c>
      <c r="N141">
        <v>64.599999999999994</v>
      </c>
      <c r="O141">
        <v>41.1</v>
      </c>
      <c r="P141">
        <v>24.8</v>
      </c>
      <c r="Q141">
        <v>33.6</v>
      </c>
      <c r="R141">
        <v>29.5</v>
      </c>
      <c r="S141">
        <v>18.5</v>
      </c>
    </row>
    <row r="142" spans="1:19">
      <c r="A142">
        <v>120</v>
      </c>
      <c r="B142">
        <v>17.899999999999999</v>
      </c>
      <c r="C142">
        <v>18.100000000000001</v>
      </c>
      <c r="D142">
        <v>1.0575000000000001</v>
      </c>
      <c r="E142">
        <v>44</v>
      </c>
      <c r="F142">
        <v>187.5</v>
      </c>
      <c r="G142">
        <v>72.25</v>
      </c>
      <c r="H142">
        <v>25.3</v>
      </c>
      <c r="I142">
        <v>153.80000000000001</v>
      </c>
      <c r="J142">
        <v>38</v>
      </c>
      <c r="K142">
        <v>101.8</v>
      </c>
      <c r="L142">
        <v>87.5</v>
      </c>
      <c r="M142">
        <v>101</v>
      </c>
      <c r="N142">
        <v>58.5</v>
      </c>
      <c r="O142">
        <v>39.200000000000003</v>
      </c>
      <c r="P142">
        <v>24.5</v>
      </c>
      <c r="Q142">
        <v>32.1</v>
      </c>
      <c r="R142">
        <v>28.6</v>
      </c>
      <c r="S142">
        <v>18</v>
      </c>
    </row>
    <row r="143" spans="1:19">
      <c r="A143">
        <v>121</v>
      </c>
      <c r="B143">
        <v>27</v>
      </c>
      <c r="C143">
        <v>27.9</v>
      </c>
      <c r="D143">
        <v>1.0358000000000001</v>
      </c>
      <c r="E143">
        <v>52</v>
      </c>
      <c r="F143">
        <v>206.5</v>
      </c>
      <c r="G143">
        <v>74.5</v>
      </c>
      <c r="H143">
        <v>26.2</v>
      </c>
      <c r="I143">
        <v>150.69999999999999</v>
      </c>
      <c r="J143">
        <v>40.799999999999997</v>
      </c>
      <c r="K143">
        <v>104.3</v>
      </c>
      <c r="L143">
        <v>99.2</v>
      </c>
      <c r="M143">
        <v>104.1</v>
      </c>
      <c r="N143">
        <v>58.5</v>
      </c>
      <c r="O143">
        <v>39.299999999999997</v>
      </c>
      <c r="P143">
        <v>24.6</v>
      </c>
      <c r="Q143">
        <v>33.9</v>
      </c>
      <c r="R143">
        <v>31.2</v>
      </c>
      <c r="S143">
        <v>19.5</v>
      </c>
    </row>
    <row r="144" spans="1:19">
      <c r="A144">
        <v>122</v>
      </c>
      <c r="B144">
        <v>24.6</v>
      </c>
      <c r="C144">
        <v>25.3</v>
      </c>
      <c r="D144">
        <v>1.0414000000000001</v>
      </c>
      <c r="E144">
        <v>44</v>
      </c>
      <c r="F144">
        <v>185.25</v>
      </c>
      <c r="G144">
        <v>71.5</v>
      </c>
      <c r="H144">
        <v>25.5</v>
      </c>
      <c r="I144">
        <v>139.6</v>
      </c>
      <c r="J144">
        <v>39.5</v>
      </c>
      <c r="K144">
        <v>99.2</v>
      </c>
      <c r="L144">
        <v>98.1</v>
      </c>
      <c r="M144">
        <v>101.4</v>
      </c>
      <c r="N144">
        <v>57.1</v>
      </c>
      <c r="O144">
        <v>40.5</v>
      </c>
      <c r="P144">
        <v>23.2</v>
      </c>
      <c r="Q144">
        <v>33</v>
      </c>
      <c r="R144">
        <v>29.6</v>
      </c>
      <c r="S144">
        <v>18.399999999999999</v>
      </c>
    </row>
    <row r="145" spans="1:19">
      <c r="A145">
        <v>123</v>
      </c>
      <c r="B145">
        <v>14.8</v>
      </c>
      <c r="C145">
        <v>14.7</v>
      </c>
      <c r="D145">
        <v>1.0651999999999999</v>
      </c>
      <c r="E145">
        <v>40</v>
      </c>
      <c r="F145">
        <v>160.25</v>
      </c>
      <c r="G145">
        <v>68.75</v>
      </c>
      <c r="H145">
        <v>23.9</v>
      </c>
      <c r="I145">
        <v>136.5</v>
      </c>
      <c r="J145">
        <v>36.9</v>
      </c>
      <c r="K145">
        <v>99.3</v>
      </c>
      <c r="L145">
        <v>83.3</v>
      </c>
      <c r="M145">
        <v>97.5</v>
      </c>
      <c r="N145">
        <v>60.5</v>
      </c>
      <c r="O145">
        <v>38.700000000000003</v>
      </c>
      <c r="P145">
        <v>22.6</v>
      </c>
      <c r="Q145">
        <v>34.4</v>
      </c>
      <c r="R145">
        <v>28</v>
      </c>
      <c r="S145">
        <v>17.600000000000001</v>
      </c>
    </row>
    <row r="146" spans="1:19">
      <c r="A146">
        <v>124</v>
      </c>
      <c r="B146">
        <v>16</v>
      </c>
      <c r="C146">
        <v>16</v>
      </c>
      <c r="D146">
        <v>1.0623</v>
      </c>
      <c r="E146">
        <v>47</v>
      </c>
      <c r="F146">
        <v>151.5</v>
      </c>
      <c r="G146">
        <v>66.75</v>
      </c>
      <c r="H146">
        <v>23.9</v>
      </c>
      <c r="I146">
        <v>127.3</v>
      </c>
      <c r="J146">
        <v>36.9</v>
      </c>
      <c r="K146">
        <v>94</v>
      </c>
      <c r="L146">
        <v>86.1</v>
      </c>
      <c r="M146">
        <v>95.2</v>
      </c>
      <c r="N146">
        <v>58.1</v>
      </c>
      <c r="O146">
        <v>36.5</v>
      </c>
      <c r="P146">
        <v>22.1</v>
      </c>
      <c r="Q146">
        <v>30.6</v>
      </c>
      <c r="R146">
        <v>27.5</v>
      </c>
      <c r="S146">
        <v>17.600000000000001</v>
      </c>
    </row>
    <row r="147" spans="1:19">
      <c r="A147">
        <v>125</v>
      </c>
      <c r="B147">
        <v>14</v>
      </c>
      <c r="C147">
        <v>13.8</v>
      </c>
      <c r="D147">
        <v>1.0673999999999999</v>
      </c>
      <c r="E147">
        <v>50</v>
      </c>
      <c r="F147">
        <v>161</v>
      </c>
      <c r="G147">
        <v>66.5</v>
      </c>
      <c r="H147">
        <v>25.6</v>
      </c>
      <c r="I147">
        <v>138.5</v>
      </c>
      <c r="J147">
        <v>37.700000000000003</v>
      </c>
      <c r="K147">
        <v>98.9</v>
      </c>
      <c r="L147">
        <v>84.1</v>
      </c>
      <c r="M147">
        <v>94</v>
      </c>
      <c r="N147">
        <v>58.5</v>
      </c>
      <c r="O147">
        <v>36.6</v>
      </c>
      <c r="P147">
        <v>23.5</v>
      </c>
      <c r="Q147">
        <v>34.4</v>
      </c>
      <c r="R147">
        <v>29.2</v>
      </c>
      <c r="S147">
        <v>18</v>
      </c>
    </row>
    <row r="148" spans="1:19">
      <c r="A148">
        <v>126</v>
      </c>
      <c r="B148">
        <v>17.399999999999999</v>
      </c>
      <c r="C148">
        <v>17.5</v>
      </c>
      <c r="D148">
        <v>1.0587</v>
      </c>
      <c r="E148">
        <v>46</v>
      </c>
      <c r="F148">
        <v>167</v>
      </c>
      <c r="G148">
        <v>67</v>
      </c>
      <c r="H148">
        <v>26.2</v>
      </c>
      <c r="I148">
        <v>137.9</v>
      </c>
      <c r="J148">
        <v>36.6</v>
      </c>
      <c r="K148">
        <v>101</v>
      </c>
      <c r="L148">
        <v>89.9</v>
      </c>
      <c r="M148">
        <v>100</v>
      </c>
      <c r="N148">
        <v>60.7</v>
      </c>
      <c r="O148">
        <v>36</v>
      </c>
      <c r="P148">
        <v>21.9</v>
      </c>
      <c r="Q148">
        <v>35.6</v>
      </c>
      <c r="R148">
        <v>30.2</v>
      </c>
      <c r="S148">
        <v>17.600000000000001</v>
      </c>
    </row>
    <row r="149" spans="1:19">
      <c r="A149">
        <v>127</v>
      </c>
      <c r="B149">
        <v>26.4</v>
      </c>
      <c r="C149">
        <v>27.2</v>
      </c>
      <c r="D149">
        <v>1.0373000000000001</v>
      </c>
      <c r="E149">
        <v>42</v>
      </c>
      <c r="F149">
        <v>177.5</v>
      </c>
      <c r="G149">
        <v>68.75</v>
      </c>
      <c r="H149">
        <v>26.4</v>
      </c>
      <c r="I149">
        <v>130.69999999999999</v>
      </c>
      <c r="J149">
        <v>38.9</v>
      </c>
      <c r="K149">
        <v>98.7</v>
      </c>
      <c r="L149">
        <v>92.1</v>
      </c>
      <c r="M149">
        <v>98.5</v>
      </c>
      <c r="N149">
        <v>60.7</v>
      </c>
      <c r="O149">
        <v>36.799999999999997</v>
      </c>
      <c r="P149">
        <v>22.2</v>
      </c>
      <c r="Q149">
        <v>33.799999999999997</v>
      </c>
      <c r="R149">
        <v>30.3</v>
      </c>
      <c r="S149">
        <v>17.2</v>
      </c>
    </row>
    <row r="150" spans="1:19">
      <c r="A150">
        <v>128</v>
      </c>
      <c r="B150">
        <v>17.399999999999999</v>
      </c>
      <c r="C150">
        <v>17.399999999999999</v>
      </c>
      <c r="D150">
        <v>1.0589999999999999</v>
      </c>
      <c r="E150">
        <v>43</v>
      </c>
      <c r="F150">
        <v>152.25</v>
      </c>
      <c r="G150">
        <v>67.75</v>
      </c>
      <c r="H150">
        <v>23.4</v>
      </c>
      <c r="I150">
        <v>125.8</v>
      </c>
      <c r="J150">
        <v>37.5</v>
      </c>
      <c r="K150">
        <v>95.9</v>
      </c>
      <c r="L150">
        <v>78</v>
      </c>
      <c r="M150">
        <v>93.2</v>
      </c>
      <c r="N150">
        <v>53.5</v>
      </c>
      <c r="O150">
        <v>35.799999999999997</v>
      </c>
      <c r="P150">
        <v>20.8</v>
      </c>
      <c r="Q150">
        <v>33.9</v>
      </c>
      <c r="R150">
        <v>28.2</v>
      </c>
      <c r="S150">
        <v>17.399999999999999</v>
      </c>
    </row>
    <row r="151" spans="1:19">
      <c r="A151">
        <v>129</v>
      </c>
      <c r="B151">
        <v>20.399999999999999</v>
      </c>
      <c r="C151">
        <v>20.8</v>
      </c>
      <c r="D151">
        <v>1.0515000000000001</v>
      </c>
      <c r="E151">
        <v>40</v>
      </c>
      <c r="F151">
        <v>192.25</v>
      </c>
      <c r="G151">
        <v>73.25</v>
      </c>
      <c r="H151">
        <v>25.2</v>
      </c>
      <c r="I151">
        <v>153</v>
      </c>
      <c r="J151">
        <v>39.799999999999997</v>
      </c>
      <c r="K151">
        <v>103.9</v>
      </c>
      <c r="L151">
        <v>93.5</v>
      </c>
      <c r="M151">
        <v>99.5</v>
      </c>
      <c r="N151">
        <v>61.7</v>
      </c>
      <c r="O151">
        <v>39</v>
      </c>
      <c r="P151">
        <v>21.8</v>
      </c>
      <c r="Q151">
        <v>33.299999999999997</v>
      </c>
      <c r="R151">
        <v>29.6</v>
      </c>
      <c r="S151">
        <v>18.100000000000001</v>
      </c>
    </row>
    <row r="152" spans="1:19">
      <c r="A152">
        <v>130</v>
      </c>
      <c r="B152">
        <v>15</v>
      </c>
      <c r="C152">
        <v>14.9</v>
      </c>
      <c r="D152">
        <v>1.0648</v>
      </c>
      <c r="E152">
        <v>42</v>
      </c>
      <c r="F152">
        <v>165.25</v>
      </c>
      <c r="G152">
        <v>69.75</v>
      </c>
      <c r="H152">
        <v>23.9</v>
      </c>
      <c r="I152">
        <v>140.5</v>
      </c>
      <c r="J152">
        <v>38.299999999999997</v>
      </c>
      <c r="K152">
        <v>96.2</v>
      </c>
      <c r="L152">
        <v>87</v>
      </c>
      <c r="M152">
        <v>97.8</v>
      </c>
      <c r="N152">
        <v>57.4</v>
      </c>
      <c r="O152">
        <v>36.9</v>
      </c>
      <c r="P152">
        <v>22.2</v>
      </c>
      <c r="Q152">
        <v>31.6</v>
      </c>
      <c r="R152">
        <v>27.8</v>
      </c>
      <c r="S152">
        <v>17.7</v>
      </c>
    </row>
    <row r="153" spans="1:19">
      <c r="A153">
        <v>131</v>
      </c>
      <c r="B153">
        <v>18</v>
      </c>
      <c r="C153">
        <v>18.100000000000001</v>
      </c>
      <c r="D153">
        <v>1.0575000000000001</v>
      </c>
      <c r="E153">
        <v>49</v>
      </c>
      <c r="F153">
        <v>171.75</v>
      </c>
      <c r="G153">
        <v>71.5</v>
      </c>
      <c r="H153">
        <v>23.7</v>
      </c>
      <c r="I153">
        <v>140.9</v>
      </c>
      <c r="J153">
        <v>35.5</v>
      </c>
      <c r="K153">
        <v>97.8</v>
      </c>
      <c r="L153">
        <v>90.1</v>
      </c>
      <c r="M153">
        <v>95.8</v>
      </c>
      <c r="N153">
        <v>57</v>
      </c>
      <c r="O153">
        <v>38.700000000000003</v>
      </c>
      <c r="P153">
        <v>23.2</v>
      </c>
      <c r="Q153">
        <v>27.5</v>
      </c>
      <c r="R153">
        <v>26.5</v>
      </c>
      <c r="S153">
        <v>17.600000000000001</v>
      </c>
    </row>
    <row r="154" spans="1:19">
      <c r="A154">
        <v>132</v>
      </c>
      <c r="B154">
        <v>22.2</v>
      </c>
      <c r="C154">
        <v>22.7</v>
      </c>
      <c r="D154">
        <v>1.0471999999999999</v>
      </c>
      <c r="E154">
        <v>40</v>
      </c>
      <c r="F154">
        <v>171.25</v>
      </c>
      <c r="G154">
        <v>70.5</v>
      </c>
      <c r="H154">
        <v>24.3</v>
      </c>
      <c r="I154">
        <v>133.30000000000001</v>
      </c>
      <c r="J154">
        <v>36.299999999999997</v>
      </c>
      <c r="K154">
        <v>94.6</v>
      </c>
      <c r="L154">
        <v>90.3</v>
      </c>
      <c r="M154">
        <v>99.1</v>
      </c>
      <c r="N154">
        <v>60.3</v>
      </c>
      <c r="O154">
        <v>38.5</v>
      </c>
      <c r="P154">
        <v>23</v>
      </c>
      <c r="Q154">
        <v>31.2</v>
      </c>
      <c r="R154">
        <v>28.4</v>
      </c>
      <c r="S154">
        <v>17.100000000000001</v>
      </c>
    </row>
    <row r="155" spans="1:19">
      <c r="A155">
        <v>133</v>
      </c>
      <c r="B155">
        <v>23.1</v>
      </c>
      <c r="C155">
        <v>23.6</v>
      </c>
      <c r="D155">
        <v>1.0451999999999999</v>
      </c>
      <c r="E155">
        <v>47</v>
      </c>
      <c r="F155">
        <v>197</v>
      </c>
      <c r="G155">
        <v>73.25</v>
      </c>
      <c r="H155">
        <v>25.8</v>
      </c>
      <c r="I155">
        <v>151.19999999999999</v>
      </c>
      <c r="J155">
        <v>37.799999999999997</v>
      </c>
      <c r="K155">
        <v>103.6</v>
      </c>
      <c r="L155">
        <v>99.8</v>
      </c>
      <c r="M155">
        <v>103.2</v>
      </c>
      <c r="N155">
        <v>61.2</v>
      </c>
      <c r="O155">
        <v>38.1</v>
      </c>
      <c r="P155">
        <v>22.6</v>
      </c>
      <c r="Q155">
        <v>33.5</v>
      </c>
      <c r="R155">
        <v>28.6</v>
      </c>
      <c r="S155">
        <v>17.899999999999999</v>
      </c>
    </row>
    <row r="156" spans="1:19">
      <c r="A156">
        <v>134</v>
      </c>
      <c r="B156">
        <v>25.3</v>
      </c>
      <c r="C156">
        <v>26.1</v>
      </c>
      <c r="D156">
        <v>1.0398000000000001</v>
      </c>
      <c r="E156">
        <v>50</v>
      </c>
      <c r="F156">
        <v>157</v>
      </c>
      <c r="G156">
        <v>66.75</v>
      </c>
      <c r="H156">
        <v>24.8</v>
      </c>
      <c r="I156">
        <v>117.2</v>
      </c>
      <c r="J156">
        <v>37.799999999999997</v>
      </c>
      <c r="K156">
        <v>100.4</v>
      </c>
      <c r="L156">
        <v>89.4</v>
      </c>
      <c r="M156">
        <v>92.3</v>
      </c>
      <c r="N156">
        <v>56.1</v>
      </c>
      <c r="O156">
        <v>35.6</v>
      </c>
      <c r="P156">
        <v>20.5</v>
      </c>
      <c r="Q156">
        <v>33.6</v>
      </c>
      <c r="R156">
        <v>29.3</v>
      </c>
      <c r="S156">
        <v>17.3</v>
      </c>
    </row>
    <row r="157" spans="1:19">
      <c r="A157">
        <v>135</v>
      </c>
      <c r="B157">
        <v>23.8</v>
      </c>
      <c r="C157">
        <v>24.4</v>
      </c>
      <c r="D157">
        <v>1.0435000000000001</v>
      </c>
      <c r="E157">
        <v>41</v>
      </c>
      <c r="F157">
        <v>168.25</v>
      </c>
      <c r="G157">
        <v>69.5</v>
      </c>
      <c r="H157">
        <v>24.5</v>
      </c>
      <c r="I157">
        <v>128.30000000000001</v>
      </c>
      <c r="J157">
        <v>36.5</v>
      </c>
      <c r="K157">
        <v>98.4</v>
      </c>
      <c r="L157">
        <v>87.2</v>
      </c>
      <c r="M157">
        <v>98.4</v>
      </c>
      <c r="N157">
        <v>56</v>
      </c>
      <c r="O157">
        <v>36.9</v>
      </c>
      <c r="P157">
        <v>23</v>
      </c>
      <c r="Q157">
        <v>34</v>
      </c>
      <c r="R157">
        <v>29.8</v>
      </c>
      <c r="S157">
        <v>18.100000000000001</v>
      </c>
    </row>
    <row r="158" spans="1:19">
      <c r="A158">
        <v>136</v>
      </c>
      <c r="B158">
        <v>26.3</v>
      </c>
      <c r="C158">
        <v>27.1</v>
      </c>
      <c r="D158">
        <v>1.0374000000000001</v>
      </c>
      <c r="E158">
        <v>44</v>
      </c>
      <c r="F158">
        <v>186</v>
      </c>
      <c r="G158">
        <v>69.75</v>
      </c>
      <c r="H158">
        <v>26.8</v>
      </c>
      <c r="I158">
        <v>137.1</v>
      </c>
      <c r="J158">
        <v>37.799999999999997</v>
      </c>
      <c r="K158">
        <v>104.6</v>
      </c>
      <c r="L158">
        <v>101.1</v>
      </c>
      <c r="M158">
        <v>102.1</v>
      </c>
      <c r="N158">
        <v>58.9</v>
      </c>
      <c r="O158">
        <v>37.9</v>
      </c>
      <c r="P158">
        <v>22.7</v>
      </c>
      <c r="Q158">
        <v>30.9</v>
      </c>
      <c r="R158">
        <v>28.8</v>
      </c>
      <c r="S158">
        <v>17.600000000000001</v>
      </c>
    </row>
    <row r="159" spans="1:19">
      <c r="A159">
        <v>137</v>
      </c>
      <c r="B159">
        <v>21.4</v>
      </c>
      <c r="C159">
        <v>21.8</v>
      </c>
      <c r="D159">
        <v>1.0490999999999999</v>
      </c>
      <c r="E159">
        <v>39</v>
      </c>
      <c r="F159">
        <v>166.75</v>
      </c>
      <c r="G159">
        <v>70.75</v>
      </c>
      <c r="H159">
        <v>23.5</v>
      </c>
      <c r="I159">
        <v>131</v>
      </c>
      <c r="J159">
        <v>37</v>
      </c>
      <c r="K159">
        <v>92.9</v>
      </c>
      <c r="L159">
        <v>86.1</v>
      </c>
      <c r="M159">
        <v>95.6</v>
      </c>
      <c r="N159">
        <v>58.8</v>
      </c>
      <c r="O159">
        <v>36.1</v>
      </c>
      <c r="P159">
        <v>22.4</v>
      </c>
      <c r="Q159">
        <v>32.700000000000003</v>
      </c>
      <c r="R159">
        <v>28.3</v>
      </c>
      <c r="S159">
        <v>17.100000000000001</v>
      </c>
    </row>
    <row r="160" spans="1:19">
      <c r="A160">
        <v>138</v>
      </c>
      <c r="B160">
        <v>28.4</v>
      </c>
      <c r="C160">
        <v>29.4</v>
      </c>
      <c r="D160">
        <v>1.0325</v>
      </c>
      <c r="E160">
        <v>43</v>
      </c>
      <c r="F160">
        <v>187.75</v>
      </c>
      <c r="G160">
        <v>74</v>
      </c>
      <c r="H160">
        <v>24.1</v>
      </c>
      <c r="I160">
        <v>134.4</v>
      </c>
      <c r="J160">
        <v>37.700000000000003</v>
      </c>
      <c r="K160">
        <v>97.8</v>
      </c>
      <c r="L160">
        <v>98.6</v>
      </c>
      <c r="M160">
        <v>100.6</v>
      </c>
      <c r="N160">
        <v>63.6</v>
      </c>
      <c r="O160">
        <v>39.200000000000003</v>
      </c>
      <c r="P160">
        <v>23.8</v>
      </c>
      <c r="Q160">
        <v>34.299999999999997</v>
      </c>
      <c r="R160">
        <v>28.4</v>
      </c>
      <c r="S160">
        <v>17.7</v>
      </c>
    </row>
    <row r="161" spans="1:19">
      <c r="A161">
        <v>139</v>
      </c>
      <c r="B161">
        <v>21.8</v>
      </c>
      <c r="C161">
        <v>22.4</v>
      </c>
      <c r="D161">
        <v>1.0481</v>
      </c>
      <c r="E161">
        <v>40</v>
      </c>
      <c r="F161">
        <v>168.25</v>
      </c>
      <c r="G161">
        <v>71.25</v>
      </c>
      <c r="H161">
        <v>23.3</v>
      </c>
      <c r="I161">
        <v>131.6</v>
      </c>
      <c r="J161">
        <v>34.299999999999997</v>
      </c>
      <c r="K161">
        <v>98.3</v>
      </c>
      <c r="L161">
        <v>88.5</v>
      </c>
      <c r="M161">
        <v>98.3</v>
      </c>
      <c r="N161">
        <v>58.1</v>
      </c>
      <c r="O161">
        <v>38.4</v>
      </c>
      <c r="P161">
        <v>22.5</v>
      </c>
      <c r="Q161">
        <v>31.7</v>
      </c>
      <c r="R161">
        <v>27.4</v>
      </c>
      <c r="S161">
        <v>17.600000000000001</v>
      </c>
    </row>
    <row r="162" spans="1:19">
      <c r="A162">
        <v>140</v>
      </c>
      <c r="B162">
        <v>20.100000000000001</v>
      </c>
      <c r="C162">
        <v>20.399999999999999</v>
      </c>
      <c r="D162">
        <v>1.0522</v>
      </c>
      <c r="E162">
        <v>49</v>
      </c>
      <c r="F162">
        <v>212.75</v>
      </c>
      <c r="G162">
        <v>75</v>
      </c>
      <c r="H162">
        <v>26.6</v>
      </c>
      <c r="I162">
        <v>169.9</v>
      </c>
      <c r="J162">
        <v>40.799999999999997</v>
      </c>
      <c r="K162">
        <v>104.7</v>
      </c>
      <c r="L162">
        <v>106.6</v>
      </c>
      <c r="M162">
        <v>107.7</v>
      </c>
      <c r="N162">
        <v>66.5</v>
      </c>
      <c r="O162">
        <v>42.5</v>
      </c>
      <c r="P162">
        <v>24.5</v>
      </c>
      <c r="Q162">
        <v>35.5</v>
      </c>
      <c r="R162">
        <v>29.8</v>
      </c>
      <c r="S162">
        <v>18.7</v>
      </c>
    </row>
    <row r="163" spans="1:19">
      <c r="A163">
        <v>141</v>
      </c>
      <c r="B163">
        <v>24.3</v>
      </c>
      <c r="C163">
        <v>24.9</v>
      </c>
      <c r="D163">
        <v>1.0422</v>
      </c>
      <c r="E163">
        <v>40</v>
      </c>
      <c r="F163">
        <v>176.75</v>
      </c>
      <c r="G163">
        <v>71</v>
      </c>
      <c r="H163">
        <v>24.6</v>
      </c>
      <c r="I163">
        <v>133.80000000000001</v>
      </c>
      <c r="J163">
        <v>37.4</v>
      </c>
      <c r="K163">
        <v>98.6</v>
      </c>
      <c r="L163">
        <v>93.1</v>
      </c>
      <c r="M163">
        <v>101.6</v>
      </c>
      <c r="N163">
        <v>59.1</v>
      </c>
      <c r="O163">
        <v>39.6</v>
      </c>
      <c r="P163">
        <v>21.6</v>
      </c>
      <c r="Q163">
        <v>30.8</v>
      </c>
      <c r="R163">
        <v>27.9</v>
      </c>
      <c r="S163">
        <v>16.600000000000001</v>
      </c>
    </row>
    <row r="164" spans="1:19">
      <c r="A164">
        <v>142</v>
      </c>
      <c r="B164">
        <v>18.100000000000001</v>
      </c>
      <c r="C164">
        <v>18.3</v>
      </c>
      <c r="D164">
        <v>1.0570999999999999</v>
      </c>
      <c r="E164">
        <v>40</v>
      </c>
      <c r="F164">
        <v>173.25</v>
      </c>
      <c r="G164">
        <v>69.5</v>
      </c>
      <c r="H164">
        <v>25.3</v>
      </c>
      <c r="I164">
        <v>141.80000000000001</v>
      </c>
      <c r="J164">
        <v>36.5</v>
      </c>
      <c r="K164">
        <v>99.5</v>
      </c>
      <c r="L164">
        <v>93</v>
      </c>
      <c r="M164">
        <v>99.3</v>
      </c>
      <c r="N164">
        <v>60.4</v>
      </c>
      <c r="O164">
        <v>38.200000000000003</v>
      </c>
      <c r="P164">
        <v>22</v>
      </c>
      <c r="Q164">
        <v>32</v>
      </c>
      <c r="R164">
        <v>28.5</v>
      </c>
      <c r="S164">
        <v>17.8</v>
      </c>
    </row>
    <row r="165" spans="1:19">
      <c r="A165">
        <v>143</v>
      </c>
      <c r="B165">
        <v>22.7</v>
      </c>
      <c r="C165">
        <v>23.3</v>
      </c>
      <c r="D165">
        <v>1.0459000000000001</v>
      </c>
      <c r="E165">
        <v>52</v>
      </c>
      <c r="F165">
        <v>167</v>
      </c>
      <c r="G165">
        <v>67.75</v>
      </c>
      <c r="H165">
        <v>25.6</v>
      </c>
      <c r="I165">
        <v>129</v>
      </c>
      <c r="J165">
        <v>37.5</v>
      </c>
      <c r="K165">
        <v>102.7</v>
      </c>
      <c r="L165">
        <v>91</v>
      </c>
      <c r="M165">
        <v>98.9</v>
      </c>
      <c r="N165">
        <v>57.1</v>
      </c>
      <c r="O165">
        <v>36.700000000000003</v>
      </c>
      <c r="P165">
        <v>22.3</v>
      </c>
      <c r="Q165">
        <v>31.6</v>
      </c>
      <c r="R165">
        <v>27.5</v>
      </c>
      <c r="S165">
        <v>17.899999999999999</v>
      </c>
    </row>
    <row r="166" spans="1:19">
      <c r="A166">
        <v>144</v>
      </c>
      <c r="B166">
        <v>9.9</v>
      </c>
      <c r="C166">
        <v>9.4</v>
      </c>
      <c r="D166">
        <v>1.0774999999999999</v>
      </c>
      <c r="E166">
        <v>23</v>
      </c>
      <c r="F166">
        <v>159.75</v>
      </c>
      <c r="G166">
        <v>72.25</v>
      </c>
      <c r="H166">
        <v>21.6</v>
      </c>
      <c r="I166">
        <v>143.9</v>
      </c>
      <c r="J166">
        <v>35.5</v>
      </c>
      <c r="K166">
        <v>92.1</v>
      </c>
      <c r="L166">
        <v>77.099999999999994</v>
      </c>
      <c r="M166">
        <v>93.9</v>
      </c>
      <c r="N166">
        <v>56.1</v>
      </c>
      <c r="O166">
        <v>36.1</v>
      </c>
      <c r="P166">
        <v>22.7</v>
      </c>
      <c r="Q166">
        <v>30.5</v>
      </c>
      <c r="R166">
        <v>27.2</v>
      </c>
      <c r="S166">
        <v>18.2</v>
      </c>
    </row>
    <row r="167" spans="1:19">
      <c r="A167">
        <v>145</v>
      </c>
      <c r="B167">
        <v>10.8</v>
      </c>
      <c r="C167">
        <v>10.3</v>
      </c>
      <c r="D167">
        <v>1.0753999999999999</v>
      </c>
      <c r="E167">
        <v>23</v>
      </c>
      <c r="F167">
        <v>188.15</v>
      </c>
      <c r="G167">
        <v>77.5</v>
      </c>
      <c r="H167">
        <v>22.1</v>
      </c>
      <c r="I167">
        <v>168.4</v>
      </c>
      <c r="J167">
        <v>38</v>
      </c>
      <c r="K167">
        <v>96.6</v>
      </c>
      <c r="L167">
        <v>85.3</v>
      </c>
      <c r="M167">
        <v>102.5</v>
      </c>
      <c r="N167">
        <v>59.1</v>
      </c>
      <c r="O167">
        <v>37.6</v>
      </c>
      <c r="P167">
        <v>23.2</v>
      </c>
      <c r="Q167">
        <v>31.8</v>
      </c>
      <c r="R167">
        <v>29.7</v>
      </c>
      <c r="S167">
        <v>18.3</v>
      </c>
    </row>
    <row r="168" spans="1:19">
      <c r="A168">
        <v>146</v>
      </c>
      <c r="B168">
        <v>14.4</v>
      </c>
      <c r="C168">
        <v>14.2</v>
      </c>
      <c r="D168">
        <v>1.0664</v>
      </c>
      <c r="E168">
        <v>24</v>
      </c>
      <c r="F168">
        <v>156</v>
      </c>
      <c r="G168">
        <v>70.75</v>
      </c>
      <c r="H168">
        <v>21.9</v>
      </c>
      <c r="I168">
        <v>133.6</v>
      </c>
      <c r="J168">
        <v>35.700000000000003</v>
      </c>
      <c r="K168">
        <v>92.7</v>
      </c>
      <c r="L168">
        <v>81.900000000000006</v>
      </c>
      <c r="M168">
        <v>95.3</v>
      </c>
      <c r="N168">
        <v>56.4</v>
      </c>
      <c r="O168">
        <v>36.5</v>
      </c>
      <c r="P168">
        <v>22</v>
      </c>
      <c r="Q168">
        <v>33.5</v>
      </c>
      <c r="R168">
        <v>28.3</v>
      </c>
      <c r="S168">
        <v>17.3</v>
      </c>
    </row>
    <row r="169" spans="1:19">
      <c r="A169">
        <v>147</v>
      </c>
      <c r="B169">
        <v>19</v>
      </c>
      <c r="C169">
        <v>19.2</v>
      </c>
      <c r="D169">
        <v>1.0549999999999999</v>
      </c>
      <c r="E169">
        <v>24</v>
      </c>
      <c r="F169">
        <v>208.5</v>
      </c>
      <c r="G169">
        <v>72.75</v>
      </c>
      <c r="H169">
        <v>27.7</v>
      </c>
      <c r="I169">
        <v>168.9</v>
      </c>
      <c r="J169">
        <v>39.200000000000003</v>
      </c>
      <c r="K169">
        <v>102</v>
      </c>
      <c r="L169">
        <v>99.1</v>
      </c>
      <c r="M169">
        <v>110.1</v>
      </c>
      <c r="N169">
        <v>71.2</v>
      </c>
      <c r="O169">
        <v>43.5</v>
      </c>
      <c r="P169">
        <v>25.2</v>
      </c>
      <c r="Q169">
        <v>36.1</v>
      </c>
      <c r="R169">
        <v>30.3</v>
      </c>
      <c r="S169">
        <v>18.7</v>
      </c>
    </row>
    <row r="170" spans="1:19">
      <c r="A170">
        <v>148</v>
      </c>
      <c r="B170">
        <v>28.6</v>
      </c>
      <c r="C170">
        <v>29.6</v>
      </c>
      <c r="D170">
        <v>1.0322</v>
      </c>
      <c r="E170">
        <v>25</v>
      </c>
      <c r="F170">
        <v>206.5</v>
      </c>
      <c r="G170">
        <v>69.75</v>
      </c>
      <c r="H170">
        <v>29.8</v>
      </c>
      <c r="I170">
        <v>147.5</v>
      </c>
      <c r="J170">
        <v>40.9</v>
      </c>
      <c r="K170">
        <v>110.9</v>
      </c>
      <c r="L170">
        <v>100.5</v>
      </c>
      <c r="M170">
        <v>106.2</v>
      </c>
      <c r="N170">
        <v>68.400000000000006</v>
      </c>
      <c r="O170">
        <v>40.799999999999997</v>
      </c>
      <c r="P170">
        <v>24.6</v>
      </c>
      <c r="Q170">
        <v>33.299999999999997</v>
      </c>
      <c r="R170">
        <v>29.7</v>
      </c>
      <c r="S170">
        <v>18.399999999999999</v>
      </c>
    </row>
    <row r="171" spans="1:19">
      <c r="A171">
        <v>149</v>
      </c>
      <c r="B171">
        <v>6.1</v>
      </c>
      <c r="C171">
        <v>5.3</v>
      </c>
      <c r="D171">
        <v>1.0872999999999999</v>
      </c>
      <c r="E171">
        <v>25</v>
      </c>
      <c r="F171">
        <v>143.75</v>
      </c>
      <c r="G171">
        <v>72.5</v>
      </c>
      <c r="H171">
        <v>19.3</v>
      </c>
      <c r="I171">
        <v>135</v>
      </c>
      <c r="J171">
        <v>35.200000000000003</v>
      </c>
      <c r="K171">
        <v>92.3</v>
      </c>
      <c r="L171">
        <v>76.5</v>
      </c>
      <c r="M171">
        <v>92.1</v>
      </c>
      <c r="N171">
        <v>51.9</v>
      </c>
      <c r="O171">
        <v>35.700000000000003</v>
      </c>
      <c r="P171">
        <v>22</v>
      </c>
      <c r="Q171">
        <v>25.8</v>
      </c>
      <c r="R171">
        <v>25.2</v>
      </c>
      <c r="S171">
        <v>16.899999999999999</v>
      </c>
    </row>
    <row r="172" spans="1:19">
      <c r="A172">
        <v>150</v>
      </c>
      <c r="B172">
        <v>24.5</v>
      </c>
      <c r="C172">
        <v>25.2</v>
      </c>
      <c r="D172">
        <v>1.0416000000000001</v>
      </c>
      <c r="E172">
        <v>26</v>
      </c>
      <c r="F172">
        <v>223</v>
      </c>
      <c r="G172">
        <v>70.25</v>
      </c>
      <c r="H172">
        <v>31.8</v>
      </c>
      <c r="I172">
        <v>168.3</v>
      </c>
      <c r="J172">
        <v>40.6</v>
      </c>
      <c r="K172">
        <v>114.1</v>
      </c>
      <c r="L172">
        <v>106.8</v>
      </c>
      <c r="M172">
        <v>113.9</v>
      </c>
      <c r="N172">
        <v>67.599999999999994</v>
      </c>
      <c r="O172">
        <v>42.7</v>
      </c>
      <c r="P172">
        <v>24.7</v>
      </c>
      <c r="Q172">
        <v>36</v>
      </c>
      <c r="R172">
        <v>30.4</v>
      </c>
      <c r="S172">
        <v>18.399999999999999</v>
      </c>
    </row>
    <row r="173" spans="1:19">
      <c r="A173">
        <v>151</v>
      </c>
      <c r="B173">
        <v>9.9</v>
      </c>
      <c r="C173">
        <v>9.4</v>
      </c>
      <c r="D173">
        <v>1.0775999999999999</v>
      </c>
      <c r="E173">
        <v>26</v>
      </c>
      <c r="F173">
        <v>152.25</v>
      </c>
      <c r="G173">
        <v>69</v>
      </c>
      <c r="H173">
        <v>22.5</v>
      </c>
      <c r="I173">
        <v>137.19999999999999</v>
      </c>
      <c r="J173">
        <v>35.4</v>
      </c>
      <c r="K173">
        <v>92.9</v>
      </c>
      <c r="L173">
        <v>77.599999999999994</v>
      </c>
      <c r="M173">
        <v>93.5</v>
      </c>
      <c r="N173">
        <v>56.9</v>
      </c>
      <c r="O173">
        <v>35.9</v>
      </c>
      <c r="P173">
        <v>20.399999999999999</v>
      </c>
      <c r="Q173">
        <v>31.6</v>
      </c>
      <c r="R173">
        <v>29</v>
      </c>
      <c r="S173">
        <v>17.8</v>
      </c>
    </row>
    <row r="174" spans="1:19">
      <c r="A174">
        <v>152</v>
      </c>
      <c r="B174">
        <v>19.100000000000001</v>
      </c>
      <c r="C174">
        <v>19.600000000000001</v>
      </c>
      <c r="D174">
        <v>1.0542</v>
      </c>
      <c r="E174">
        <v>26</v>
      </c>
      <c r="F174">
        <v>241.75</v>
      </c>
      <c r="G174">
        <v>74.5</v>
      </c>
      <c r="H174">
        <v>30.7</v>
      </c>
      <c r="I174">
        <v>195.1</v>
      </c>
      <c r="J174">
        <v>41.8</v>
      </c>
      <c r="K174">
        <v>108.3</v>
      </c>
      <c r="L174">
        <v>102.9</v>
      </c>
      <c r="M174">
        <v>114.4</v>
      </c>
      <c r="N174">
        <v>72.900000000000006</v>
      </c>
      <c r="O174">
        <v>43.5</v>
      </c>
      <c r="P174">
        <v>25.1</v>
      </c>
      <c r="Q174">
        <v>38.5</v>
      </c>
      <c r="R174">
        <v>33.799999999999997</v>
      </c>
      <c r="S174">
        <v>19.600000000000001</v>
      </c>
    </row>
    <row r="175" spans="1:19">
      <c r="A175">
        <v>153</v>
      </c>
      <c r="B175">
        <v>10.6</v>
      </c>
      <c r="C175">
        <v>10.1</v>
      </c>
      <c r="D175">
        <v>1.0758000000000001</v>
      </c>
      <c r="E175">
        <v>27</v>
      </c>
      <c r="F175">
        <v>146</v>
      </c>
      <c r="G175">
        <v>72.25</v>
      </c>
      <c r="H175">
        <v>19.7</v>
      </c>
      <c r="I175">
        <v>130.5</v>
      </c>
      <c r="J175">
        <v>34.1</v>
      </c>
      <c r="K175">
        <v>88.5</v>
      </c>
      <c r="L175">
        <v>72.8</v>
      </c>
      <c r="M175">
        <v>91.1</v>
      </c>
      <c r="N175">
        <v>53.6</v>
      </c>
      <c r="O175">
        <v>36.799999999999997</v>
      </c>
      <c r="P175">
        <v>23.8</v>
      </c>
      <c r="Q175">
        <v>27.8</v>
      </c>
      <c r="R175">
        <v>26.3</v>
      </c>
      <c r="S175">
        <v>17.399999999999999</v>
      </c>
    </row>
    <row r="176" spans="1:19">
      <c r="A176">
        <v>154</v>
      </c>
      <c r="B176">
        <v>16.5</v>
      </c>
      <c r="C176">
        <v>16.5</v>
      </c>
      <c r="D176">
        <v>1.0609999999999999</v>
      </c>
      <c r="E176">
        <v>27</v>
      </c>
      <c r="F176">
        <v>156.75</v>
      </c>
      <c r="G176">
        <v>67.25</v>
      </c>
      <c r="H176">
        <v>24.4</v>
      </c>
      <c r="I176">
        <v>130.9</v>
      </c>
      <c r="J176">
        <v>37.9</v>
      </c>
      <c r="K176">
        <v>94</v>
      </c>
      <c r="L176">
        <v>88.2</v>
      </c>
      <c r="M176">
        <v>95.2</v>
      </c>
      <c r="N176">
        <v>56.8</v>
      </c>
      <c r="O176">
        <v>37.4</v>
      </c>
      <c r="P176">
        <v>22.8</v>
      </c>
      <c r="Q176">
        <v>30.6</v>
      </c>
      <c r="R176">
        <v>28.3</v>
      </c>
      <c r="S176">
        <v>17.899999999999999</v>
      </c>
    </row>
    <row r="177" spans="1:19">
      <c r="A177">
        <v>155</v>
      </c>
      <c r="B177">
        <v>20.5</v>
      </c>
      <c r="C177">
        <v>21</v>
      </c>
      <c r="D177">
        <v>1.0509999999999999</v>
      </c>
      <c r="E177">
        <v>27</v>
      </c>
      <c r="F177">
        <v>200.25</v>
      </c>
      <c r="G177">
        <v>73.5</v>
      </c>
      <c r="H177">
        <v>26.1</v>
      </c>
      <c r="I177">
        <v>159.30000000000001</v>
      </c>
      <c r="J177">
        <v>38.200000000000003</v>
      </c>
      <c r="K177">
        <v>101.1</v>
      </c>
      <c r="L177">
        <v>100.1</v>
      </c>
      <c r="M177">
        <v>105</v>
      </c>
      <c r="N177">
        <v>62.1</v>
      </c>
      <c r="O177">
        <v>40</v>
      </c>
      <c r="P177">
        <v>24.9</v>
      </c>
      <c r="Q177">
        <v>33.700000000000003</v>
      </c>
      <c r="R177">
        <v>29.2</v>
      </c>
      <c r="S177">
        <v>19.399999999999999</v>
      </c>
    </row>
    <row r="178" spans="1:19">
      <c r="A178">
        <v>156</v>
      </c>
      <c r="B178">
        <v>17.2</v>
      </c>
      <c r="C178">
        <v>17.3</v>
      </c>
      <c r="D178">
        <v>1.0593999999999999</v>
      </c>
      <c r="E178">
        <v>28</v>
      </c>
      <c r="F178">
        <v>171.5</v>
      </c>
      <c r="G178">
        <v>75.25</v>
      </c>
      <c r="H178">
        <v>21.6</v>
      </c>
      <c r="I178">
        <v>142</v>
      </c>
      <c r="J178">
        <v>35.6</v>
      </c>
      <c r="K178">
        <v>92.1</v>
      </c>
      <c r="L178">
        <v>83.5</v>
      </c>
      <c r="M178">
        <v>98.3</v>
      </c>
      <c r="N178">
        <v>57.3</v>
      </c>
      <c r="O178">
        <v>37.799999999999997</v>
      </c>
      <c r="P178">
        <v>21.7</v>
      </c>
      <c r="Q178">
        <v>32.200000000000003</v>
      </c>
      <c r="R178">
        <v>27.7</v>
      </c>
      <c r="S178">
        <v>17.7</v>
      </c>
    </row>
    <row r="179" spans="1:19">
      <c r="A179">
        <v>157</v>
      </c>
      <c r="B179">
        <v>30.1</v>
      </c>
      <c r="C179">
        <v>31.2</v>
      </c>
      <c r="D179">
        <v>1.0286999999999999</v>
      </c>
      <c r="E179">
        <v>28</v>
      </c>
      <c r="F179">
        <v>205.75</v>
      </c>
      <c r="G179">
        <v>69</v>
      </c>
      <c r="H179">
        <v>30.4</v>
      </c>
      <c r="I179">
        <v>143.9</v>
      </c>
      <c r="J179">
        <v>38.5</v>
      </c>
      <c r="K179">
        <v>105.6</v>
      </c>
      <c r="L179">
        <v>105</v>
      </c>
      <c r="M179">
        <v>106.4</v>
      </c>
      <c r="N179">
        <v>68.599999999999994</v>
      </c>
      <c r="O179">
        <v>40</v>
      </c>
      <c r="P179">
        <v>25.2</v>
      </c>
      <c r="Q179">
        <v>35.200000000000003</v>
      </c>
      <c r="R179">
        <v>30.7</v>
      </c>
      <c r="S179">
        <v>19.100000000000001</v>
      </c>
    </row>
    <row r="180" spans="1:19">
      <c r="A180">
        <v>158</v>
      </c>
      <c r="B180">
        <v>10.5</v>
      </c>
      <c r="C180">
        <v>10</v>
      </c>
      <c r="D180">
        <v>1.0761000000000001</v>
      </c>
      <c r="E180">
        <v>28</v>
      </c>
      <c r="F180">
        <v>182.5</v>
      </c>
      <c r="G180">
        <v>72.25</v>
      </c>
      <c r="H180">
        <v>24.6</v>
      </c>
      <c r="I180">
        <v>163.4</v>
      </c>
      <c r="J180">
        <v>37</v>
      </c>
      <c r="K180">
        <v>98.5</v>
      </c>
      <c r="L180">
        <v>90.8</v>
      </c>
      <c r="M180">
        <v>102.5</v>
      </c>
      <c r="N180">
        <v>60.8</v>
      </c>
      <c r="O180">
        <v>38.5</v>
      </c>
      <c r="P180">
        <v>25</v>
      </c>
      <c r="Q180">
        <v>31.6</v>
      </c>
      <c r="R180">
        <v>28</v>
      </c>
      <c r="S180">
        <v>18.600000000000001</v>
      </c>
    </row>
    <row r="181" spans="1:19">
      <c r="A181">
        <v>159</v>
      </c>
      <c r="B181">
        <v>12.8</v>
      </c>
      <c r="C181">
        <v>12.5</v>
      </c>
      <c r="D181">
        <v>1.0704</v>
      </c>
      <c r="E181">
        <v>30</v>
      </c>
      <c r="F181">
        <v>136.5</v>
      </c>
      <c r="G181">
        <v>68.75</v>
      </c>
      <c r="H181">
        <v>20.3</v>
      </c>
      <c r="I181">
        <v>119.1</v>
      </c>
      <c r="J181">
        <v>35.9</v>
      </c>
      <c r="K181">
        <v>88.7</v>
      </c>
      <c r="L181">
        <v>76.599999999999994</v>
      </c>
      <c r="M181">
        <v>89.8</v>
      </c>
      <c r="N181">
        <v>50.1</v>
      </c>
      <c r="O181">
        <v>34.799999999999997</v>
      </c>
      <c r="P181">
        <v>21.8</v>
      </c>
      <c r="Q181">
        <v>27</v>
      </c>
      <c r="R181">
        <v>34.9</v>
      </c>
      <c r="S181">
        <v>16.899999999999999</v>
      </c>
    </row>
    <row r="182" spans="1:19">
      <c r="A182">
        <v>160</v>
      </c>
      <c r="B182">
        <v>22</v>
      </c>
      <c r="C182">
        <v>22.5</v>
      </c>
      <c r="D182">
        <v>1.0477000000000001</v>
      </c>
      <c r="E182">
        <v>31</v>
      </c>
      <c r="F182">
        <v>177.25</v>
      </c>
      <c r="G182">
        <v>71.5</v>
      </c>
      <c r="H182">
        <v>24.4</v>
      </c>
      <c r="I182">
        <v>138.30000000000001</v>
      </c>
      <c r="J182">
        <v>36.200000000000003</v>
      </c>
      <c r="K182">
        <v>101.1</v>
      </c>
      <c r="L182">
        <v>92.4</v>
      </c>
      <c r="M182">
        <v>99.3</v>
      </c>
      <c r="N182">
        <v>59.4</v>
      </c>
      <c r="O182">
        <v>39</v>
      </c>
      <c r="P182">
        <v>24.6</v>
      </c>
      <c r="Q182">
        <v>30.1</v>
      </c>
      <c r="R182">
        <v>28.2</v>
      </c>
      <c r="S182">
        <v>18.2</v>
      </c>
    </row>
    <row r="183" spans="1:19">
      <c r="A183">
        <v>161</v>
      </c>
      <c r="B183">
        <v>9.9</v>
      </c>
      <c r="C183">
        <v>9.4</v>
      </c>
      <c r="D183">
        <v>1.0774999999999999</v>
      </c>
      <c r="E183">
        <v>31</v>
      </c>
      <c r="F183">
        <v>151.25</v>
      </c>
      <c r="G183">
        <v>72.25</v>
      </c>
      <c r="H183">
        <v>20.399999999999999</v>
      </c>
      <c r="I183">
        <v>136.19999999999999</v>
      </c>
      <c r="J183">
        <v>35</v>
      </c>
      <c r="K183">
        <v>94</v>
      </c>
      <c r="L183">
        <v>81.2</v>
      </c>
      <c r="M183">
        <v>91.5</v>
      </c>
      <c r="N183">
        <v>52.5</v>
      </c>
      <c r="O183">
        <v>36.6</v>
      </c>
      <c r="P183">
        <v>21</v>
      </c>
      <c r="Q183">
        <v>27</v>
      </c>
      <c r="R183">
        <v>26.3</v>
      </c>
      <c r="S183">
        <v>16.5</v>
      </c>
    </row>
    <row r="184" spans="1:19">
      <c r="A184">
        <v>162</v>
      </c>
      <c r="B184">
        <v>14.8</v>
      </c>
      <c r="C184">
        <v>14.6</v>
      </c>
      <c r="D184">
        <v>1.0652999999999999</v>
      </c>
      <c r="E184">
        <v>33</v>
      </c>
      <c r="F184">
        <v>196</v>
      </c>
      <c r="G184">
        <v>73</v>
      </c>
      <c r="H184">
        <v>25.9</v>
      </c>
      <c r="I184">
        <v>167</v>
      </c>
      <c r="J184">
        <v>38.5</v>
      </c>
      <c r="K184">
        <v>103.8</v>
      </c>
      <c r="L184">
        <v>95.6</v>
      </c>
      <c r="M184">
        <v>105.1</v>
      </c>
      <c r="N184">
        <v>61.4</v>
      </c>
      <c r="O184">
        <v>40.6</v>
      </c>
      <c r="P184">
        <v>25</v>
      </c>
      <c r="Q184">
        <v>31.3</v>
      </c>
      <c r="R184">
        <v>29.2</v>
      </c>
      <c r="S184">
        <v>19.100000000000001</v>
      </c>
    </row>
    <row r="185" spans="1:19">
      <c r="A185">
        <v>163</v>
      </c>
      <c r="B185">
        <v>13.3</v>
      </c>
      <c r="C185">
        <v>13</v>
      </c>
      <c r="D185">
        <v>1.069</v>
      </c>
      <c r="E185">
        <v>33</v>
      </c>
      <c r="F185">
        <v>184.25</v>
      </c>
      <c r="G185">
        <v>68.75</v>
      </c>
      <c r="H185">
        <v>24.4</v>
      </c>
      <c r="I185">
        <v>159.80000000000001</v>
      </c>
      <c r="J185">
        <v>40.700000000000003</v>
      </c>
      <c r="K185">
        <v>98.9</v>
      </c>
      <c r="L185">
        <v>92.1</v>
      </c>
      <c r="M185">
        <v>103.5</v>
      </c>
      <c r="N185">
        <v>64</v>
      </c>
      <c r="O185">
        <v>37.299999999999997</v>
      </c>
      <c r="P185">
        <v>23.5</v>
      </c>
      <c r="Q185">
        <v>33.5</v>
      </c>
      <c r="R185">
        <v>30.6</v>
      </c>
      <c r="S185">
        <v>19.7</v>
      </c>
    </row>
    <row r="186" spans="1:19">
      <c r="A186">
        <v>164</v>
      </c>
      <c r="B186">
        <v>15.2</v>
      </c>
      <c r="C186">
        <v>15.1</v>
      </c>
      <c r="D186">
        <v>1.0644</v>
      </c>
      <c r="E186">
        <v>34</v>
      </c>
      <c r="F186">
        <v>140</v>
      </c>
      <c r="G186">
        <v>70.5</v>
      </c>
      <c r="H186">
        <v>19.8</v>
      </c>
      <c r="I186">
        <v>118.8</v>
      </c>
      <c r="J186">
        <v>36</v>
      </c>
      <c r="K186">
        <v>89.2</v>
      </c>
      <c r="L186">
        <v>83.4</v>
      </c>
      <c r="M186">
        <v>89.6</v>
      </c>
      <c r="N186">
        <v>52.4</v>
      </c>
      <c r="O186">
        <v>35.6</v>
      </c>
      <c r="P186">
        <v>20.399999999999999</v>
      </c>
      <c r="Q186">
        <v>28.3</v>
      </c>
      <c r="R186">
        <v>26.2</v>
      </c>
      <c r="S186">
        <v>16.5</v>
      </c>
    </row>
    <row r="187" spans="1:19">
      <c r="A187">
        <v>165</v>
      </c>
      <c r="B187">
        <v>26.5</v>
      </c>
      <c r="C187">
        <v>27.3</v>
      </c>
      <c r="D187">
        <v>1.0369999999999999</v>
      </c>
      <c r="E187">
        <v>34</v>
      </c>
      <c r="F187">
        <v>218.75</v>
      </c>
      <c r="G187">
        <v>72</v>
      </c>
      <c r="H187">
        <v>29.7</v>
      </c>
      <c r="I187">
        <v>160.80000000000001</v>
      </c>
      <c r="J187">
        <v>39.5</v>
      </c>
      <c r="K187">
        <v>111.4</v>
      </c>
      <c r="L187">
        <v>106</v>
      </c>
      <c r="M187">
        <v>108.8</v>
      </c>
      <c r="N187">
        <v>63.8</v>
      </c>
      <c r="O187">
        <v>42</v>
      </c>
      <c r="P187">
        <v>23.4</v>
      </c>
      <c r="Q187">
        <v>34</v>
      </c>
      <c r="R187">
        <v>31.2</v>
      </c>
      <c r="S187">
        <v>18.5</v>
      </c>
    </row>
    <row r="188" spans="1:19">
      <c r="A188">
        <v>166</v>
      </c>
      <c r="B188">
        <v>19</v>
      </c>
      <c r="C188">
        <v>19.2</v>
      </c>
      <c r="D188">
        <v>1.0548999999999999</v>
      </c>
      <c r="E188">
        <v>35</v>
      </c>
      <c r="F188">
        <v>217</v>
      </c>
      <c r="G188">
        <v>73.75</v>
      </c>
      <c r="H188">
        <v>28.1</v>
      </c>
      <c r="I188">
        <v>175.8</v>
      </c>
      <c r="J188">
        <v>40.5</v>
      </c>
      <c r="K188">
        <v>107.5</v>
      </c>
      <c r="L188">
        <v>95.1</v>
      </c>
      <c r="M188">
        <v>104.5</v>
      </c>
      <c r="N188">
        <v>64.8</v>
      </c>
      <c r="O188">
        <v>41.3</v>
      </c>
      <c r="P188">
        <v>25.6</v>
      </c>
      <c r="Q188">
        <v>36.4</v>
      </c>
      <c r="R188">
        <v>33.700000000000003</v>
      </c>
      <c r="S188">
        <v>19.399999999999999</v>
      </c>
    </row>
    <row r="189" spans="1:19">
      <c r="A189">
        <v>167</v>
      </c>
      <c r="B189">
        <v>21.4</v>
      </c>
      <c r="C189">
        <v>21.8</v>
      </c>
      <c r="D189">
        <v>1.0491999999999999</v>
      </c>
      <c r="E189">
        <v>35</v>
      </c>
      <c r="F189">
        <v>166.25</v>
      </c>
      <c r="G189">
        <v>68</v>
      </c>
      <c r="H189">
        <v>25.3</v>
      </c>
      <c r="I189">
        <v>130.69999999999999</v>
      </c>
      <c r="J189">
        <v>38.5</v>
      </c>
      <c r="K189">
        <v>99.1</v>
      </c>
      <c r="L189">
        <v>90.4</v>
      </c>
      <c r="M189">
        <v>95.6</v>
      </c>
      <c r="N189">
        <v>55.5</v>
      </c>
      <c r="O189">
        <v>34.200000000000003</v>
      </c>
      <c r="P189">
        <v>21.9</v>
      </c>
      <c r="Q189">
        <v>30.2</v>
      </c>
      <c r="R189">
        <v>28.7</v>
      </c>
      <c r="S189">
        <v>17.7</v>
      </c>
    </row>
    <row r="190" spans="1:19">
      <c r="A190">
        <v>168</v>
      </c>
      <c r="B190">
        <v>20</v>
      </c>
      <c r="C190">
        <v>20.3</v>
      </c>
      <c r="D190">
        <v>1.0525</v>
      </c>
      <c r="E190">
        <v>35</v>
      </c>
      <c r="F190">
        <v>224.75</v>
      </c>
      <c r="G190">
        <v>72.25</v>
      </c>
      <c r="H190">
        <v>30.3</v>
      </c>
      <c r="I190">
        <v>179.7</v>
      </c>
      <c r="J190">
        <v>43.9</v>
      </c>
      <c r="K190">
        <v>108.2</v>
      </c>
      <c r="L190">
        <v>100.4</v>
      </c>
      <c r="M190">
        <v>106.8</v>
      </c>
      <c r="N190">
        <v>63.3</v>
      </c>
      <c r="O190">
        <v>41.7</v>
      </c>
      <c r="P190">
        <v>24.6</v>
      </c>
      <c r="Q190">
        <v>37.200000000000003</v>
      </c>
      <c r="R190">
        <v>33.1</v>
      </c>
      <c r="S190">
        <v>19.8</v>
      </c>
    </row>
    <row r="191" spans="1:19">
      <c r="A191">
        <v>169</v>
      </c>
      <c r="B191">
        <v>34.700000000000003</v>
      </c>
      <c r="C191">
        <v>34.299999999999997</v>
      </c>
      <c r="D191">
        <v>1.018</v>
      </c>
      <c r="E191">
        <v>35</v>
      </c>
      <c r="F191">
        <v>228.25</v>
      </c>
      <c r="G191">
        <v>69.5</v>
      </c>
      <c r="H191">
        <v>33.299999999999997</v>
      </c>
      <c r="I191">
        <v>149.30000000000001</v>
      </c>
      <c r="J191">
        <v>40.4</v>
      </c>
      <c r="K191">
        <v>114.9</v>
      </c>
      <c r="L191">
        <v>115.9</v>
      </c>
      <c r="M191">
        <v>111.9</v>
      </c>
      <c r="N191">
        <v>74.400000000000006</v>
      </c>
      <c r="O191">
        <v>40.6</v>
      </c>
      <c r="P191">
        <v>24</v>
      </c>
      <c r="Q191">
        <v>36.1</v>
      </c>
      <c r="R191">
        <v>31.8</v>
      </c>
      <c r="S191">
        <v>18.8</v>
      </c>
    </row>
    <row r="192" spans="1:19">
      <c r="A192">
        <v>170</v>
      </c>
      <c r="B192">
        <v>16.5</v>
      </c>
      <c r="C192">
        <v>16.5</v>
      </c>
      <c r="D192">
        <v>1.0609999999999999</v>
      </c>
      <c r="E192">
        <v>35</v>
      </c>
      <c r="F192">
        <v>172.75</v>
      </c>
      <c r="G192">
        <v>69.5</v>
      </c>
      <c r="H192">
        <v>25.2</v>
      </c>
      <c r="I192">
        <v>144.19999999999999</v>
      </c>
      <c r="J192">
        <v>37.6</v>
      </c>
      <c r="K192">
        <v>99.1</v>
      </c>
      <c r="L192">
        <v>90.8</v>
      </c>
      <c r="M192">
        <v>98.1</v>
      </c>
      <c r="N192">
        <v>60.1</v>
      </c>
      <c r="O192">
        <v>39.1</v>
      </c>
      <c r="P192">
        <v>23.4</v>
      </c>
      <c r="Q192">
        <v>32.5</v>
      </c>
      <c r="R192">
        <v>29.8</v>
      </c>
      <c r="S192">
        <v>17.399999999999999</v>
      </c>
    </row>
    <row r="193" spans="1:19">
      <c r="A193">
        <v>171</v>
      </c>
      <c r="B193">
        <v>4.0999999999999996</v>
      </c>
      <c r="C193">
        <v>3</v>
      </c>
      <c r="D193">
        <v>1.0926</v>
      </c>
      <c r="E193">
        <v>35</v>
      </c>
      <c r="F193">
        <v>152.25</v>
      </c>
      <c r="G193">
        <v>67.75</v>
      </c>
      <c r="H193">
        <v>23.4</v>
      </c>
      <c r="I193">
        <v>146.1</v>
      </c>
      <c r="J193">
        <v>37</v>
      </c>
      <c r="K193">
        <v>92.2</v>
      </c>
      <c r="L193">
        <v>81.900000000000006</v>
      </c>
      <c r="M193">
        <v>92.8</v>
      </c>
      <c r="N193">
        <v>54.7</v>
      </c>
      <c r="O193">
        <v>36.200000000000003</v>
      </c>
      <c r="P193">
        <v>22.1</v>
      </c>
      <c r="Q193">
        <v>30.4</v>
      </c>
      <c r="R193">
        <v>27.4</v>
      </c>
      <c r="S193">
        <v>17.7</v>
      </c>
    </row>
    <row r="194" spans="1:19">
      <c r="A194">
        <v>172</v>
      </c>
      <c r="B194">
        <v>1.9</v>
      </c>
      <c r="C194">
        <v>0.7</v>
      </c>
      <c r="D194">
        <v>1.0983000000000001</v>
      </c>
      <c r="E194">
        <v>35</v>
      </c>
      <c r="F194">
        <v>125.75</v>
      </c>
      <c r="G194">
        <v>65.5</v>
      </c>
      <c r="H194">
        <v>20.6</v>
      </c>
      <c r="I194">
        <v>123.4</v>
      </c>
      <c r="J194">
        <v>34</v>
      </c>
      <c r="K194">
        <v>90.8</v>
      </c>
      <c r="L194">
        <v>75</v>
      </c>
      <c r="M194">
        <v>89.2</v>
      </c>
      <c r="N194">
        <v>50</v>
      </c>
      <c r="O194">
        <v>34.799999999999997</v>
      </c>
      <c r="P194">
        <v>22</v>
      </c>
      <c r="Q194">
        <v>24.8</v>
      </c>
      <c r="R194">
        <v>25.9</v>
      </c>
      <c r="S194">
        <v>16.899999999999999</v>
      </c>
    </row>
    <row r="195" spans="1:19">
      <c r="A195">
        <v>173</v>
      </c>
      <c r="B195">
        <v>20.2</v>
      </c>
      <c r="C195">
        <v>20.5</v>
      </c>
      <c r="D195">
        <v>1.0521</v>
      </c>
      <c r="E195">
        <v>35</v>
      </c>
      <c r="F195">
        <v>177.25</v>
      </c>
      <c r="G195">
        <v>71</v>
      </c>
      <c r="H195">
        <v>24.8</v>
      </c>
      <c r="I195">
        <v>141.69999999999999</v>
      </c>
      <c r="J195">
        <v>38.4</v>
      </c>
      <c r="K195">
        <v>100.5</v>
      </c>
      <c r="L195">
        <v>90.3</v>
      </c>
      <c r="M195">
        <v>98.7</v>
      </c>
      <c r="N195">
        <v>57.8</v>
      </c>
      <c r="O195">
        <v>37.299999999999997</v>
      </c>
      <c r="P195">
        <v>22.4</v>
      </c>
      <c r="Q195">
        <v>31</v>
      </c>
      <c r="R195">
        <v>28.7</v>
      </c>
      <c r="S195">
        <v>17.7</v>
      </c>
    </row>
    <row r="196" spans="1:19">
      <c r="A196">
        <v>174</v>
      </c>
      <c r="B196">
        <v>16.8</v>
      </c>
      <c r="C196">
        <v>16.899999999999999</v>
      </c>
      <c r="D196">
        <v>1.0603</v>
      </c>
      <c r="E196">
        <v>36</v>
      </c>
      <c r="F196">
        <v>176.25</v>
      </c>
      <c r="G196">
        <v>71.5</v>
      </c>
      <c r="H196">
        <v>24.3</v>
      </c>
      <c r="I196">
        <v>146.6</v>
      </c>
      <c r="J196">
        <v>38.700000000000003</v>
      </c>
      <c r="K196">
        <v>98.2</v>
      </c>
      <c r="L196">
        <v>90.3</v>
      </c>
      <c r="M196">
        <v>99.9</v>
      </c>
      <c r="N196">
        <v>59.2</v>
      </c>
      <c r="O196">
        <v>37.700000000000003</v>
      </c>
      <c r="P196">
        <v>21.5</v>
      </c>
      <c r="Q196">
        <v>32.4</v>
      </c>
      <c r="R196">
        <v>28.4</v>
      </c>
      <c r="S196">
        <v>17.8</v>
      </c>
    </row>
    <row r="197" spans="1:19">
      <c r="A197">
        <v>175</v>
      </c>
      <c r="B197">
        <v>24.6</v>
      </c>
      <c r="C197">
        <v>25.3</v>
      </c>
      <c r="D197">
        <v>1.0414000000000001</v>
      </c>
      <c r="E197">
        <v>36</v>
      </c>
      <c r="F197">
        <v>226.75</v>
      </c>
      <c r="G197">
        <v>71.75</v>
      </c>
      <c r="H197">
        <v>31</v>
      </c>
      <c r="I197">
        <v>170.9</v>
      </c>
      <c r="J197">
        <v>41.5</v>
      </c>
      <c r="K197">
        <v>115.3</v>
      </c>
      <c r="L197">
        <v>108.8</v>
      </c>
      <c r="M197">
        <v>114.4</v>
      </c>
      <c r="N197">
        <v>69.2</v>
      </c>
      <c r="O197">
        <v>42.4</v>
      </c>
      <c r="P197">
        <v>24</v>
      </c>
      <c r="Q197">
        <v>35.4</v>
      </c>
      <c r="R197">
        <v>21</v>
      </c>
      <c r="S197">
        <v>20.100000000000001</v>
      </c>
    </row>
    <row r="198" spans="1:19">
      <c r="A198">
        <v>176</v>
      </c>
      <c r="B198">
        <v>10.4</v>
      </c>
      <c r="C198">
        <v>9.9</v>
      </c>
      <c r="D198">
        <v>1.0763</v>
      </c>
      <c r="E198">
        <v>37</v>
      </c>
      <c r="F198">
        <v>145.25</v>
      </c>
      <c r="G198">
        <v>69.25</v>
      </c>
      <c r="H198">
        <v>21.3</v>
      </c>
      <c r="I198">
        <v>130.19999999999999</v>
      </c>
      <c r="J198">
        <v>36</v>
      </c>
      <c r="K198">
        <v>96.8</v>
      </c>
      <c r="L198">
        <v>79.400000000000006</v>
      </c>
      <c r="M198">
        <v>89.2</v>
      </c>
      <c r="N198">
        <v>50.3</v>
      </c>
      <c r="O198">
        <v>34.799999999999997</v>
      </c>
      <c r="P198">
        <v>22.2</v>
      </c>
      <c r="Q198">
        <v>31</v>
      </c>
      <c r="R198">
        <v>26.9</v>
      </c>
      <c r="S198">
        <v>16.899999999999999</v>
      </c>
    </row>
    <row r="199" spans="1:19">
      <c r="A199">
        <v>177</v>
      </c>
      <c r="B199">
        <v>13.4</v>
      </c>
      <c r="C199">
        <v>13.1</v>
      </c>
      <c r="D199">
        <v>1.0689</v>
      </c>
      <c r="E199">
        <v>37</v>
      </c>
      <c r="F199">
        <v>151</v>
      </c>
      <c r="G199">
        <v>67</v>
      </c>
      <c r="H199">
        <v>23.7</v>
      </c>
      <c r="I199">
        <v>130.80000000000001</v>
      </c>
      <c r="J199">
        <v>35.299999999999997</v>
      </c>
      <c r="K199">
        <v>92.6</v>
      </c>
      <c r="L199">
        <v>83.2</v>
      </c>
      <c r="M199">
        <v>96.4</v>
      </c>
      <c r="N199">
        <v>60</v>
      </c>
      <c r="O199">
        <v>38.1</v>
      </c>
      <c r="P199">
        <v>22</v>
      </c>
      <c r="Q199">
        <v>31.5</v>
      </c>
      <c r="R199">
        <v>26.6</v>
      </c>
      <c r="S199">
        <v>16.7</v>
      </c>
    </row>
    <row r="200" spans="1:19">
      <c r="A200">
        <v>178</v>
      </c>
      <c r="B200">
        <v>28.8</v>
      </c>
      <c r="C200">
        <v>29.9</v>
      </c>
      <c r="D200">
        <v>1.0316000000000001</v>
      </c>
      <c r="E200">
        <v>37</v>
      </c>
      <c r="F200">
        <v>241.25</v>
      </c>
      <c r="G200">
        <v>71.5</v>
      </c>
      <c r="H200">
        <v>33.200000000000003</v>
      </c>
      <c r="I200">
        <v>171.7</v>
      </c>
      <c r="J200">
        <v>42.1</v>
      </c>
      <c r="K200">
        <v>119.2</v>
      </c>
      <c r="L200">
        <v>110.3</v>
      </c>
      <c r="M200">
        <v>113.9</v>
      </c>
      <c r="N200">
        <v>69.8</v>
      </c>
      <c r="O200">
        <v>42.6</v>
      </c>
      <c r="P200">
        <v>24.8</v>
      </c>
      <c r="Q200">
        <v>34.4</v>
      </c>
      <c r="R200">
        <v>29.5</v>
      </c>
      <c r="S200">
        <v>18.399999999999999</v>
      </c>
    </row>
    <row r="201" spans="1:19">
      <c r="A201">
        <v>179</v>
      </c>
      <c r="B201">
        <v>22</v>
      </c>
      <c r="C201">
        <v>22.5</v>
      </c>
      <c r="D201">
        <v>1.0477000000000001</v>
      </c>
      <c r="E201">
        <v>38</v>
      </c>
      <c r="F201">
        <v>187.25</v>
      </c>
      <c r="G201">
        <v>69.25</v>
      </c>
      <c r="H201">
        <v>27.5</v>
      </c>
      <c r="I201">
        <v>146.1</v>
      </c>
      <c r="J201">
        <v>38</v>
      </c>
      <c r="K201">
        <v>102.7</v>
      </c>
      <c r="L201">
        <v>92.7</v>
      </c>
      <c r="M201">
        <v>101.9</v>
      </c>
      <c r="N201">
        <v>64.7</v>
      </c>
      <c r="O201">
        <v>39.5</v>
      </c>
      <c r="P201">
        <v>24.7</v>
      </c>
      <c r="Q201">
        <v>34.799999999999997</v>
      </c>
      <c r="R201">
        <v>30.3</v>
      </c>
      <c r="S201">
        <v>18.100000000000001</v>
      </c>
    </row>
    <row r="202" spans="1:19">
      <c r="A202">
        <v>180</v>
      </c>
      <c r="B202">
        <v>16.8</v>
      </c>
      <c r="C202">
        <v>16.899999999999999</v>
      </c>
      <c r="D202">
        <v>1.0603</v>
      </c>
      <c r="E202">
        <v>39</v>
      </c>
      <c r="F202">
        <v>234.75</v>
      </c>
      <c r="G202">
        <v>74.5</v>
      </c>
      <c r="H202">
        <v>29.8</v>
      </c>
      <c r="I202">
        <v>195.3</v>
      </c>
      <c r="J202">
        <v>42.8</v>
      </c>
      <c r="K202">
        <v>109.5</v>
      </c>
      <c r="L202">
        <v>104.5</v>
      </c>
      <c r="M202">
        <v>109.9</v>
      </c>
      <c r="N202">
        <v>69.5</v>
      </c>
      <c r="O202">
        <v>43.1</v>
      </c>
      <c r="P202">
        <v>25.8</v>
      </c>
      <c r="Q202">
        <v>39.1</v>
      </c>
      <c r="R202">
        <v>32.5</v>
      </c>
      <c r="S202">
        <v>19.899999999999999</v>
      </c>
    </row>
    <row r="203" spans="1:19">
      <c r="A203">
        <v>181</v>
      </c>
      <c r="B203">
        <v>25.8</v>
      </c>
      <c r="C203">
        <v>26.6</v>
      </c>
      <c r="D203">
        <v>1.0387</v>
      </c>
      <c r="E203">
        <v>39</v>
      </c>
      <c r="F203">
        <v>219.25</v>
      </c>
      <c r="G203">
        <v>74.25</v>
      </c>
      <c r="H203">
        <v>28</v>
      </c>
      <c r="I203">
        <v>162.69999999999999</v>
      </c>
      <c r="J203">
        <v>40</v>
      </c>
      <c r="K203">
        <v>108.5</v>
      </c>
      <c r="L203">
        <v>104.6</v>
      </c>
      <c r="M203">
        <v>109.8</v>
      </c>
      <c r="N203">
        <v>68.099999999999994</v>
      </c>
      <c r="O203">
        <v>42.8</v>
      </c>
      <c r="P203">
        <v>24.1</v>
      </c>
      <c r="Q203">
        <v>35.6</v>
      </c>
      <c r="R203">
        <v>29</v>
      </c>
      <c r="S203">
        <v>19</v>
      </c>
    </row>
    <row r="204" spans="1:19">
      <c r="A204">
        <v>182</v>
      </c>
      <c r="B204">
        <v>0</v>
      </c>
      <c r="C204">
        <v>0</v>
      </c>
      <c r="D204">
        <v>1.1089</v>
      </c>
      <c r="E204">
        <v>40</v>
      </c>
      <c r="F204">
        <v>118.5</v>
      </c>
      <c r="G204">
        <v>68</v>
      </c>
      <c r="H204">
        <v>18.100000000000001</v>
      </c>
      <c r="I204">
        <v>118.5</v>
      </c>
      <c r="J204">
        <v>33.799999999999997</v>
      </c>
      <c r="K204">
        <v>79.3</v>
      </c>
      <c r="L204">
        <v>69.400000000000006</v>
      </c>
      <c r="M204">
        <v>85</v>
      </c>
      <c r="N204">
        <v>47.2</v>
      </c>
      <c r="O204">
        <v>33.5</v>
      </c>
      <c r="P204">
        <v>20.2</v>
      </c>
      <c r="Q204">
        <v>27.7</v>
      </c>
      <c r="R204">
        <v>24.6</v>
      </c>
      <c r="S204">
        <v>16.5</v>
      </c>
    </row>
    <row r="205" spans="1:19">
      <c r="A205">
        <v>183</v>
      </c>
      <c r="B205">
        <v>11.9</v>
      </c>
      <c r="C205">
        <v>11.5</v>
      </c>
      <c r="D205">
        <v>1.0725</v>
      </c>
      <c r="E205">
        <v>40</v>
      </c>
      <c r="F205">
        <v>145.75</v>
      </c>
      <c r="G205">
        <v>67.25</v>
      </c>
      <c r="H205">
        <v>22.7</v>
      </c>
      <c r="I205">
        <v>128.4</v>
      </c>
      <c r="J205">
        <v>35.5</v>
      </c>
      <c r="K205">
        <v>95.5</v>
      </c>
      <c r="L205">
        <v>83.6</v>
      </c>
      <c r="M205">
        <v>91.6</v>
      </c>
      <c r="N205">
        <v>54.1</v>
      </c>
      <c r="O205">
        <v>36.200000000000003</v>
      </c>
      <c r="P205">
        <v>21.8</v>
      </c>
      <c r="Q205">
        <v>31.4</v>
      </c>
      <c r="R205">
        <v>28.3</v>
      </c>
      <c r="S205">
        <v>17.2</v>
      </c>
    </row>
    <row r="206" spans="1:19">
      <c r="A206">
        <v>184</v>
      </c>
      <c r="B206">
        <v>12.4</v>
      </c>
      <c r="C206">
        <v>12.1</v>
      </c>
      <c r="D206">
        <v>1.0712999999999999</v>
      </c>
      <c r="E206">
        <v>40</v>
      </c>
      <c r="F206">
        <v>159.25</v>
      </c>
      <c r="G206">
        <v>69.75</v>
      </c>
      <c r="H206">
        <v>23</v>
      </c>
      <c r="I206">
        <v>139.5</v>
      </c>
      <c r="J206">
        <v>35.299999999999997</v>
      </c>
      <c r="K206">
        <v>92.3</v>
      </c>
      <c r="L206">
        <v>86.8</v>
      </c>
      <c r="M206">
        <v>96.1</v>
      </c>
      <c r="N206">
        <v>58</v>
      </c>
      <c r="O206">
        <v>39.4</v>
      </c>
      <c r="P206">
        <v>22.7</v>
      </c>
      <c r="Q206">
        <v>30</v>
      </c>
      <c r="R206">
        <v>26.4</v>
      </c>
      <c r="S206">
        <v>17.399999999999999</v>
      </c>
    </row>
    <row r="207" spans="1:19">
      <c r="A207">
        <v>185</v>
      </c>
      <c r="B207">
        <v>17.399999999999999</v>
      </c>
      <c r="C207">
        <v>17.5</v>
      </c>
      <c r="D207">
        <v>1.0587</v>
      </c>
      <c r="E207">
        <v>40</v>
      </c>
      <c r="F207">
        <v>170.5</v>
      </c>
      <c r="G207">
        <v>74.25</v>
      </c>
      <c r="H207">
        <v>21.8</v>
      </c>
      <c r="I207">
        <v>140.80000000000001</v>
      </c>
      <c r="J207">
        <v>37.700000000000003</v>
      </c>
      <c r="K207">
        <v>98.9</v>
      </c>
      <c r="L207">
        <v>90.4</v>
      </c>
      <c r="M207">
        <v>95.5</v>
      </c>
      <c r="N207">
        <v>55.4</v>
      </c>
      <c r="O207">
        <v>38.9</v>
      </c>
      <c r="P207">
        <v>22.4</v>
      </c>
      <c r="Q207">
        <v>30.5</v>
      </c>
      <c r="R207">
        <v>28.9</v>
      </c>
      <c r="S207">
        <v>17.7</v>
      </c>
    </row>
    <row r="208" spans="1:19">
      <c r="A208">
        <v>186</v>
      </c>
      <c r="B208">
        <v>9.1999999999999993</v>
      </c>
      <c r="C208">
        <v>8.6</v>
      </c>
      <c r="D208">
        <v>1.0793999999999999</v>
      </c>
      <c r="E208">
        <v>40</v>
      </c>
      <c r="F208">
        <v>167.5</v>
      </c>
      <c r="G208">
        <v>71.5</v>
      </c>
      <c r="H208">
        <v>23.1</v>
      </c>
      <c r="I208">
        <v>152.1</v>
      </c>
      <c r="J208">
        <v>39.4</v>
      </c>
      <c r="K208">
        <v>89.5</v>
      </c>
      <c r="L208">
        <v>83.7</v>
      </c>
      <c r="M208">
        <v>98.1</v>
      </c>
      <c r="N208">
        <v>57.3</v>
      </c>
      <c r="O208">
        <v>39.700000000000003</v>
      </c>
      <c r="P208">
        <v>22.6</v>
      </c>
      <c r="Q208">
        <v>32.9</v>
      </c>
      <c r="R208">
        <v>29.3</v>
      </c>
      <c r="S208">
        <v>18.2</v>
      </c>
    </row>
    <row r="209" spans="1:19">
      <c r="A209">
        <v>187</v>
      </c>
      <c r="B209">
        <v>23</v>
      </c>
      <c r="C209">
        <v>23.6</v>
      </c>
      <c r="D209">
        <v>1.0452999999999999</v>
      </c>
      <c r="E209">
        <v>41</v>
      </c>
      <c r="F209">
        <v>232.75</v>
      </c>
      <c r="G209">
        <v>74.25</v>
      </c>
      <c r="H209">
        <v>29.7</v>
      </c>
      <c r="I209">
        <v>179.2</v>
      </c>
      <c r="J209">
        <v>41.9</v>
      </c>
      <c r="K209">
        <v>117.5</v>
      </c>
      <c r="L209">
        <v>109.3</v>
      </c>
      <c r="M209">
        <v>108.8</v>
      </c>
      <c r="N209">
        <v>67.7</v>
      </c>
      <c r="O209">
        <v>41.3</v>
      </c>
      <c r="P209">
        <v>24.7</v>
      </c>
      <c r="Q209">
        <v>37.200000000000003</v>
      </c>
      <c r="R209">
        <v>31.8</v>
      </c>
      <c r="S209">
        <v>20</v>
      </c>
    </row>
    <row r="210" spans="1:19">
      <c r="A210">
        <v>188</v>
      </c>
      <c r="B210">
        <v>20.100000000000001</v>
      </c>
      <c r="C210">
        <v>20.399999999999999</v>
      </c>
      <c r="D210">
        <v>1.0524</v>
      </c>
      <c r="E210">
        <v>41</v>
      </c>
      <c r="F210">
        <v>210.5</v>
      </c>
      <c r="G210">
        <v>72</v>
      </c>
      <c r="H210">
        <v>28.6</v>
      </c>
      <c r="I210">
        <v>168.3</v>
      </c>
      <c r="J210">
        <v>38.5</v>
      </c>
      <c r="K210">
        <v>107.4</v>
      </c>
      <c r="L210">
        <v>98.9</v>
      </c>
      <c r="M210">
        <v>104.1</v>
      </c>
      <c r="N210">
        <v>63.5</v>
      </c>
      <c r="O210">
        <v>39.799999999999997</v>
      </c>
      <c r="P210">
        <v>23.5</v>
      </c>
      <c r="Q210">
        <v>36.4</v>
      </c>
      <c r="R210">
        <v>30.4</v>
      </c>
      <c r="S210">
        <v>19.100000000000001</v>
      </c>
    </row>
    <row r="211" spans="1:19">
      <c r="A211">
        <v>189</v>
      </c>
      <c r="B211">
        <v>20.2</v>
      </c>
      <c r="C211">
        <v>20.5</v>
      </c>
      <c r="D211">
        <v>1.052</v>
      </c>
      <c r="E211">
        <v>41</v>
      </c>
      <c r="F211">
        <v>202.25</v>
      </c>
      <c r="G211">
        <v>72.5</v>
      </c>
      <c r="H211">
        <v>27</v>
      </c>
      <c r="I211">
        <v>161.4</v>
      </c>
      <c r="J211">
        <v>40.799999999999997</v>
      </c>
      <c r="K211">
        <v>109.2</v>
      </c>
      <c r="L211">
        <v>98</v>
      </c>
      <c r="M211">
        <v>101.8</v>
      </c>
      <c r="N211">
        <v>62.8</v>
      </c>
      <c r="O211">
        <v>41.3</v>
      </c>
      <c r="P211">
        <v>24.8</v>
      </c>
      <c r="Q211">
        <v>36.6</v>
      </c>
      <c r="R211">
        <v>32.4</v>
      </c>
      <c r="S211">
        <v>18.8</v>
      </c>
    </row>
    <row r="212" spans="1:19">
      <c r="A212">
        <v>190</v>
      </c>
      <c r="B212">
        <v>23.8</v>
      </c>
      <c r="C212">
        <v>24.4</v>
      </c>
      <c r="D212">
        <v>1.0434000000000001</v>
      </c>
      <c r="E212">
        <v>41</v>
      </c>
      <c r="F212">
        <v>185</v>
      </c>
      <c r="G212">
        <v>68.25</v>
      </c>
      <c r="H212">
        <v>28</v>
      </c>
      <c r="I212">
        <v>141</v>
      </c>
      <c r="J212">
        <v>38</v>
      </c>
      <c r="K212">
        <v>103.4</v>
      </c>
      <c r="L212">
        <v>101.2</v>
      </c>
      <c r="M212">
        <v>103.1</v>
      </c>
      <c r="N212">
        <v>61.5</v>
      </c>
      <c r="O212">
        <v>40.4</v>
      </c>
      <c r="P212">
        <v>22.9</v>
      </c>
      <c r="Q212">
        <v>33.4</v>
      </c>
      <c r="R212">
        <v>29.2</v>
      </c>
      <c r="S212">
        <v>18.5</v>
      </c>
    </row>
    <row r="213" spans="1:19">
      <c r="A213">
        <v>191</v>
      </c>
      <c r="B213">
        <v>11.8</v>
      </c>
      <c r="C213">
        <v>11.4</v>
      </c>
      <c r="D213">
        <v>1.0728</v>
      </c>
      <c r="E213">
        <v>41</v>
      </c>
      <c r="F213">
        <v>153</v>
      </c>
      <c r="G213">
        <v>69.25</v>
      </c>
      <c r="H213">
        <v>22.5</v>
      </c>
      <c r="I213">
        <v>135</v>
      </c>
      <c r="J213">
        <v>36.4</v>
      </c>
      <c r="K213">
        <v>91.4</v>
      </c>
      <c r="L213">
        <v>80.599999999999994</v>
      </c>
      <c r="M213">
        <v>92.3</v>
      </c>
      <c r="N213">
        <v>54.3</v>
      </c>
      <c r="O213">
        <v>36.299999999999997</v>
      </c>
      <c r="P213">
        <v>21.8</v>
      </c>
      <c r="Q213">
        <v>29.6</v>
      </c>
      <c r="R213">
        <v>27.3</v>
      </c>
      <c r="S213">
        <v>17.899999999999999</v>
      </c>
    </row>
    <row r="214" spans="1:19">
      <c r="A214">
        <v>192</v>
      </c>
      <c r="B214">
        <v>36.5</v>
      </c>
      <c r="C214">
        <v>38.1</v>
      </c>
      <c r="D214">
        <v>1.014</v>
      </c>
      <c r="E214">
        <v>42</v>
      </c>
      <c r="F214">
        <v>244.25</v>
      </c>
      <c r="G214">
        <v>76</v>
      </c>
      <c r="H214">
        <v>29.8</v>
      </c>
      <c r="I214">
        <v>155.19999999999999</v>
      </c>
      <c r="J214">
        <v>41.8</v>
      </c>
      <c r="K214">
        <v>115.2</v>
      </c>
      <c r="L214">
        <v>113.7</v>
      </c>
      <c r="M214">
        <v>112.4</v>
      </c>
      <c r="N214">
        <v>68.5</v>
      </c>
      <c r="O214">
        <v>45</v>
      </c>
      <c r="P214">
        <v>25.5</v>
      </c>
      <c r="Q214">
        <v>37.1</v>
      </c>
      <c r="R214">
        <v>31.2</v>
      </c>
      <c r="S214">
        <v>19.899999999999999</v>
      </c>
    </row>
    <row r="215" spans="1:19">
      <c r="A215">
        <v>193</v>
      </c>
      <c r="B215">
        <v>16</v>
      </c>
      <c r="C215">
        <v>15.9</v>
      </c>
      <c r="D215">
        <v>1.0624</v>
      </c>
      <c r="E215">
        <v>42</v>
      </c>
      <c r="F215">
        <v>193.5</v>
      </c>
      <c r="G215">
        <v>70.5</v>
      </c>
      <c r="H215">
        <v>27.4</v>
      </c>
      <c r="I215">
        <v>162.6</v>
      </c>
      <c r="J215">
        <v>40.700000000000003</v>
      </c>
      <c r="K215">
        <v>104.9</v>
      </c>
      <c r="L215">
        <v>94.1</v>
      </c>
      <c r="M215">
        <v>102.7</v>
      </c>
      <c r="N215">
        <v>60.6</v>
      </c>
      <c r="O215">
        <v>38.6</v>
      </c>
      <c r="P215">
        <v>24.7</v>
      </c>
      <c r="Q215">
        <v>34</v>
      </c>
      <c r="R215">
        <v>30.1</v>
      </c>
      <c r="S215">
        <v>18.7</v>
      </c>
    </row>
    <row r="216" spans="1:19">
      <c r="A216">
        <v>194</v>
      </c>
      <c r="B216">
        <v>24</v>
      </c>
      <c r="C216">
        <v>24.7</v>
      </c>
      <c r="D216">
        <v>1.0428999999999999</v>
      </c>
      <c r="E216">
        <v>42</v>
      </c>
      <c r="F216">
        <v>224.75</v>
      </c>
      <c r="G216">
        <v>74.75</v>
      </c>
      <c r="H216">
        <v>28.3</v>
      </c>
      <c r="I216">
        <v>170.8</v>
      </c>
      <c r="J216">
        <v>38.5</v>
      </c>
      <c r="K216">
        <v>106.7</v>
      </c>
      <c r="L216">
        <v>105.7</v>
      </c>
      <c r="M216">
        <v>111.8</v>
      </c>
      <c r="N216">
        <v>65.3</v>
      </c>
      <c r="O216">
        <v>43.3</v>
      </c>
      <c r="P216">
        <v>26</v>
      </c>
      <c r="Q216">
        <v>33.700000000000003</v>
      </c>
      <c r="R216">
        <v>29.9</v>
      </c>
      <c r="S216">
        <v>18.5</v>
      </c>
    </row>
    <row r="217" spans="1:19">
      <c r="A217">
        <v>195</v>
      </c>
      <c r="B217">
        <v>22.3</v>
      </c>
      <c r="C217">
        <v>22.8</v>
      </c>
      <c r="D217">
        <v>1.0469999999999999</v>
      </c>
      <c r="E217">
        <v>42</v>
      </c>
      <c r="F217">
        <v>162.75</v>
      </c>
      <c r="G217">
        <v>72.75</v>
      </c>
      <c r="H217">
        <v>21.6</v>
      </c>
      <c r="I217">
        <v>126.5</v>
      </c>
      <c r="J217">
        <v>35.4</v>
      </c>
      <c r="K217">
        <v>92.2</v>
      </c>
      <c r="L217">
        <v>85.6</v>
      </c>
      <c r="M217">
        <v>96.5</v>
      </c>
      <c r="N217">
        <v>60.2</v>
      </c>
      <c r="O217">
        <v>38.9</v>
      </c>
      <c r="P217">
        <v>22.4</v>
      </c>
      <c r="Q217">
        <v>31.7</v>
      </c>
      <c r="R217">
        <v>27.1</v>
      </c>
      <c r="S217">
        <v>17.100000000000001</v>
      </c>
    </row>
    <row r="218" spans="1:19">
      <c r="A218">
        <v>196</v>
      </c>
      <c r="B218">
        <v>24.8</v>
      </c>
      <c r="C218">
        <v>25.5</v>
      </c>
      <c r="D218">
        <v>1.0410999999999999</v>
      </c>
      <c r="E218">
        <v>42</v>
      </c>
      <c r="F218">
        <v>180</v>
      </c>
      <c r="G218">
        <v>68.25</v>
      </c>
      <c r="H218">
        <v>27.2</v>
      </c>
      <c r="I218">
        <v>135.4</v>
      </c>
      <c r="J218">
        <v>38.5</v>
      </c>
      <c r="K218">
        <v>101.6</v>
      </c>
      <c r="L218">
        <v>96.6</v>
      </c>
      <c r="M218">
        <v>100.6</v>
      </c>
      <c r="N218">
        <v>61.1</v>
      </c>
      <c r="O218">
        <v>38.4</v>
      </c>
      <c r="P218">
        <v>24.1</v>
      </c>
      <c r="Q218">
        <v>32.9</v>
      </c>
      <c r="R218">
        <v>29.8</v>
      </c>
      <c r="S218">
        <v>18.8</v>
      </c>
    </row>
    <row r="219" spans="1:19">
      <c r="A219">
        <v>197</v>
      </c>
      <c r="B219">
        <v>21.5</v>
      </c>
      <c r="C219">
        <v>22</v>
      </c>
      <c r="D219">
        <v>1.0488</v>
      </c>
      <c r="E219">
        <v>42</v>
      </c>
      <c r="F219">
        <v>156.25</v>
      </c>
      <c r="G219">
        <v>69</v>
      </c>
      <c r="H219">
        <v>23.1</v>
      </c>
      <c r="I219">
        <v>122.6</v>
      </c>
      <c r="J219">
        <v>35.5</v>
      </c>
      <c r="K219">
        <v>97.8</v>
      </c>
      <c r="L219">
        <v>86</v>
      </c>
      <c r="M219">
        <v>96.2</v>
      </c>
      <c r="N219">
        <v>57.7</v>
      </c>
      <c r="O219">
        <v>38.6</v>
      </c>
      <c r="P219">
        <v>24</v>
      </c>
      <c r="Q219">
        <v>31.2</v>
      </c>
      <c r="R219">
        <v>27.3</v>
      </c>
      <c r="S219">
        <v>17.399999999999999</v>
      </c>
    </row>
    <row r="220" spans="1:19">
      <c r="A220">
        <v>198</v>
      </c>
      <c r="B220">
        <v>17.600000000000001</v>
      </c>
      <c r="C220">
        <v>17.7</v>
      </c>
      <c r="D220">
        <v>1.0583</v>
      </c>
      <c r="E220">
        <v>42</v>
      </c>
      <c r="F220">
        <v>168</v>
      </c>
      <c r="G220">
        <v>71.5</v>
      </c>
      <c r="H220">
        <v>23.1</v>
      </c>
      <c r="I220">
        <v>138.4</v>
      </c>
      <c r="J220">
        <v>36.5</v>
      </c>
      <c r="K220">
        <v>92</v>
      </c>
      <c r="L220">
        <v>89.7</v>
      </c>
      <c r="M220">
        <v>101</v>
      </c>
      <c r="N220">
        <v>62.3</v>
      </c>
      <c r="O220">
        <v>38</v>
      </c>
      <c r="P220">
        <v>22.3</v>
      </c>
      <c r="Q220">
        <v>30.8</v>
      </c>
      <c r="R220">
        <v>27.8</v>
      </c>
      <c r="S220">
        <v>16.899999999999999</v>
      </c>
    </row>
    <row r="221" spans="1:19">
      <c r="A221">
        <v>199</v>
      </c>
      <c r="B221">
        <v>7.3</v>
      </c>
      <c r="C221">
        <v>6.6</v>
      </c>
      <c r="D221">
        <v>1.0841000000000001</v>
      </c>
      <c r="E221">
        <v>42</v>
      </c>
      <c r="F221">
        <v>167.25</v>
      </c>
      <c r="G221">
        <v>72.75</v>
      </c>
      <c r="H221">
        <v>22.3</v>
      </c>
      <c r="I221">
        <v>155.1</v>
      </c>
      <c r="J221">
        <v>37.6</v>
      </c>
      <c r="K221">
        <v>94</v>
      </c>
      <c r="L221">
        <v>78</v>
      </c>
      <c r="M221">
        <v>99</v>
      </c>
      <c r="N221">
        <v>57.5</v>
      </c>
      <c r="O221">
        <v>40</v>
      </c>
      <c r="P221">
        <v>22.5</v>
      </c>
      <c r="Q221">
        <v>30.6</v>
      </c>
      <c r="R221">
        <v>30</v>
      </c>
      <c r="S221">
        <v>18.5</v>
      </c>
    </row>
    <row r="222" spans="1:19">
      <c r="A222">
        <v>200</v>
      </c>
      <c r="B222">
        <v>22.6</v>
      </c>
      <c r="C222">
        <v>23.6</v>
      </c>
      <c r="D222">
        <v>1.0462</v>
      </c>
      <c r="E222">
        <v>43</v>
      </c>
      <c r="F222">
        <v>170.75</v>
      </c>
      <c r="G222">
        <v>67.5</v>
      </c>
      <c r="H222">
        <v>26.4</v>
      </c>
      <c r="I222">
        <v>132.1</v>
      </c>
      <c r="J222">
        <v>37.4</v>
      </c>
      <c r="K222">
        <v>103.7</v>
      </c>
      <c r="L222">
        <v>89.7</v>
      </c>
      <c r="M222">
        <v>94.2</v>
      </c>
      <c r="N222">
        <v>58.5</v>
      </c>
      <c r="O222">
        <v>39</v>
      </c>
      <c r="P222">
        <v>24.1</v>
      </c>
      <c r="Q222">
        <v>33.799999999999997</v>
      </c>
      <c r="R222">
        <v>28.8</v>
      </c>
      <c r="S222">
        <v>18.8</v>
      </c>
    </row>
    <row r="223" spans="1:19">
      <c r="A223">
        <v>201</v>
      </c>
      <c r="B223">
        <v>12.5</v>
      </c>
      <c r="C223">
        <v>12.2</v>
      </c>
      <c r="D223">
        <v>1.0709</v>
      </c>
      <c r="E223">
        <v>43</v>
      </c>
      <c r="F223">
        <v>178.25</v>
      </c>
      <c r="G223">
        <v>70.25</v>
      </c>
      <c r="H223">
        <v>25.4</v>
      </c>
      <c r="I223">
        <v>155.9</v>
      </c>
      <c r="J223">
        <v>37.799999999999997</v>
      </c>
      <c r="K223">
        <v>102.7</v>
      </c>
      <c r="L223">
        <v>89.2</v>
      </c>
      <c r="M223">
        <v>99.2</v>
      </c>
      <c r="N223">
        <v>60.2</v>
      </c>
      <c r="O223">
        <v>39.200000000000003</v>
      </c>
      <c r="P223">
        <v>23.8</v>
      </c>
      <c r="Q223">
        <v>31.7</v>
      </c>
      <c r="R223">
        <v>28.4</v>
      </c>
      <c r="S223">
        <v>18.600000000000001</v>
      </c>
    </row>
    <row r="224" spans="1:19">
      <c r="A224">
        <v>202</v>
      </c>
      <c r="B224">
        <v>21.7</v>
      </c>
      <c r="C224">
        <v>22.1</v>
      </c>
      <c r="D224">
        <v>1.0484</v>
      </c>
      <c r="E224">
        <v>43</v>
      </c>
      <c r="F224">
        <v>150</v>
      </c>
      <c r="G224">
        <v>69.25</v>
      </c>
      <c r="H224">
        <v>22</v>
      </c>
      <c r="I224">
        <v>117.5</v>
      </c>
      <c r="J224">
        <v>35.200000000000003</v>
      </c>
      <c r="K224">
        <v>91.1</v>
      </c>
      <c r="L224">
        <v>85.7</v>
      </c>
      <c r="M224">
        <v>96.9</v>
      </c>
      <c r="N224">
        <v>55.5</v>
      </c>
      <c r="O224">
        <v>35.700000000000003</v>
      </c>
      <c r="P224">
        <v>22</v>
      </c>
      <c r="Q224">
        <v>29.4</v>
      </c>
      <c r="R224">
        <v>26.6</v>
      </c>
      <c r="S224">
        <v>17.399999999999999</v>
      </c>
    </row>
    <row r="225" spans="1:19">
      <c r="A225">
        <v>203</v>
      </c>
      <c r="B225">
        <v>27.7</v>
      </c>
      <c r="C225">
        <v>28.7</v>
      </c>
      <c r="D225">
        <v>1.034</v>
      </c>
      <c r="E225">
        <v>43</v>
      </c>
      <c r="F225">
        <v>200.5</v>
      </c>
      <c r="G225">
        <v>71.5</v>
      </c>
      <c r="H225">
        <v>27.6</v>
      </c>
      <c r="I225">
        <v>144.9</v>
      </c>
      <c r="J225">
        <v>37.9</v>
      </c>
      <c r="K225">
        <v>107.2</v>
      </c>
      <c r="L225">
        <v>103.1</v>
      </c>
      <c r="M225">
        <v>105.5</v>
      </c>
      <c r="N225">
        <v>68.8</v>
      </c>
      <c r="O225">
        <v>38.299999999999997</v>
      </c>
      <c r="P225">
        <v>23.7</v>
      </c>
      <c r="Q225">
        <v>32.1</v>
      </c>
      <c r="R225">
        <v>28.9</v>
      </c>
      <c r="S225">
        <v>18.7</v>
      </c>
    </row>
    <row r="226" spans="1:19">
      <c r="A226">
        <v>204</v>
      </c>
      <c r="B226">
        <v>6.8</v>
      </c>
      <c r="C226">
        <v>6</v>
      </c>
      <c r="D226">
        <v>1.0853999999999999</v>
      </c>
      <c r="E226">
        <v>44</v>
      </c>
      <c r="F226">
        <v>184</v>
      </c>
      <c r="G226">
        <v>74</v>
      </c>
      <c r="H226">
        <v>23.7</v>
      </c>
      <c r="I226">
        <v>171.4</v>
      </c>
      <c r="J226">
        <v>37.9</v>
      </c>
      <c r="K226">
        <v>100.8</v>
      </c>
      <c r="L226">
        <v>89.1</v>
      </c>
      <c r="M226">
        <v>102.6</v>
      </c>
      <c r="N226">
        <v>60.6</v>
      </c>
      <c r="O226">
        <v>39</v>
      </c>
      <c r="P226">
        <v>24</v>
      </c>
      <c r="Q226">
        <v>32.9</v>
      </c>
      <c r="R226">
        <v>29.2</v>
      </c>
      <c r="S226">
        <v>18.399999999999999</v>
      </c>
    </row>
    <row r="227" spans="1:19">
      <c r="A227">
        <v>205</v>
      </c>
      <c r="B227">
        <v>33.4</v>
      </c>
      <c r="C227">
        <v>34.799999999999997</v>
      </c>
      <c r="D227">
        <v>1.0208999999999999</v>
      </c>
      <c r="E227">
        <v>44</v>
      </c>
      <c r="F227">
        <v>223</v>
      </c>
      <c r="G227">
        <v>69.75</v>
      </c>
      <c r="H227">
        <v>32.299999999999997</v>
      </c>
      <c r="I227">
        <v>148.5</v>
      </c>
      <c r="J227">
        <v>40.9</v>
      </c>
      <c r="K227">
        <v>121.6</v>
      </c>
      <c r="L227">
        <v>113.9</v>
      </c>
      <c r="M227">
        <v>107.1</v>
      </c>
      <c r="N227">
        <v>63.5</v>
      </c>
      <c r="O227">
        <v>40.299999999999997</v>
      </c>
      <c r="P227">
        <v>21.8</v>
      </c>
      <c r="Q227">
        <v>34.799999999999997</v>
      </c>
      <c r="R227">
        <v>30.7</v>
      </c>
      <c r="S227">
        <v>17.399999999999999</v>
      </c>
    </row>
    <row r="228" spans="1:19">
      <c r="A228">
        <v>206</v>
      </c>
      <c r="B228">
        <v>16.600000000000001</v>
      </c>
      <c r="C228">
        <v>16.600000000000001</v>
      </c>
      <c r="D228">
        <v>1.0609999999999999</v>
      </c>
      <c r="E228">
        <v>44</v>
      </c>
      <c r="F228">
        <v>208.75</v>
      </c>
      <c r="G228">
        <v>73</v>
      </c>
      <c r="H228">
        <v>27.6</v>
      </c>
      <c r="I228">
        <v>174.2</v>
      </c>
      <c r="J228">
        <v>41.9</v>
      </c>
      <c r="K228">
        <v>105.6</v>
      </c>
      <c r="L228">
        <v>96.3</v>
      </c>
      <c r="M228">
        <v>102</v>
      </c>
      <c r="N228">
        <v>63.3</v>
      </c>
      <c r="O228">
        <v>39.799999999999997</v>
      </c>
      <c r="P228">
        <v>24.1</v>
      </c>
      <c r="Q228">
        <v>37.299999999999997</v>
      </c>
      <c r="R228">
        <v>23.1</v>
      </c>
      <c r="S228">
        <v>19.399999999999999</v>
      </c>
    </row>
    <row r="229" spans="1:19">
      <c r="A229">
        <v>207</v>
      </c>
      <c r="B229">
        <v>31.7</v>
      </c>
      <c r="C229">
        <v>32.9</v>
      </c>
      <c r="D229">
        <v>1.0249999999999999</v>
      </c>
      <c r="E229">
        <v>44</v>
      </c>
      <c r="F229">
        <v>166</v>
      </c>
      <c r="G229">
        <v>65.5</v>
      </c>
      <c r="H229">
        <v>27.2</v>
      </c>
      <c r="I229">
        <v>113.5</v>
      </c>
      <c r="J229">
        <v>39.1</v>
      </c>
      <c r="K229">
        <v>100.6</v>
      </c>
      <c r="L229">
        <v>93.9</v>
      </c>
      <c r="M229">
        <v>100.1</v>
      </c>
      <c r="N229">
        <v>58.9</v>
      </c>
      <c r="O229">
        <v>37.6</v>
      </c>
      <c r="P229">
        <v>21.4</v>
      </c>
      <c r="Q229">
        <v>33.1</v>
      </c>
      <c r="R229">
        <v>29.5</v>
      </c>
      <c r="S229">
        <v>17.3</v>
      </c>
    </row>
    <row r="230" spans="1:19">
      <c r="A230">
        <v>208</v>
      </c>
      <c r="B230">
        <v>31.5</v>
      </c>
      <c r="C230">
        <v>32.799999999999997</v>
      </c>
      <c r="D230">
        <v>1.0254000000000001</v>
      </c>
      <c r="E230">
        <v>47</v>
      </c>
      <c r="F230">
        <v>195</v>
      </c>
      <c r="G230">
        <v>72.5</v>
      </c>
      <c r="H230">
        <v>26.1</v>
      </c>
      <c r="I230">
        <v>133.6</v>
      </c>
      <c r="J230">
        <v>40.200000000000003</v>
      </c>
      <c r="K230">
        <v>102.7</v>
      </c>
      <c r="L230">
        <v>101.3</v>
      </c>
      <c r="M230">
        <v>101.7</v>
      </c>
      <c r="N230">
        <v>60.7</v>
      </c>
      <c r="O230">
        <v>39.4</v>
      </c>
      <c r="P230">
        <v>23.3</v>
      </c>
      <c r="Q230">
        <v>36.700000000000003</v>
      </c>
      <c r="R230">
        <v>31.6</v>
      </c>
      <c r="S230">
        <v>18.399999999999999</v>
      </c>
    </row>
    <row r="231" spans="1:19">
      <c r="A231">
        <v>209</v>
      </c>
      <c r="B231">
        <v>10.1</v>
      </c>
      <c r="C231">
        <v>9.6</v>
      </c>
      <c r="D231">
        <v>1.0770999999999999</v>
      </c>
      <c r="E231">
        <v>47</v>
      </c>
      <c r="F231">
        <v>160.5</v>
      </c>
      <c r="G231">
        <v>70.25</v>
      </c>
      <c r="H231">
        <v>22.9</v>
      </c>
      <c r="I231">
        <v>144.30000000000001</v>
      </c>
      <c r="J231">
        <v>36</v>
      </c>
      <c r="K231">
        <v>99.8</v>
      </c>
      <c r="L231">
        <v>83.9</v>
      </c>
      <c r="M231">
        <v>91.8</v>
      </c>
      <c r="N231">
        <v>53</v>
      </c>
      <c r="O231">
        <v>36.200000000000003</v>
      </c>
      <c r="P231">
        <v>22.5</v>
      </c>
      <c r="Q231">
        <v>31.4</v>
      </c>
      <c r="R231">
        <v>27.5</v>
      </c>
      <c r="S231">
        <v>17.7</v>
      </c>
    </row>
    <row r="232" spans="1:19">
      <c r="A232">
        <v>210</v>
      </c>
      <c r="B232">
        <v>11.3</v>
      </c>
      <c r="C232">
        <v>10.8</v>
      </c>
      <c r="D232">
        <v>1.0742</v>
      </c>
      <c r="E232">
        <v>47</v>
      </c>
      <c r="F232">
        <v>159.75</v>
      </c>
      <c r="G232">
        <v>70.75</v>
      </c>
      <c r="H232">
        <v>22.5</v>
      </c>
      <c r="I232">
        <v>141.80000000000001</v>
      </c>
      <c r="J232">
        <v>34.5</v>
      </c>
      <c r="K232">
        <v>92.9</v>
      </c>
      <c r="L232">
        <v>84.4</v>
      </c>
      <c r="M232">
        <v>94</v>
      </c>
      <c r="N232">
        <v>56</v>
      </c>
      <c r="O232">
        <v>38.200000000000003</v>
      </c>
      <c r="P232">
        <v>22.6</v>
      </c>
      <c r="Q232">
        <v>29</v>
      </c>
      <c r="R232">
        <v>26.2</v>
      </c>
      <c r="S232">
        <v>17.600000000000001</v>
      </c>
    </row>
    <row r="233" spans="1:19">
      <c r="A233">
        <v>211</v>
      </c>
      <c r="B233">
        <v>7.8</v>
      </c>
      <c r="C233">
        <v>7.1</v>
      </c>
      <c r="D233">
        <v>1.0829</v>
      </c>
      <c r="E233">
        <v>49</v>
      </c>
      <c r="F233">
        <v>140.5</v>
      </c>
      <c r="G233">
        <v>68</v>
      </c>
      <c r="H233">
        <v>21.4</v>
      </c>
      <c r="I233">
        <v>129.5</v>
      </c>
      <c r="J233">
        <v>35.799999999999997</v>
      </c>
      <c r="K233">
        <v>91.2</v>
      </c>
      <c r="L233">
        <v>79.400000000000006</v>
      </c>
      <c r="M233">
        <v>89</v>
      </c>
      <c r="N233">
        <v>51.1</v>
      </c>
      <c r="O233">
        <v>35</v>
      </c>
      <c r="P233">
        <v>21.7</v>
      </c>
      <c r="Q233">
        <v>30.9</v>
      </c>
      <c r="R233">
        <v>28.8</v>
      </c>
      <c r="S233">
        <v>17.399999999999999</v>
      </c>
    </row>
    <row r="234" spans="1:19">
      <c r="A234">
        <v>212</v>
      </c>
      <c r="B234">
        <v>26.4</v>
      </c>
      <c r="C234">
        <v>27.2</v>
      </c>
      <c r="D234">
        <v>1.0373000000000001</v>
      </c>
      <c r="E234">
        <v>49</v>
      </c>
      <c r="F234">
        <v>216.25</v>
      </c>
      <c r="G234">
        <v>74.5</v>
      </c>
      <c r="H234">
        <v>27.4</v>
      </c>
      <c r="I234">
        <v>159.30000000000001</v>
      </c>
      <c r="J234">
        <v>40.200000000000003</v>
      </c>
      <c r="K234">
        <v>115.6</v>
      </c>
      <c r="L234">
        <v>104</v>
      </c>
      <c r="M234">
        <v>109</v>
      </c>
      <c r="N234">
        <v>63.7</v>
      </c>
      <c r="O234">
        <v>40.299999999999997</v>
      </c>
      <c r="P234">
        <v>23.2</v>
      </c>
      <c r="Q234">
        <v>36.799999999999997</v>
      </c>
      <c r="R234">
        <v>31</v>
      </c>
      <c r="S234">
        <v>18.899999999999999</v>
      </c>
    </row>
    <row r="235" spans="1:19">
      <c r="A235">
        <v>213</v>
      </c>
      <c r="B235">
        <v>19.3</v>
      </c>
      <c r="C235">
        <v>19.5</v>
      </c>
      <c r="D235">
        <v>1.0543</v>
      </c>
      <c r="E235">
        <v>49</v>
      </c>
      <c r="F235">
        <v>168.25</v>
      </c>
      <c r="G235">
        <v>71.75</v>
      </c>
      <c r="H235">
        <v>23</v>
      </c>
      <c r="I235">
        <v>135.9</v>
      </c>
      <c r="J235">
        <v>38.299999999999997</v>
      </c>
      <c r="K235">
        <v>98.3</v>
      </c>
      <c r="L235">
        <v>89.7</v>
      </c>
      <c r="M235">
        <v>99.1</v>
      </c>
      <c r="N235">
        <v>56.3</v>
      </c>
      <c r="O235">
        <v>38.799999999999997</v>
      </c>
      <c r="P235">
        <v>23</v>
      </c>
      <c r="Q235">
        <v>29.5</v>
      </c>
      <c r="R235">
        <v>27.9</v>
      </c>
      <c r="S235">
        <v>18.600000000000001</v>
      </c>
    </row>
    <row r="236" spans="1:19">
      <c r="A236">
        <v>214</v>
      </c>
      <c r="B236">
        <v>18.5</v>
      </c>
      <c r="C236">
        <v>18.7</v>
      </c>
      <c r="D236">
        <v>1.0561</v>
      </c>
      <c r="E236">
        <v>50</v>
      </c>
      <c r="F236">
        <v>194.75</v>
      </c>
      <c r="G236">
        <v>70.75</v>
      </c>
      <c r="H236">
        <v>27.4</v>
      </c>
      <c r="I236">
        <v>158.69999999999999</v>
      </c>
      <c r="J236">
        <v>39</v>
      </c>
      <c r="K236">
        <v>103.7</v>
      </c>
      <c r="L236">
        <v>97.6</v>
      </c>
      <c r="M236">
        <v>104.2</v>
      </c>
      <c r="N236">
        <v>60</v>
      </c>
      <c r="O236">
        <v>40.9</v>
      </c>
      <c r="P236">
        <v>25.5</v>
      </c>
      <c r="Q236">
        <v>32.700000000000003</v>
      </c>
      <c r="R236">
        <v>30</v>
      </c>
      <c r="S236">
        <v>19</v>
      </c>
    </row>
    <row r="237" spans="1:19">
      <c r="A237">
        <v>215</v>
      </c>
      <c r="B237">
        <v>19.3</v>
      </c>
      <c r="C237">
        <v>19.5</v>
      </c>
      <c r="D237">
        <v>1.0543</v>
      </c>
      <c r="E237">
        <v>50</v>
      </c>
      <c r="F237">
        <v>172.75</v>
      </c>
      <c r="G237">
        <v>73</v>
      </c>
      <c r="H237">
        <v>22.8</v>
      </c>
      <c r="I237">
        <v>139.4</v>
      </c>
      <c r="J237">
        <v>37.4</v>
      </c>
      <c r="K237">
        <v>98.7</v>
      </c>
      <c r="L237">
        <v>87.6</v>
      </c>
      <c r="M237">
        <v>96.1</v>
      </c>
      <c r="N237">
        <v>57.1</v>
      </c>
      <c r="O237">
        <v>38.1</v>
      </c>
      <c r="P237">
        <v>21.8</v>
      </c>
      <c r="Q237">
        <v>28.6</v>
      </c>
      <c r="R237">
        <v>26.7</v>
      </c>
      <c r="S237">
        <v>18</v>
      </c>
    </row>
    <row r="238" spans="1:19">
      <c r="A238">
        <v>216</v>
      </c>
      <c r="B238">
        <v>45.1</v>
      </c>
      <c r="C238">
        <v>47.5</v>
      </c>
      <c r="D238">
        <v>0.995</v>
      </c>
      <c r="E238">
        <v>51</v>
      </c>
      <c r="F238">
        <v>219</v>
      </c>
      <c r="G238">
        <v>64</v>
      </c>
      <c r="H238">
        <v>37.6</v>
      </c>
      <c r="I238">
        <v>120.2</v>
      </c>
      <c r="J238">
        <v>41.2</v>
      </c>
      <c r="K238">
        <v>119.8</v>
      </c>
      <c r="L238">
        <v>122.1</v>
      </c>
      <c r="M238">
        <v>112.8</v>
      </c>
      <c r="N238">
        <v>62.5</v>
      </c>
      <c r="O238">
        <v>36.9</v>
      </c>
      <c r="P238">
        <v>23.6</v>
      </c>
      <c r="Q238">
        <v>34.700000000000003</v>
      </c>
      <c r="R238">
        <v>29.1</v>
      </c>
      <c r="S238">
        <v>18.399999999999999</v>
      </c>
    </row>
    <row r="239" spans="1:19">
      <c r="A239">
        <v>217</v>
      </c>
      <c r="B239">
        <v>13.8</v>
      </c>
      <c r="C239">
        <v>13.6</v>
      </c>
      <c r="D239">
        <v>1.0678000000000001</v>
      </c>
      <c r="E239">
        <v>51</v>
      </c>
      <c r="F239">
        <v>149.25</v>
      </c>
      <c r="G239">
        <v>69.75</v>
      </c>
      <c r="H239">
        <v>21.6</v>
      </c>
      <c r="I239">
        <v>128.69999999999999</v>
      </c>
      <c r="J239">
        <v>34.799999999999997</v>
      </c>
      <c r="K239">
        <v>92.8</v>
      </c>
      <c r="L239">
        <v>81.099999999999994</v>
      </c>
      <c r="M239">
        <v>96.3</v>
      </c>
      <c r="N239">
        <v>53.8</v>
      </c>
      <c r="O239">
        <v>36.5</v>
      </c>
      <c r="P239">
        <v>21.5</v>
      </c>
      <c r="Q239">
        <v>31.3</v>
      </c>
      <c r="R239">
        <v>26.3</v>
      </c>
      <c r="S239">
        <v>17.8</v>
      </c>
    </row>
    <row r="240" spans="1:19">
      <c r="A240">
        <v>218</v>
      </c>
      <c r="B240">
        <v>8.1999999999999993</v>
      </c>
      <c r="C240">
        <v>7.5</v>
      </c>
      <c r="D240">
        <v>1.0819000000000001</v>
      </c>
      <c r="E240">
        <v>51</v>
      </c>
      <c r="F240">
        <v>154.5</v>
      </c>
      <c r="G240">
        <v>70</v>
      </c>
      <c r="H240">
        <v>22.2</v>
      </c>
      <c r="I240">
        <v>141.9</v>
      </c>
      <c r="J240">
        <v>36.9</v>
      </c>
      <c r="K240">
        <v>93.3</v>
      </c>
      <c r="L240">
        <v>81.5</v>
      </c>
      <c r="M240">
        <v>94.4</v>
      </c>
      <c r="N240">
        <v>54.7</v>
      </c>
      <c r="O240">
        <v>39</v>
      </c>
      <c r="P240">
        <v>22.6</v>
      </c>
      <c r="Q240">
        <v>27.5</v>
      </c>
      <c r="R240">
        <v>25.9</v>
      </c>
      <c r="S240">
        <v>18.600000000000001</v>
      </c>
    </row>
    <row r="241" spans="1:19">
      <c r="A241">
        <v>219</v>
      </c>
      <c r="B241">
        <v>23.9</v>
      </c>
      <c r="C241">
        <v>24.5</v>
      </c>
      <c r="D241">
        <v>1.0432999999999999</v>
      </c>
      <c r="E241">
        <v>52</v>
      </c>
      <c r="F241">
        <v>199.25</v>
      </c>
      <c r="G241">
        <v>71.75</v>
      </c>
      <c r="H241">
        <v>27.2</v>
      </c>
      <c r="I241">
        <v>151.69999999999999</v>
      </c>
      <c r="J241">
        <v>39.4</v>
      </c>
      <c r="K241">
        <v>106.8</v>
      </c>
      <c r="L241">
        <v>100</v>
      </c>
      <c r="M241">
        <v>105</v>
      </c>
      <c r="N241">
        <v>63.9</v>
      </c>
      <c r="O241">
        <v>39.200000000000003</v>
      </c>
      <c r="P241">
        <v>22.9</v>
      </c>
      <c r="Q241">
        <v>35.700000000000003</v>
      </c>
      <c r="R241">
        <v>30.4</v>
      </c>
      <c r="S241">
        <v>19.2</v>
      </c>
    </row>
    <row r="242" spans="1:19">
      <c r="A242">
        <v>220</v>
      </c>
      <c r="B242">
        <v>15.1</v>
      </c>
      <c r="C242">
        <v>15</v>
      </c>
      <c r="D242">
        <v>1.0646</v>
      </c>
      <c r="E242">
        <v>53</v>
      </c>
      <c r="F242">
        <v>154.5</v>
      </c>
      <c r="G242">
        <v>69.25</v>
      </c>
      <c r="H242">
        <v>22.7</v>
      </c>
      <c r="I242">
        <v>131.19999999999999</v>
      </c>
      <c r="J242">
        <v>37.6</v>
      </c>
      <c r="K242">
        <v>93.9</v>
      </c>
      <c r="L242">
        <v>88.7</v>
      </c>
      <c r="M242">
        <v>94.5</v>
      </c>
      <c r="N242">
        <v>53.7</v>
      </c>
      <c r="O242">
        <v>36.200000000000003</v>
      </c>
      <c r="P242">
        <v>22</v>
      </c>
      <c r="Q242">
        <v>28.5</v>
      </c>
      <c r="R242">
        <v>25.7</v>
      </c>
      <c r="S242">
        <v>17.100000000000001</v>
      </c>
    </row>
    <row r="243" spans="1:19">
      <c r="A243">
        <v>221</v>
      </c>
      <c r="B243">
        <v>12.7</v>
      </c>
      <c r="C243">
        <v>12.4</v>
      </c>
      <c r="D243">
        <v>1.0706</v>
      </c>
      <c r="E243">
        <v>54</v>
      </c>
      <c r="F243">
        <v>153.25</v>
      </c>
      <c r="G243">
        <v>70.5</v>
      </c>
      <c r="H243">
        <v>24.5</v>
      </c>
      <c r="I243">
        <v>151.30000000000001</v>
      </c>
      <c r="J243">
        <v>38.5</v>
      </c>
      <c r="K243">
        <v>99</v>
      </c>
      <c r="L243">
        <v>91.8</v>
      </c>
      <c r="M243">
        <v>96.2</v>
      </c>
      <c r="N243">
        <v>57.7</v>
      </c>
      <c r="O243">
        <v>38.1</v>
      </c>
      <c r="P243">
        <v>23.9</v>
      </c>
      <c r="Q243">
        <v>31.4</v>
      </c>
      <c r="R243">
        <v>29.9</v>
      </c>
      <c r="S243">
        <v>18.899999999999999</v>
      </c>
    </row>
    <row r="244" spans="1:19">
      <c r="A244">
        <v>222</v>
      </c>
      <c r="B244">
        <v>25.3</v>
      </c>
      <c r="C244">
        <v>26</v>
      </c>
      <c r="D244">
        <v>1.0399</v>
      </c>
      <c r="E244">
        <v>54</v>
      </c>
      <c r="F244">
        <v>230</v>
      </c>
      <c r="G244">
        <v>72.25</v>
      </c>
      <c r="H244">
        <v>31</v>
      </c>
      <c r="I244">
        <v>171.9</v>
      </c>
      <c r="J244">
        <v>42.5</v>
      </c>
      <c r="K244">
        <v>119.9</v>
      </c>
      <c r="L244">
        <v>110.4</v>
      </c>
      <c r="M244">
        <v>105.5</v>
      </c>
      <c r="N244">
        <v>64.2</v>
      </c>
      <c r="O244">
        <v>42.7</v>
      </c>
      <c r="P244">
        <v>27</v>
      </c>
      <c r="Q244">
        <v>38.4</v>
      </c>
      <c r="R244">
        <v>32</v>
      </c>
      <c r="S244">
        <v>19.600000000000001</v>
      </c>
    </row>
    <row r="245" spans="1:19">
      <c r="A245">
        <v>223</v>
      </c>
      <c r="B245">
        <v>11.9</v>
      </c>
      <c r="C245">
        <v>11.5</v>
      </c>
      <c r="D245">
        <v>1.0726</v>
      </c>
      <c r="E245">
        <v>54</v>
      </c>
      <c r="F245">
        <v>161.75</v>
      </c>
      <c r="G245">
        <v>67.5</v>
      </c>
      <c r="H245">
        <v>25</v>
      </c>
      <c r="I245">
        <v>142.6</v>
      </c>
      <c r="J245">
        <v>37.4</v>
      </c>
      <c r="K245">
        <v>94.2</v>
      </c>
      <c r="L245">
        <v>87.6</v>
      </c>
      <c r="M245">
        <v>95.6</v>
      </c>
      <c r="N245">
        <v>59.7</v>
      </c>
      <c r="O245">
        <v>40.200000000000003</v>
      </c>
      <c r="P245">
        <v>23.4</v>
      </c>
      <c r="Q245">
        <v>27.9</v>
      </c>
      <c r="R245">
        <v>27</v>
      </c>
      <c r="S245">
        <v>17.8</v>
      </c>
    </row>
    <row r="246" spans="1:19">
      <c r="A246">
        <v>224</v>
      </c>
      <c r="B246">
        <v>6.1</v>
      </c>
      <c r="C246">
        <v>5.2</v>
      </c>
      <c r="D246">
        <v>1.0873999999999999</v>
      </c>
      <c r="E246">
        <v>55</v>
      </c>
      <c r="F246">
        <v>142.25</v>
      </c>
      <c r="G246">
        <v>67.25</v>
      </c>
      <c r="H246">
        <v>22.2</v>
      </c>
      <c r="I246">
        <v>133.6</v>
      </c>
      <c r="J246">
        <v>35.200000000000003</v>
      </c>
      <c r="K246">
        <v>92.7</v>
      </c>
      <c r="L246">
        <v>82.8</v>
      </c>
      <c r="M246">
        <v>91.9</v>
      </c>
      <c r="N246">
        <v>54.4</v>
      </c>
      <c r="O246">
        <v>35.200000000000003</v>
      </c>
      <c r="P246">
        <v>22.5</v>
      </c>
      <c r="Q246">
        <v>29.4</v>
      </c>
      <c r="R246">
        <v>26.8</v>
      </c>
      <c r="S246">
        <v>17</v>
      </c>
    </row>
    <row r="247" spans="1:19">
      <c r="A247">
        <v>225</v>
      </c>
      <c r="B247">
        <v>11.3</v>
      </c>
      <c r="C247">
        <v>10.9</v>
      </c>
      <c r="D247">
        <v>1.0740000000000001</v>
      </c>
      <c r="E247">
        <v>55</v>
      </c>
      <c r="F247">
        <v>179.75</v>
      </c>
      <c r="G247">
        <v>68.75</v>
      </c>
      <c r="H247">
        <v>26.8</v>
      </c>
      <c r="I247">
        <v>159.5</v>
      </c>
      <c r="J247">
        <v>41.1</v>
      </c>
      <c r="K247">
        <v>106.9</v>
      </c>
      <c r="L247">
        <v>95.3</v>
      </c>
      <c r="M247">
        <v>98.2</v>
      </c>
      <c r="N247">
        <v>57.4</v>
      </c>
      <c r="O247">
        <v>37.1</v>
      </c>
      <c r="P247">
        <v>21.8</v>
      </c>
      <c r="Q247">
        <v>34.1</v>
      </c>
      <c r="R247">
        <v>31.1</v>
      </c>
      <c r="S247">
        <v>19.2</v>
      </c>
    </row>
    <row r="248" spans="1:19">
      <c r="A248">
        <v>226</v>
      </c>
      <c r="B248">
        <v>12.8</v>
      </c>
      <c r="C248">
        <v>12.5</v>
      </c>
      <c r="D248">
        <v>1.0703</v>
      </c>
      <c r="E248">
        <v>55</v>
      </c>
      <c r="F248">
        <v>126.5</v>
      </c>
      <c r="G248">
        <v>66.75</v>
      </c>
      <c r="H248">
        <v>20</v>
      </c>
      <c r="I248">
        <v>110.3</v>
      </c>
      <c r="J248">
        <v>33.4</v>
      </c>
      <c r="K248">
        <v>88.8</v>
      </c>
      <c r="L248">
        <v>78.2</v>
      </c>
      <c r="M248">
        <v>87.5</v>
      </c>
      <c r="N248">
        <v>50.8</v>
      </c>
      <c r="O248">
        <v>33</v>
      </c>
      <c r="P248">
        <v>19.7</v>
      </c>
      <c r="Q248">
        <v>25.3</v>
      </c>
      <c r="R248">
        <v>22</v>
      </c>
      <c r="S248">
        <v>15.8</v>
      </c>
    </row>
    <row r="249" spans="1:19">
      <c r="A249">
        <v>227</v>
      </c>
      <c r="B249">
        <v>14.9</v>
      </c>
      <c r="C249">
        <v>14.8</v>
      </c>
      <c r="D249">
        <v>1.0649999999999999</v>
      </c>
      <c r="E249">
        <v>55</v>
      </c>
      <c r="F249">
        <v>169.5</v>
      </c>
      <c r="G249">
        <v>68.25</v>
      </c>
      <c r="H249">
        <v>25.6</v>
      </c>
      <c r="I249">
        <v>144.19999999999999</v>
      </c>
      <c r="J249">
        <v>37.200000000000003</v>
      </c>
      <c r="K249">
        <v>101.7</v>
      </c>
      <c r="L249">
        <v>91.1</v>
      </c>
      <c r="M249">
        <v>97.1</v>
      </c>
      <c r="N249">
        <v>56.6</v>
      </c>
      <c r="O249">
        <v>38.5</v>
      </c>
      <c r="P249">
        <v>22.6</v>
      </c>
      <c r="Q249">
        <v>33.4</v>
      </c>
      <c r="R249">
        <v>29.3</v>
      </c>
      <c r="S249">
        <v>18.8</v>
      </c>
    </row>
    <row r="250" spans="1:19">
      <c r="A250">
        <v>228</v>
      </c>
      <c r="B250">
        <v>24.5</v>
      </c>
      <c r="C250">
        <v>25.2</v>
      </c>
      <c r="D250">
        <v>1.0418000000000001</v>
      </c>
      <c r="E250">
        <v>55</v>
      </c>
      <c r="F250">
        <v>198.5</v>
      </c>
      <c r="G250">
        <v>74.25</v>
      </c>
      <c r="H250">
        <v>25.3</v>
      </c>
      <c r="I250">
        <v>149.9</v>
      </c>
      <c r="J250">
        <v>38.299999999999997</v>
      </c>
      <c r="K250">
        <v>105.3</v>
      </c>
      <c r="L250">
        <v>96.7</v>
      </c>
      <c r="M250">
        <v>106.6</v>
      </c>
      <c r="N250">
        <v>64</v>
      </c>
      <c r="O250">
        <v>42.6</v>
      </c>
      <c r="P250">
        <v>23.4</v>
      </c>
      <c r="Q250">
        <v>33.200000000000003</v>
      </c>
      <c r="R250">
        <v>30</v>
      </c>
      <c r="S250">
        <v>18.399999999999999</v>
      </c>
    </row>
    <row r="251" spans="1:19">
      <c r="A251">
        <v>229</v>
      </c>
      <c r="B251">
        <v>15</v>
      </c>
      <c r="C251">
        <v>14.9</v>
      </c>
      <c r="D251">
        <v>1.0647</v>
      </c>
      <c r="E251">
        <v>56</v>
      </c>
      <c r="F251">
        <v>174.5</v>
      </c>
      <c r="G251">
        <v>69.5</v>
      </c>
      <c r="H251">
        <v>25.4</v>
      </c>
      <c r="I251">
        <v>148.30000000000001</v>
      </c>
      <c r="J251">
        <v>38.1</v>
      </c>
      <c r="K251">
        <v>104</v>
      </c>
      <c r="L251">
        <v>89.4</v>
      </c>
      <c r="M251">
        <v>98.4</v>
      </c>
      <c r="N251">
        <v>58.4</v>
      </c>
      <c r="O251">
        <v>37.4</v>
      </c>
      <c r="P251">
        <v>22.5</v>
      </c>
      <c r="Q251">
        <v>34.6</v>
      </c>
      <c r="R251">
        <v>30.1</v>
      </c>
      <c r="S251">
        <v>18.8</v>
      </c>
    </row>
    <row r="252" spans="1:19">
      <c r="A252">
        <v>230</v>
      </c>
      <c r="B252">
        <v>16.899999999999999</v>
      </c>
      <c r="C252">
        <v>17</v>
      </c>
      <c r="D252">
        <v>1.0601</v>
      </c>
      <c r="E252">
        <v>56</v>
      </c>
      <c r="F252">
        <v>167.75</v>
      </c>
      <c r="G252">
        <v>68.5</v>
      </c>
      <c r="H252">
        <v>25.2</v>
      </c>
      <c r="I252">
        <v>139.4</v>
      </c>
      <c r="J252">
        <v>37.4</v>
      </c>
      <c r="K252">
        <v>98.6</v>
      </c>
      <c r="L252">
        <v>93</v>
      </c>
      <c r="M252">
        <v>97</v>
      </c>
      <c r="N252">
        <v>55.4</v>
      </c>
      <c r="O252">
        <v>38.799999999999997</v>
      </c>
      <c r="P252">
        <v>23.2</v>
      </c>
      <c r="Q252">
        <v>32.4</v>
      </c>
      <c r="R252">
        <v>29.7</v>
      </c>
      <c r="S252">
        <v>19</v>
      </c>
    </row>
    <row r="253" spans="1:19">
      <c r="A253">
        <v>231</v>
      </c>
      <c r="B253">
        <v>11.1</v>
      </c>
      <c r="C253">
        <v>10.6</v>
      </c>
      <c r="D253">
        <v>1.0745</v>
      </c>
      <c r="E253">
        <v>57</v>
      </c>
      <c r="F253">
        <v>147.75</v>
      </c>
      <c r="G253">
        <v>65.75</v>
      </c>
      <c r="H253">
        <v>24.1</v>
      </c>
      <c r="I253">
        <v>131.4</v>
      </c>
      <c r="J253">
        <v>35.200000000000003</v>
      </c>
      <c r="K253">
        <v>99.6</v>
      </c>
      <c r="L253">
        <v>86.4</v>
      </c>
      <c r="M253">
        <v>90.1</v>
      </c>
      <c r="N253">
        <v>53</v>
      </c>
      <c r="O253">
        <v>35</v>
      </c>
      <c r="P253">
        <v>21.3</v>
      </c>
      <c r="Q253">
        <v>31.7</v>
      </c>
      <c r="R253">
        <v>27.3</v>
      </c>
      <c r="S253">
        <v>16.899999999999999</v>
      </c>
    </row>
    <row r="254" spans="1:19">
      <c r="A254">
        <v>232</v>
      </c>
      <c r="B254">
        <v>16.100000000000001</v>
      </c>
      <c r="C254">
        <v>16.100000000000001</v>
      </c>
      <c r="D254">
        <v>1.0620000000000001</v>
      </c>
      <c r="E254">
        <v>57</v>
      </c>
      <c r="F254">
        <v>182.25</v>
      </c>
      <c r="G254">
        <v>71.75</v>
      </c>
      <c r="H254">
        <v>24.9</v>
      </c>
      <c r="I254">
        <v>152.9</v>
      </c>
      <c r="J254">
        <v>39.4</v>
      </c>
      <c r="K254">
        <v>103.4</v>
      </c>
      <c r="L254">
        <v>96.7</v>
      </c>
      <c r="M254">
        <v>100.7</v>
      </c>
      <c r="N254">
        <v>59.3</v>
      </c>
      <c r="O254">
        <v>38.6</v>
      </c>
      <c r="P254">
        <v>22.8</v>
      </c>
      <c r="Q254">
        <v>31.8</v>
      </c>
      <c r="R254">
        <v>29.1</v>
      </c>
      <c r="S254">
        <v>19</v>
      </c>
    </row>
    <row r="255" spans="1:19">
      <c r="A255">
        <v>233</v>
      </c>
      <c r="B255">
        <v>15.5</v>
      </c>
      <c r="C255">
        <v>15.4</v>
      </c>
      <c r="D255">
        <v>1.0636000000000001</v>
      </c>
      <c r="E255">
        <v>58</v>
      </c>
      <c r="F255">
        <v>175.5</v>
      </c>
      <c r="G255">
        <v>71.5</v>
      </c>
      <c r="H255">
        <v>24.2</v>
      </c>
      <c r="I255">
        <v>148.4</v>
      </c>
      <c r="J255">
        <v>38</v>
      </c>
      <c r="K255">
        <v>100.2</v>
      </c>
      <c r="L255">
        <v>88.1</v>
      </c>
      <c r="M255">
        <v>97.8</v>
      </c>
      <c r="N255">
        <v>57.1</v>
      </c>
      <c r="O255">
        <v>38.9</v>
      </c>
      <c r="P255">
        <v>23.6</v>
      </c>
      <c r="Q255">
        <v>30.9</v>
      </c>
      <c r="R255">
        <v>29.6</v>
      </c>
      <c r="S255">
        <v>18</v>
      </c>
    </row>
    <row r="256" spans="1:19">
      <c r="A256">
        <v>234</v>
      </c>
      <c r="B256">
        <v>25.9</v>
      </c>
      <c r="C256">
        <v>26.7</v>
      </c>
      <c r="D256">
        <v>1.0384</v>
      </c>
      <c r="E256">
        <v>58</v>
      </c>
      <c r="F256">
        <v>161.75</v>
      </c>
      <c r="G256">
        <v>67.25</v>
      </c>
      <c r="H256">
        <v>25.2</v>
      </c>
      <c r="I256">
        <v>119.9</v>
      </c>
      <c r="J256">
        <v>35.1</v>
      </c>
      <c r="K256">
        <v>94.9</v>
      </c>
      <c r="L256">
        <v>94.9</v>
      </c>
      <c r="M256">
        <v>100.2</v>
      </c>
      <c r="N256">
        <v>56.8</v>
      </c>
      <c r="O256">
        <v>35.9</v>
      </c>
      <c r="P256">
        <v>21</v>
      </c>
      <c r="Q256">
        <v>27.8</v>
      </c>
      <c r="R256">
        <v>26.1</v>
      </c>
      <c r="S256">
        <v>17.600000000000001</v>
      </c>
    </row>
    <row r="257" spans="1:19">
      <c r="A257">
        <v>235</v>
      </c>
      <c r="B257">
        <v>25.5</v>
      </c>
      <c r="C257">
        <v>25.8</v>
      </c>
      <c r="D257">
        <v>1.0403</v>
      </c>
      <c r="E257">
        <v>60</v>
      </c>
      <c r="F257">
        <v>157.75</v>
      </c>
      <c r="G257">
        <v>67.5</v>
      </c>
      <c r="H257">
        <v>24.1</v>
      </c>
      <c r="I257">
        <v>117.5</v>
      </c>
      <c r="J257">
        <v>40.4</v>
      </c>
      <c r="K257">
        <v>97.2</v>
      </c>
      <c r="L257">
        <v>93.3</v>
      </c>
      <c r="M257">
        <v>94</v>
      </c>
      <c r="N257">
        <v>54.3</v>
      </c>
      <c r="O257">
        <v>35.700000000000003</v>
      </c>
      <c r="P257">
        <v>21</v>
      </c>
      <c r="Q257">
        <v>31.3</v>
      </c>
      <c r="R257">
        <v>28.7</v>
      </c>
      <c r="S257">
        <v>18.3</v>
      </c>
    </row>
    <row r="258" spans="1:19">
      <c r="A258">
        <v>236</v>
      </c>
      <c r="B258">
        <v>18.399999999999999</v>
      </c>
      <c r="C258">
        <v>18.600000000000001</v>
      </c>
      <c r="D258">
        <v>1.0563</v>
      </c>
      <c r="E258">
        <v>62</v>
      </c>
      <c r="F258">
        <v>168.75</v>
      </c>
      <c r="G258">
        <v>67.5</v>
      </c>
      <c r="H258">
        <v>26.1</v>
      </c>
      <c r="I258">
        <v>137.6</v>
      </c>
      <c r="J258">
        <v>38.299999999999997</v>
      </c>
      <c r="K258">
        <v>104.7</v>
      </c>
      <c r="L258">
        <v>95.6</v>
      </c>
      <c r="M258">
        <v>93.7</v>
      </c>
      <c r="N258">
        <v>54.4</v>
      </c>
      <c r="O258">
        <v>37.1</v>
      </c>
      <c r="P258">
        <v>22.7</v>
      </c>
      <c r="Q258">
        <v>30.3</v>
      </c>
      <c r="R258">
        <v>26.3</v>
      </c>
      <c r="S258">
        <v>18.3</v>
      </c>
    </row>
    <row r="259" spans="1:19">
      <c r="A259">
        <v>237</v>
      </c>
      <c r="B259">
        <v>24</v>
      </c>
      <c r="C259">
        <v>24.8</v>
      </c>
      <c r="D259">
        <v>1.0424</v>
      </c>
      <c r="E259">
        <v>62</v>
      </c>
      <c r="F259">
        <v>191.5</v>
      </c>
      <c r="G259">
        <v>72.25</v>
      </c>
      <c r="H259">
        <v>25.8</v>
      </c>
      <c r="I259">
        <v>145.19999999999999</v>
      </c>
      <c r="J259">
        <v>40.6</v>
      </c>
      <c r="K259">
        <v>104</v>
      </c>
      <c r="L259">
        <v>98.2</v>
      </c>
      <c r="M259">
        <v>101.1</v>
      </c>
      <c r="N259">
        <v>59.3</v>
      </c>
      <c r="O259">
        <v>40.299999999999997</v>
      </c>
      <c r="P259">
        <v>23</v>
      </c>
      <c r="Q259">
        <v>32.6</v>
      </c>
      <c r="R259">
        <v>28.5</v>
      </c>
      <c r="S259">
        <v>19</v>
      </c>
    </row>
    <row r="260" spans="1:19">
      <c r="A260">
        <v>238</v>
      </c>
      <c r="B260">
        <v>26.4</v>
      </c>
      <c r="C260">
        <v>27.3</v>
      </c>
      <c r="D260">
        <v>1.0371999999999999</v>
      </c>
      <c r="E260">
        <v>63</v>
      </c>
      <c r="F260">
        <v>219.15</v>
      </c>
      <c r="G260">
        <v>69.5</v>
      </c>
      <c r="H260">
        <v>31.9</v>
      </c>
      <c r="I260">
        <v>161.19999999999999</v>
      </c>
      <c r="J260">
        <v>40.200000000000003</v>
      </c>
      <c r="K260">
        <v>117.6</v>
      </c>
      <c r="L260">
        <v>113.8</v>
      </c>
      <c r="M260">
        <v>111.8</v>
      </c>
      <c r="N260">
        <v>63.4</v>
      </c>
      <c r="O260">
        <v>41.1</v>
      </c>
      <c r="P260">
        <v>22.3</v>
      </c>
      <c r="Q260">
        <v>35.1</v>
      </c>
      <c r="R260">
        <v>29.6</v>
      </c>
      <c r="S260">
        <v>18.5</v>
      </c>
    </row>
    <row r="261" spans="1:19">
      <c r="A261">
        <v>239</v>
      </c>
      <c r="B261">
        <v>12.7</v>
      </c>
      <c r="C261">
        <v>12.4</v>
      </c>
      <c r="D261">
        <v>1.0705</v>
      </c>
      <c r="E261">
        <v>64</v>
      </c>
      <c r="F261">
        <v>155.25</v>
      </c>
      <c r="G261">
        <v>69.5</v>
      </c>
      <c r="H261">
        <v>22.6</v>
      </c>
      <c r="I261">
        <v>135.5</v>
      </c>
      <c r="J261">
        <v>37.9</v>
      </c>
      <c r="K261">
        <v>95.8</v>
      </c>
      <c r="L261">
        <v>82.8</v>
      </c>
      <c r="M261">
        <v>94.5</v>
      </c>
      <c r="N261">
        <v>61.2</v>
      </c>
      <c r="O261">
        <v>39.1</v>
      </c>
      <c r="P261">
        <v>22.3</v>
      </c>
      <c r="Q261">
        <v>29.8</v>
      </c>
      <c r="R261">
        <v>28.9</v>
      </c>
      <c r="S261">
        <v>18.3</v>
      </c>
    </row>
    <row r="262" spans="1:19">
      <c r="A262">
        <v>240</v>
      </c>
      <c r="B262">
        <v>28.8</v>
      </c>
      <c r="C262">
        <v>29.9</v>
      </c>
      <c r="D262">
        <v>1.0316000000000001</v>
      </c>
      <c r="E262">
        <v>65</v>
      </c>
      <c r="F262">
        <v>189.75</v>
      </c>
      <c r="G262">
        <v>65.75</v>
      </c>
      <c r="H262">
        <v>30.9</v>
      </c>
      <c r="I262">
        <v>135.1</v>
      </c>
      <c r="J262">
        <v>40.799999999999997</v>
      </c>
      <c r="K262">
        <v>106.4</v>
      </c>
      <c r="L262">
        <v>100.5</v>
      </c>
      <c r="M262">
        <v>100.5</v>
      </c>
      <c r="N262">
        <v>59.2</v>
      </c>
      <c r="O262">
        <v>38.1</v>
      </c>
      <c r="P262">
        <v>24</v>
      </c>
      <c r="Q262">
        <v>35.9</v>
      </c>
      <c r="R262">
        <v>30.5</v>
      </c>
      <c r="S262">
        <v>19.100000000000001</v>
      </c>
    </row>
    <row r="263" spans="1:19">
      <c r="A263">
        <v>241</v>
      </c>
      <c r="B263">
        <v>17</v>
      </c>
      <c r="C263">
        <v>17</v>
      </c>
      <c r="D263">
        <v>1.0599000000000001</v>
      </c>
      <c r="E263">
        <v>65</v>
      </c>
      <c r="F263">
        <v>127.5</v>
      </c>
      <c r="G263">
        <v>65.75</v>
      </c>
      <c r="H263">
        <v>20.8</v>
      </c>
      <c r="I263">
        <v>105.9</v>
      </c>
      <c r="J263">
        <v>34.700000000000003</v>
      </c>
      <c r="K263">
        <v>93</v>
      </c>
      <c r="L263">
        <v>79.7</v>
      </c>
      <c r="M263">
        <v>87.6</v>
      </c>
      <c r="N263">
        <v>50.7</v>
      </c>
      <c r="O263">
        <v>33.4</v>
      </c>
      <c r="P263">
        <v>20.100000000000001</v>
      </c>
      <c r="Q263">
        <v>28.5</v>
      </c>
      <c r="R263">
        <v>24.8</v>
      </c>
      <c r="S263">
        <v>16.5</v>
      </c>
    </row>
    <row r="264" spans="1:19">
      <c r="A264">
        <v>242</v>
      </c>
      <c r="B264">
        <v>33.6</v>
      </c>
      <c r="C264">
        <v>35</v>
      </c>
      <c r="D264">
        <v>1.0206999999999999</v>
      </c>
      <c r="E264">
        <v>65</v>
      </c>
      <c r="F264">
        <v>224.5</v>
      </c>
      <c r="G264">
        <v>68.25</v>
      </c>
      <c r="H264">
        <v>33.9</v>
      </c>
      <c r="I264">
        <v>149.19999999999999</v>
      </c>
      <c r="J264">
        <v>38.799999999999997</v>
      </c>
      <c r="K264">
        <v>119.6</v>
      </c>
      <c r="L264">
        <v>118</v>
      </c>
      <c r="M264">
        <v>114.3</v>
      </c>
      <c r="N264">
        <v>61.3</v>
      </c>
      <c r="O264">
        <v>42.1</v>
      </c>
      <c r="P264">
        <v>23.4</v>
      </c>
      <c r="Q264">
        <v>34.9</v>
      </c>
      <c r="R264">
        <v>30.1</v>
      </c>
      <c r="S264">
        <v>19.399999999999999</v>
      </c>
    </row>
    <row r="265" spans="1:19">
      <c r="A265">
        <v>243</v>
      </c>
      <c r="B265">
        <v>29.3</v>
      </c>
      <c r="C265">
        <v>30.4</v>
      </c>
      <c r="D265">
        <v>1.0304</v>
      </c>
      <c r="E265">
        <v>66</v>
      </c>
      <c r="F265">
        <v>234.25</v>
      </c>
      <c r="G265">
        <v>72</v>
      </c>
      <c r="H265">
        <v>31.8</v>
      </c>
      <c r="I265">
        <v>165.6</v>
      </c>
      <c r="J265">
        <v>41.4</v>
      </c>
      <c r="K265">
        <v>119.7</v>
      </c>
      <c r="L265">
        <v>109</v>
      </c>
      <c r="M265">
        <v>109.1</v>
      </c>
      <c r="N265">
        <v>63.7</v>
      </c>
      <c r="O265">
        <v>42.4</v>
      </c>
      <c r="P265">
        <v>24.6</v>
      </c>
      <c r="Q265">
        <v>35.6</v>
      </c>
      <c r="R265">
        <v>30.7</v>
      </c>
      <c r="S265">
        <v>19.5</v>
      </c>
    </row>
    <row r="266" spans="1:19">
      <c r="A266">
        <v>244</v>
      </c>
      <c r="B266">
        <v>31.4</v>
      </c>
      <c r="C266">
        <v>32.6</v>
      </c>
      <c r="D266">
        <v>1.0256000000000001</v>
      </c>
      <c r="E266">
        <v>67</v>
      </c>
      <c r="F266">
        <v>227.75</v>
      </c>
      <c r="G266">
        <v>72.75</v>
      </c>
      <c r="H266">
        <v>30.3</v>
      </c>
      <c r="I266">
        <v>156.30000000000001</v>
      </c>
      <c r="J266">
        <v>41.3</v>
      </c>
      <c r="K266">
        <v>115.8</v>
      </c>
      <c r="L266">
        <v>113.4</v>
      </c>
      <c r="M266">
        <v>109.8</v>
      </c>
      <c r="N266">
        <v>65.599999999999994</v>
      </c>
      <c r="O266">
        <v>46</v>
      </c>
      <c r="P266">
        <v>25.4</v>
      </c>
      <c r="Q266">
        <v>35.299999999999997</v>
      </c>
      <c r="R266">
        <v>29.8</v>
      </c>
      <c r="S266">
        <v>19.5</v>
      </c>
    </row>
    <row r="267" spans="1:19">
      <c r="A267">
        <v>245</v>
      </c>
      <c r="B267">
        <v>28.1</v>
      </c>
      <c r="C267">
        <v>29</v>
      </c>
      <c r="D267">
        <v>1.0334000000000001</v>
      </c>
      <c r="E267">
        <v>67</v>
      </c>
      <c r="F267">
        <v>199.5</v>
      </c>
      <c r="G267">
        <v>68.5</v>
      </c>
      <c r="H267">
        <v>29.9</v>
      </c>
      <c r="I267">
        <v>143.6</v>
      </c>
      <c r="J267">
        <v>40.700000000000003</v>
      </c>
      <c r="K267">
        <v>118.3</v>
      </c>
      <c r="L267">
        <v>106.1</v>
      </c>
      <c r="M267">
        <v>101.6</v>
      </c>
      <c r="N267">
        <v>58.2</v>
      </c>
      <c r="O267">
        <v>38.799999999999997</v>
      </c>
      <c r="P267">
        <v>24.1</v>
      </c>
      <c r="Q267">
        <v>32.1</v>
      </c>
      <c r="R267">
        <v>29.3</v>
      </c>
      <c r="S267">
        <v>18.5</v>
      </c>
    </row>
    <row r="268" spans="1:19">
      <c r="A268">
        <v>246</v>
      </c>
      <c r="B268">
        <v>15.3</v>
      </c>
      <c r="C268">
        <v>15.2</v>
      </c>
      <c r="D268">
        <v>1.0641</v>
      </c>
      <c r="E268">
        <v>68</v>
      </c>
      <c r="F268">
        <v>155.5</v>
      </c>
      <c r="G268">
        <v>69.25</v>
      </c>
      <c r="H268">
        <v>22.8</v>
      </c>
      <c r="I268">
        <v>131.80000000000001</v>
      </c>
      <c r="J268">
        <v>36.299999999999997</v>
      </c>
      <c r="K268">
        <v>97.4</v>
      </c>
      <c r="L268">
        <v>84.3</v>
      </c>
      <c r="M268">
        <v>94.4</v>
      </c>
      <c r="N268">
        <v>54.3</v>
      </c>
      <c r="O268">
        <v>37.5</v>
      </c>
      <c r="P268">
        <v>22.6</v>
      </c>
      <c r="Q268">
        <v>29.2</v>
      </c>
      <c r="R268">
        <v>27.3</v>
      </c>
      <c r="S268">
        <v>18.5</v>
      </c>
    </row>
    <row r="269" spans="1:19">
      <c r="A269">
        <v>247</v>
      </c>
      <c r="B269">
        <v>29.1</v>
      </c>
      <c r="C269">
        <v>30.2</v>
      </c>
      <c r="D269">
        <v>1.0307999999999999</v>
      </c>
      <c r="E269">
        <v>69</v>
      </c>
      <c r="F269">
        <v>215.5</v>
      </c>
      <c r="G269">
        <v>70.5</v>
      </c>
      <c r="H269">
        <v>30.5</v>
      </c>
      <c r="I269">
        <v>152.69999999999999</v>
      </c>
      <c r="J269">
        <v>40.799999999999997</v>
      </c>
      <c r="K269">
        <v>113.7</v>
      </c>
      <c r="L269">
        <v>107.6</v>
      </c>
      <c r="M269">
        <v>110</v>
      </c>
      <c r="N269">
        <v>63.3</v>
      </c>
      <c r="O269">
        <v>44</v>
      </c>
      <c r="P269">
        <v>22.6</v>
      </c>
      <c r="Q269">
        <v>37.5</v>
      </c>
      <c r="R269">
        <v>32.6</v>
      </c>
      <c r="S269">
        <v>18.8</v>
      </c>
    </row>
    <row r="270" spans="1:19">
      <c r="A270">
        <v>248</v>
      </c>
      <c r="B270">
        <v>11.5</v>
      </c>
      <c r="C270">
        <v>11</v>
      </c>
      <c r="D270">
        <v>1.0736000000000001</v>
      </c>
      <c r="E270">
        <v>70</v>
      </c>
      <c r="F270">
        <v>134.25</v>
      </c>
      <c r="G270">
        <v>67</v>
      </c>
      <c r="H270">
        <v>21.1</v>
      </c>
      <c r="I270">
        <v>118.9</v>
      </c>
      <c r="J270">
        <v>34.9</v>
      </c>
      <c r="K270">
        <v>89.2</v>
      </c>
      <c r="L270">
        <v>83.6</v>
      </c>
      <c r="M270">
        <v>88.8</v>
      </c>
      <c r="N270">
        <v>49.6</v>
      </c>
      <c r="O270">
        <v>34.799999999999997</v>
      </c>
      <c r="P270">
        <v>21.5</v>
      </c>
      <c r="Q270">
        <v>25.6</v>
      </c>
      <c r="R270">
        <v>25.7</v>
      </c>
      <c r="S270">
        <v>18.5</v>
      </c>
    </row>
    <row r="271" spans="1:19">
      <c r="A271">
        <v>249</v>
      </c>
      <c r="B271">
        <v>32.299999999999997</v>
      </c>
      <c r="C271">
        <v>33.6</v>
      </c>
      <c r="D271">
        <v>1.0236000000000001</v>
      </c>
      <c r="E271">
        <v>72</v>
      </c>
      <c r="F271">
        <v>201</v>
      </c>
      <c r="G271">
        <v>69.75</v>
      </c>
      <c r="H271">
        <v>29.1</v>
      </c>
      <c r="I271">
        <v>136.1</v>
      </c>
      <c r="J271">
        <v>40.9</v>
      </c>
      <c r="K271">
        <v>108.5</v>
      </c>
      <c r="L271">
        <v>105</v>
      </c>
      <c r="M271">
        <v>104.5</v>
      </c>
      <c r="N271">
        <v>59.6</v>
      </c>
      <c r="O271">
        <v>40.799999999999997</v>
      </c>
      <c r="P271">
        <v>23.2</v>
      </c>
      <c r="Q271">
        <v>35.200000000000003</v>
      </c>
      <c r="R271">
        <v>28.6</v>
      </c>
      <c r="S271">
        <v>20.100000000000001</v>
      </c>
    </row>
    <row r="272" spans="1:19">
      <c r="A272">
        <v>250</v>
      </c>
      <c r="B272">
        <v>28.3</v>
      </c>
      <c r="C272">
        <v>29.3</v>
      </c>
      <c r="D272">
        <v>1.0327999999999999</v>
      </c>
      <c r="E272">
        <v>72</v>
      </c>
      <c r="F272">
        <v>186.75</v>
      </c>
      <c r="G272">
        <v>66</v>
      </c>
      <c r="H272">
        <v>30.2</v>
      </c>
      <c r="I272">
        <v>133.9</v>
      </c>
      <c r="J272">
        <v>38.9</v>
      </c>
      <c r="K272">
        <v>111.1</v>
      </c>
      <c r="L272">
        <v>111.5</v>
      </c>
      <c r="M272">
        <v>101.7</v>
      </c>
      <c r="N272">
        <v>60.3</v>
      </c>
      <c r="O272">
        <v>37.299999999999997</v>
      </c>
      <c r="P272">
        <v>21.5</v>
      </c>
      <c r="Q272">
        <v>31.3</v>
      </c>
      <c r="R272">
        <v>27.2</v>
      </c>
      <c r="S272">
        <v>18</v>
      </c>
    </row>
    <row r="273" spans="1:19">
      <c r="A273">
        <v>251</v>
      </c>
      <c r="B273">
        <v>25.3</v>
      </c>
      <c r="C273">
        <v>26</v>
      </c>
      <c r="D273">
        <v>1.0399</v>
      </c>
      <c r="E273">
        <v>72</v>
      </c>
      <c r="F273">
        <v>190.75</v>
      </c>
      <c r="G273">
        <v>70.5</v>
      </c>
      <c r="H273">
        <v>27</v>
      </c>
      <c r="I273">
        <v>142.6</v>
      </c>
      <c r="J273">
        <v>38.9</v>
      </c>
      <c r="K273">
        <v>108.3</v>
      </c>
      <c r="L273">
        <v>101.3</v>
      </c>
      <c r="M273">
        <v>97.8</v>
      </c>
      <c r="N273">
        <v>56</v>
      </c>
      <c r="O273">
        <v>41.6</v>
      </c>
      <c r="P273">
        <v>22.7</v>
      </c>
      <c r="Q273">
        <v>30.5</v>
      </c>
      <c r="R273">
        <v>29.4</v>
      </c>
      <c r="S273">
        <v>19.8</v>
      </c>
    </row>
    <row r="274" spans="1:19">
      <c r="A274">
        <v>252</v>
      </c>
      <c r="B274">
        <v>30.7</v>
      </c>
      <c r="C274">
        <v>31.9</v>
      </c>
      <c r="D274">
        <v>1.0270999999999999</v>
      </c>
      <c r="E274">
        <v>74</v>
      </c>
      <c r="F274">
        <v>207.5</v>
      </c>
      <c r="G274">
        <v>70</v>
      </c>
      <c r="H274">
        <v>29.8</v>
      </c>
      <c r="I274">
        <v>143.69999999999999</v>
      </c>
      <c r="J274">
        <v>40.799999999999997</v>
      </c>
      <c r="K274">
        <v>112.4</v>
      </c>
      <c r="L274">
        <v>108.5</v>
      </c>
      <c r="M274">
        <v>107.1</v>
      </c>
      <c r="N274">
        <v>59.3</v>
      </c>
      <c r="O274">
        <v>42.2</v>
      </c>
      <c r="P274">
        <v>24.6</v>
      </c>
      <c r="Q274">
        <v>33.700000000000003</v>
      </c>
      <c r="R274">
        <v>30</v>
      </c>
      <c r="S274">
        <v>20.9</v>
      </c>
    </row>
  </sheetData>
  <phoneticPr fontId="3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A21" sqref="A21"/>
    </sheetView>
  </sheetViews>
  <sheetFormatPr baseColWidth="10" defaultColWidth="11" defaultRowHeight="13" x14ac:dyDescent="0"/>
  <sheetData>
    <row r="1" spans="1:1" ht="23">
      <c r="A1" s="26" t="s">
        <v>1555</v>
      </c>
    </row>
    <row r="3" spans="1:1">
      <c r="A3" t="s">
        <v>2739</v>
      </c>
    </row>
    <row r="4" spans="1:1">
      <c r="A4" t="s">
        <v>2618</v>
      </c>
    </row>
    <row r="5" spans="1:1">
      <c r="A5" t="s">
        <v>892</v>
      </c>
    </row>
    <row r="6" spans="1:1">
      <c r="A6" t="s">
        <v>1056</v>
      </c>
    </row>
    <row r="7" spans="1:1">
      <c r="A7" t="s">
        <v>1220</v>
      </c>
    </row>
    <row r="9" spans="1:1">
      <c r="A9" t="s">
        <v>1059</v>
      </c>
    </row>
    <row r="10" spans="1:1">
      <c r="A10" t="s">
        <v>1505</v>
      </c>
    </row>
    <row r="11" spans="1:1">
      <c r="A11" t="s">
        <v>1367</v>
      </c>
    </row>
    <row r="12" spans="1:1">
      <c r="A12" t="s">
        <v>850</v>
      </c>
    </row>
    <row r="13" spans="1:1">
      <c r="A13" t="s">
        <v>2810</v>
      </c>
    </row>
    <row r="14" spans="1:1">
      <c r="A14" t="s">
        <v>853</v>
      </c>
    </row>
    <row r="15" spans="1:1">
      <c r="A15" t="s">
        <v>854</v>
      </c>
    </row>
    <row r="16" spans="1:1">
      <c r="A16" t="s">
        <v>1278</v>
      </c>
    </row>
    <row r="17" spans="1:4">
      <c r="A17" t="s">
        <v>860</v>
      </c>
    </row>
    <row r="18" spans="1:4">
      <c r="A18" t="s">
        <v>861</v>
      </c>
    </row>
    <row r="20" spans="1:4">
      <c r="A20" t="s">
        <v>1130</v>
      </c>
    </row>
    <row r="27" spans="1:4">
      <c r="A27" s="1"/>
      <c r="B27" s="1"/>
      <c r="C27" s="1"/>
      <c r="D27" s="1" t="s">
        <v>1007</v>
      </c>
    </row>
    <row r="28" spans="1:4">
      <c r="A28" s="1" t="s">
        <v>1004</v>
      </c>
      <c r="B28" s="1" t="s">
        <v>1005</v>
      </c>
      <c r="C28" s="1" t="s">
        <v>1006</v>
      </c>
      <c r="D28" s="1" t="s">
        <v>1008</v>
      </c>
    </row>
    <row r="29" spans="1:4">
      <c r="A29">
        <v>19</v>
      </c>
      <c r="B29">
        <v>43</v>
      </c>
      <c r="C29">
        <v>29</v>
      </c>
      <c r="D29">
        <v>11.9</v>
      </c>
    </row>
    <row r="30" spans="1:4">
      <c r="A30">
        <v>24</v>
      </c>
      <c r="B30">
        <v>49</v>
      </c>
      <c r="C30">
        <v>28</v>
      </c>
      <c r="D30">
        <v>22.8</v>
      </c>
    </row>
    <row r="31" spans="1:4">
      <c r="A31">
        <v>30</v>
      </c>
      <c r="B31">
        <v>51</v>
      </c>
      <c r="C31">
        <v>37</v>
      </c>
      <c r="D31">
        <v>18.7</v>
      </c>
    </row>
    <row r="32" spans="1:4">
      <c r="A32">
        <v>29</v>
      </c>
      <c r="B32">
        <v>54</v>
      </c>
      <c r="C32">
        <v>31</v>
      </c>
      <c r="D32">
        <v>20.100000000000001</v>
      </c>
    </row>
    <row r="33" spans="1:4">
      <c r="A33">
        <v>19</v>
      </c>
      <c r="B33">
        <v>42</v>
      </c>
      <c r="C33">
        <v>30</v>
      </c>
      <c r="D33">
        <v>12.9</v>
      </c>
    </row>
    <row r="34" spans="1:4">
      <c r="A34">
        <v>25</v>
      </c>
      <c r="B34">
        <v>53</v>
      </c>
      <c r="C34">
        <v>23</v>
      </c>
      <c r="D34">
        <v>21.7</v>
      </c>
    </row>
    <row r="35" spans="1:4">
      <c r="A35">
        <v>31</v>
      </c>
      <c r="B35">
        <v>58</v>
      </c>
      <c r="C35">
        <v>27</v>
      </c>
      <c r="D35">
        <v>27.1</v>
      </c>
    </row>
    <row r="36" spans="1:4">
      <c r="A36">
        <v>27</v>
      </c>
      <c r="B36">
        <v>52</v>
      </c>
      <c r="C36">
        <v>30</v>
      </c>
      <c r="D36">
        <v>25.4</v>
      </c>
    </row>
    <row r="37" spans="1:4">
      <c r="A37">
        <v>22</v>
      </c>
      <c r="B37">
        <v>49</v>
      </c>
      <c r="C37">
        <v>23</v>
      </c>
      <c r="D37">
        <v>21.3</v>
      </c>
    </row>
    <row r="38" spans="1:4">
      <c r="A38">
        <v>25</v>
      </c>
      <c r="B38">
        <v>53</v>
      </c>
      <c r="C38">
        <v>24</v>
      </c>
      <c r="D38">
        <v>19.3</v>
      </c>
    </row>
    <row r="39" spans="1:4">
      <c r="A39">
        <v>31</v>
      </c>
      <c r="B39">
        <v>56</v>
      </c>
      <c r="C39">
        <v>30</v>
      </c>
      <c r="D39">
        <v>25.4</v>
      </c>
    </row>
    <row r="40" spans="1:4">
      <c r="A40">
        <v>30</v>
      </c>
      <c r="B40">
        <v>56</v>
      </c>
      <c r="C40">
        <v>28</v>
      </c>
      <c r="D40">
        <v>27.2</v>
      </c>
    </row>
    <row r="41" spans="1:4">
      <c r="A41">
        <v>18</v>
      </c>
      <c r="B41">
        <v>46</v>
      </c>
      <c r="C41">
        <v>23</v>
      </c>
      <c r="D41">
        <v>11.7</v>
      </c>
    </row>
    <row r="42" spans="1:4">
      <c r="A42">
        <v>19</v>
      </c>
      <c r="B42">
        <v>44</v>
      </c>
      <c r="C42">
        <v>28</v>
      </c>
      <c r="D42">
        <v>17.8</v>
      </c>
    </row>
    <row r="43" spans="1:4">
      <c r="A43">
        <v>14</v>
      </c>
      <c r="B43">
        <v>45</v>
      </c>
      <c r="C43">
        <v>21</v>
      </c>
      <c r="D43">
        <v>12.8</v>
      </c>
    </row>
    <row r="44" spans="1:4">
      <c r="A44">
        <v>29</v>
      </c>
      <c r="B44">
        <v>54</v>
      </c>
      <c r="C44">
        <v>30</v>
      </c>
      <c r="D44">
        <v>23.9</v>
      </c>
    </row>
    <row r="45" spans="1:4">
      <c r="A45">
        <v>27</v>
      </c>
      <c r="B45">
        <v>55</v>
      </c>
      <c r="C45">
        <v>25</v>
      </c>
      <c r="D45">
        <v>22.6</v>
      </c>
    </row>
    <row r="46" spans="1:4">
      <c r="A46">
        <v>30</v>
      </c>
      <c r="B46">
        <v>58</v>
      </c>
      <c r="C46">
        <v>24</v>
      </c>
      <c r="D46">
        <v>25.4</v>
      </c>
    </row>
    <row r="47" spans="1:4">
      <c r="A47">
        <v>22</v>
      </c>
      <c r="B47">
        <v>48</v>
      </c>
      <c r="C47">
        <v>27</v>
      </c>
      <c r="D47">
        <v>14.8</v>
      </c>
    </row>
    <row r="48" spans="1:4">
      <c r="A48">
        <v>25</v>
      </c>
      <c r="B48">
        <v>51</v>
      </c>
      <c r="C48">
        <v>27</v>
      </c>
      <c r="D48">
        <v>21.1</v>
      </c>
    </row>
  </sheetData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A31" sqref="A31"/>
    </sheetView>
  </sheetViews>
  <sheetFormatPr baseColWidth="10" defaultColWidth="8.7109375" defaultRowHeight="13" x14ac:dyDescent="0"/>
  <sheetData>
    <row r="1" spans="1:1" ht="20">
      <c r="A1" s="161" t="s">
        <v>3827</v>
      </c>
    </row>
    <row r="3" spans="1:1">
      <c r="A3" t="s">
        <v>3807</v>
      </c>
    </row>
    <row r="4" spans="1:1">
      <c r="A4" t="s">
        <v>3808</v>
      </c>
    </row>
    <row r="6" spans="1:1">
      <c r="A6" t="s">
        <v>3809</v>
      </c>
    </row>
    <row r="7" spans="1:1">
      <c r="A7" t="s">
        <v>3810</v>
      </c>
    </row>
    <row r="8" spans="1:1">
      <c r="A8" t="s">
        <v>3811</v>
      </c>
    </row>
    <row r="9" spans="1:1">
      <c r="A9" t="s">
        <v>3812</v>
      </c>
    </row>
    <row r="10" spans="1:1">
      <c r="A10" s="162" t="s">
        <v>3828</v>
      </c>
    </row>
    <row r="12" spans="1:1">
      <c r="A12" t="s">
        <v>3813</v>
      </c>
    </row>
    <row r="14" spans="1:1">
      <c r="A14" t="s">
        <v>3814</v>
      </c>
    </row>
    <row r="15" spans="1:1">
      <c r="A15" t="s">
        <v>3815</v>
      </c>
    </row>
    <row r="16" spans="1:1">
      <c r="A16" t="s">
        <v>3816</v>
      </c>
    </row>
    <row r="17" spans="1:1">
      <c r="A17" t="s">
        <v>3817</v>
      </c>
    </row>
    <row r="18" spans="1:1">
      <c r="A18" t="s">
        <v>3818</v>
      </c>
    </row>
    <row r="19" spans="1:1">
      <c r="A19" t="s">
        <v>3819</v>
      </c>
    </row>
    <row r="20" spans="1:1">
      <c r="A20" t="s">
        <v>3820</v>
      </c>
    </row>
    <row r="21" spans="1:1">
      <c r="A21" t="s">
        <v>3821</v>
      </c>
    </row>
    <row r="22" spans="1:1">
      <c r="A22" t="s">
        <v>3822</v>
      </c>
    </row>
    <row r="23" spans="1:1">
      <c r="A23" t="s">
        <v>3823</v>
      </c>
    </row>
    <row r="24" spans="1:1">
      <c r="A24" t="s">
        <v>3824</v>
      </c>
    </row>
    <row r="25" spans="1:1">
      <c r="A25" t="s">
        <v>3825</v>
      </c>
    </row>
    <row r="27" spans="1:1">
      <c r="A27" t="s">
        <v>3826</v>
      </c>
    </row>
    <row r="28" spans="1:1">
      <c r="A28" s="162" t="s">
        <v>3829</v>
      </c>
    </row>
    <row r="29" spans="1:1">
      <c r="A29" s="162" t="s">
        <v>3830</v>
      </c>
    </row>
    <row r="30" spans="1:1">
      <c r="A30" s="162" t="s">
        <v>3831</v>
      </c>
    </row>
    <row r="31" spans="1:1">
      <c r="A31" s="162" t="s">
        <v>3832</v>
      </c>
    </row>
    <row r="36" spans="1:9">
      <c r="A36" t="s">
        <v>3800</v>
      </c>
      <c r="B36" t="s">
        <v>1027</v>
      </c>
      <c r="C36" t="s">
        <v>1038</v>
      </c>
      <c r="D36" t="s">
        <v>3801</v>
      </c>
      <c r="E36" t="s">
        <v>3802</v>
      </c>
      <c r="F36" t="s">
        <v>3803</v>
      </c>
      <c r="G36" t="s">
        <v>3804</v>
      </c>
      <c r="H36" t="s">
        <v>3805</v>
      </c>
      <c r="I36" t="s">
        <v>3806</v>
      </c>
    </row>
    <row r="37" spans="1:9">
      <c r="A37">
        <v>1</v>
      </c>
      <c r="B37">
        <v>1.78</v>
      </c>
      <c r="C37" t="s">
        <v>236</v>
      </c>
      <c r="D37">
        <v>25</v>
      </c>
      <c r="E37">
        <v>45</v>
      </c>
      <c r="F37">
        <v>50</v>
      </c>
      <c r="G37">
        <v>58</v>
      </c>
      <c r="H37">
        <v>67</v>
      </c>
      <c r="I37">
        <v>100</v>
      </c>
    </row>
    <row r="38" spans="1:9">
      <c r="A38">
        <v>2</v>
      </c>
      <c r="B38">
        <v>1.78</v>
      </c>
      <c r="C38" t="s">
        <v>236</v>
      </c>
      <c r="D38">
        <v>24</v>
      </c>
      <c r="E38">
        <v>33</v>
      </c>
      <c r="F38">
        <v>34</v>
      </c>
      <c r="G38">
        <v>34</v>
      </c>
      <c r="H38">
        <v>44</v>
      </c>
      <c r="I38">
        <v>45</v>
      </c>
    </row>
    <row r="39" spans="1:9">
      <c r="A39">
        <v>3</v>
      </c>
      <c r="B39">
        <v>1.73</v>
      </c>
      <c r="C39" t="s">
        <v>236</v>
      </c>
      <c r="D39">
        <v>24</v>
      </c>
      <c r="E39">
        <v>36</v>
      </c>
      <c r="F39">
        <v>103</v>
      </c>
      <c r="G39">
        <v>142</v>
      </c>
      <c r="H39">
        <v>137</v>
      </c>
      <c r="I39">
        <v>117</v>
      </c>
    </row>
    <row r="40" spans="1:9">
      <c r="A40">
        <v>4</v>
      </c>
      <c r="B40">
        <v>1.78</v>
      </c>
      <c r="C40" t="s">
        <v>236</v>
      </c>
      <c r="D40">
        <v>38</v>
      </c>
      <c r="E40">
        <v>35</v>
      </c>
      <c r="F40">
        <v>47</v>
      </c>
      <c r="G40">
        <v>62</v>
      </c>
      <c r="H40">
        <v>49</v>
      </c>
      <c r="I40">
        <v>53</v>
      </c>
    </row>
    <row r="41" spans="1:9">
      <c r="A41">
        <v>5</v>
      </c>
      <c r="B41">
        <v>1.7</v>
      </c>
      <c r="C41" t="s">
        <v>236</v>
      </c>
      <c r="D41">
        <v>58.3</v>
      </c>
      <c r="E41">
        <v>32</v>
      </c>
      <c r="F41">
        <v>32</v>
      </c>
      <c r="G41">
        <v>48.33</v>
      </c>
      <c r="H41">
        <v>36</v>
      </c>
      <c r="I41">
        <v>64.3</v>
      </c>
    </row>
    <row r="42" spans="1:9">
      <c r="A42">
        <v>6</v>
      </c>
      <c r="B42">
        <v>1.8</v>
      </c>
      <c r="C42" t="s">
        <v>236</v>
      </c>
      <c r="D42">
        <v>110</v>
      </c>
      <c r="E42">
        <v>108</v>
      </c>
      <c r="F42">
        <v>108</v>
      </c>
      <c r="G42">
        <v>122</v>
      </c>
      <c r="H42">
        <v>123</v>
      </c>
      <c r="I42">
        <v>137</v>
      </c>
    </row>
    <row r="43" spans="1:9">
      <c r="A43">
        <v>7</v>
      </c>
      <c r="B43">
        <v>1.64</v>
      </c>
      <c r="C43" t="s">
        <v>340</v>
      </c>
      <c r="D43">
        <v>24</v>
      </c>
      <c r="E43">
        <v>25</v>
      </c>
      <c r="F43">
        <v>29</v>
      </c>
      <c r="G43">
        <v>33</v>
      </c>
      <c r="H43">
        <v>33</v>
      </c>
      <c r="I43">
        <v>62</v>
      </c>
    </row>
    <row r="44" spans="1:9">
      <c r="A44">
        <v>8</v>
      </c>
      <c r="B44">
        <v>1.45</v>
      </c>
      <c r="C44" t="s">
        <v>340</v>
      </c>
      <c r="D44">
        <v>16</v>
      </c>
      <c r="E44">
        <v>23</v>
      </c>
      <c r="F44">
        <v>24</v>
      </c>
      <c r="G44">
        <v>37</v>
      </c>
      <c r="H44">
        <v>34</v>
      </c>
      <c r="I44">
        <v>47</v>
      </c>
    </row>
    <row r="45" spans="1:9">
      <c r="A45">
        <v>9</v>
      </c>
      <c r="B45">
        <v>1.7</v>
      </c>
      <c r="C45" t="s">
        <v>340</v>
      </c>
      <c r="D45">
        <v>34</v>
      </c>
      <c r="E45">
        <v>62</v>
      </c>
      <c r="F45">
        <v>42</v>
      </c>
      <c r="G45">
        <v>65</v>
      </c>
      <c r="H45">
        <v>44</v>
      </c>
      <c r="I45">
        <v>77</v>
      </c>
    </row>
    <row r="46" spans="1:9">
      <c r="A46">
        <v>10</v>
      </c>
      <c r="B46">
        <v>1.57</v>
      </c>
      <c r="C46" t="s">
        <v>340</v>
      </c>
      <c r="D46">
        <v>18</v>
      </c>
      <c r="E46">
        <v>33</v>
      </c>
      <c r="F46">
        <v>27</v>
      </c>
      <c r="G46">
        <v>48</v>
      </c>
      <c r="H46">
        <v>66</v>
      </c>
      <c r="I46">
        <v>83</v>
      </c>
    </row>
    <row r="47" spans="1:9">
      <c r="A47">
        <v>11</v>
      </c>
      <c r="B47">
        <v>1.68</v>
      </c>
      <c r="C47" t="s">
        <v>340</v>
      </c>
      <c r="D47">
        <v>19</v>
      </c>
      <c r="E47">
        <v>18</v>
      </c>
      <c r="F47">
        <v>19</v>
      </c>
      <c r="G47">
        <v>29</v>
      </c>
      <c r="H47">
        <v>25</v>
      </c>
      <c r="I47">
        <v>47</v>
      </c>
    </row>
    <row r="48" spans="1:9">
      <c r="A48">
        <v>12</v>
      </c>
      <c r="B48">
        <v>1.5</v>
      </c>
      <c r="C48" t="s">
        <v>340</v>
      </c>
      <c r="D48">
        <v>15</v>
      </c>
      <c r="E48">
        <v>17</v>
      </c>
      <c r="F48">
        <v>29</v>
      </c>
      <c r="G48">
        <v>42</v>
      </c>
      <c r="H48">
        <v>39</v>
      </c>
      <c r="I48">
        <v>46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workbookViewId="0">
      <selection activeCell="A6" sqref="A6"/>
    </sheetView>
  </sheetViews>
  <sheetFormatPr baseColWidth="10" defaultColWidth="13.7109375" defaultRowHeight="13" x14ac:dyDescent="0"/>
  <sheetData>
    <row r="1" spans="1:17" ht="23">
      <c r="A1" s="26" t="s">
        <v>997</v>
      </c>
    </row>
    <row r="3" spans="1:17">
      <c r="A3" t="s">
        <v>998</v>
      </c>
    </row>
    <row r="4" spans="1:17">
      <c r="A4" t="s">
        <v>1154</v>
      </c>
    </row>
    <row r="6" spans="1:17">
      <c r="A6" t="s">
        <v>1155</v>
      </c>
    </row>
    <row r="12" spans="1:17">
      <c r="A12" t="s">
        <v>2619</v>
      </c>
      <c r="B12" t="s">
        <v>2620</v>
      </c>
      <c r="C12" t="s">
        <v>2621</v>
      </c>
      <c r="D12" t="s">
        <v>2622</v>
      </c>
      <c r="E12" t="s">
        <v>2623</v>
      </c>
      <c r="F12" t="s">
        <v>2741</v>
      </c>
      <c r="G12" t="s">
        <v>2742</v>
      </c>
      <c r="H12" t="s">
        <v>2743</v>
      </c>
      <c r="I12" t="s">
        <v>2744</v>
      </c>
      <c r="J12" t="s">
        <v>2864</v>
      </c>
      <c r="K12" t="s">
        <v>2865</v>
      </c>
      <c r="L12" t="s">
        <v>2866</v>
      </c>
      <c r="M12" t="s">
        <v>2985</v>
      </c>
      <c r="N12" t="s">
        <v>2986</v>
      </c>
      <c r="O12" t="s">
        <v>2987</v>
      </c>
      <c r="P12" t="s">
        <v>2862</v>
      </c>
      <c r="Q12" t="s">
        <v>2863</v>
      </c>
    </row>
    <row r="13" spans="1:17">
      <c r="A13" t="s">
        <v>2495</v>
      </c>
      <c r="B13" t="s">
        <v>2496</v>
      </c>
      <c r="C13">
        <v>1</v>
      </c>
      <c r="D13">
        <v>2</v>
      </c>
      <c r="E13">
        <v>310</v>
      </c>
      <c r="F13">
        <v>20</v>
      </c>
      <c r="G13">
        <v>7</v>
      </c>
      <c r="H13">
        <v>5</v>
      </c>
      <c r="I13">
        <v>150</v>
      </c>
      <c r="J13">
        <v>28</v>
      </c>
      <c r="K13">
        <v>1</v>
      </c>
      <c r="L13">
        <v>23</v>
      </c>
      <c r="M13">
        <v>6</v>
      </c>
      <c r="N13">
        <v>0</v>
      </c>
      <c r="O13">
        <v>0</v>
      </c>
      <c r="P13">
        <v>6</v>
      </c>
      <c r="Q13">
        <v>2</v>
      </c>
    </row>
    <row r="14" spans="1:17">
      <c r="A14" t="s">
        <v>2497</v>
      </c>
      <c r="B14" t="s">
        <v>2498</v>
      </c>
      <c r="C14">
        <v>1</v>
      </c>
      <c r="D14">
        <v>1.55</v>
      </c>
      <c r="E14">
        <v>230</v>
      </c>
      <c r="F14">
        <v>12</v>
      </c>
      <c r="G14">
        <v>6</v>
      </c>
      <c r="H14">
        <v>10</v>
      </c>
      <c r="I14">
        <v>80</v>
      </c>
      <c r="J14">
        <v>27</v>
      </c>
      <c r="K14">
        <v>1</v>
      </c>
      <c r="L14">
        <v>21</v>
      </c>
      <c r="M14">
        <v>4</v>
      </c>
      <c r="N14">
        <v>0</v>
      </c>
      <c r="O14">
        <v>0</v>
      </c>
      <c r="P14">
        <v>8</v>
      </c>
      <c r="Q14">
        <v>4</v>
      </c>
    </row>
    <row r="15" spans="1:17">
      <c r="A15" t="s">
        <v>2497</v>
      </c>
      <c r="B15" t="s">
        <v>2499</v>
      </c>
      <c r="C15">
        <v>3.5</v>
      </c>
      <c r="D15">
        <v>5</v>
      </c>
      <c r="E15">
        <v>220</v>
      </c>
      <c r="F15">
        <v>12</v>
      </c>
      <c r="G15">
        <v>8</v>
      </c>
      <c r="H15">
        <v>10</v>
      </c>
      <c r="I15">
        <v>45</v>
      </c>
      <c r="J15">
        <v>24</v>
      </c>
      <c r="K15">
        <v>1</v>
      </c>
      <c r="L15">
        <v>21</v>
      </c>
      <c r="M15">
        <v>3</v>
      </c>
      <c r="N15">
        <v>0</v>
      </c>
      <c r="O15">
        <v>0</v>
      </c>
      <c r="P15">
        <v>10</v>
      </c>
      <c r="Q15">
        <v>2</v>
      </c>
    </row>
    <row r="16" spans="1:17">
      <c r="A16" t="s">
        <v>2495</v>
      </c>
      <c r="B16" t="s">
        <v>2500</v>
      </c>
      <c r="C16">
        <v>3</v>
      </c>
      <c r="D16">
        <v>3.7</v>
      </c>
      <c r="E16">
        <v>170</v>
      </c>
      <c r="F16">
        <v>8</v>
      </c>
      <c r="G16">
        <v>3</v>
      </c>
      <c r="H16">
        <v>5</v>
      </c>
      <c r="I16">
        <v>85</v>
      </c>
      <c r="J16">
        <v>21</v>
      </c>
      <c r="K16">
        <v>1</v>
      </c>
      <c r="L16">
        <v>17</v>
      </c>
      <c r="M16">
        <v>3</v>
      </c>
      <c r="N16">
        <v>0</v>
      </c>
      <c r="O16">
        <v>0</v>
      </c>
      <c r="P16">
        <v>2</v>
      </c>
      <c r="Q16">
        <v>0</v>
      </c>
    </row>
    <row r="17" spans="1:17">
      <c r="A17" t="s">
        <v>2501</v>
      </c>
      <c r="B17" t="s">
        <v>2502</v>
      </c>
      <c r="C17">
        <v>1</v>
      </c>
      <c r="D17">
        <v>1.7</v>
      </c>
      <c r="E17">
        <v>200</v>
      </c>
      <c r="F17">
        <v>2.5</v>
      </c>
      <c r="G17">
        <v>2.5</v>
      </c>
      <c r="H17">
        <v>2</v>
      </c>
      <c r="I17">
        <v>100</v>
      </c>
      <c r="J17">
        <v>43</v>
      </c>
      <c r="K17">
        <v>0</v>
      </c>
      <c r="L17">
        <v>28</v>
      </c>
      <c r="M17">
        <v>1</v>
      </c>
      <c r="N17">
        <v>0</v>
      </c>
      <c r="O17">
        <v>0</v>
      </c>
      <c r="P17">
        <v>4</v>
      </c>
      <c r="Q17">
        <v>0</v>
      </c>
    </row>
    <row r="18" spans="1:17">
      <c r="A18" t="s">
        <v>2495</v>
      </c>
      <c r="B18" t="s">
        <v>2503</v>
      </c>
      <c r="C18">
        <v>1</v>
      </c>
      <c r="D18">
        <v>1.71</v>
      </c>
      <c r="E18">
        <v>260</v>
      </c>
      <c r="F18">
        <v>16</v>
      </c>
      <c r="G18">
        <v>5</v>
      </c>
      <c r="H18">
        <v>5</v>
      </c>
      <c r="I18">
        <v>130</v>
      </c>
      <c r="J18">
        <v>26</v>
      </c>
      <c r="K18">
        <v>2</v>
      </c>
      <c r="L18">
        <v>17</v>
      </c>
      <c r="M18">
        <v>5</v>
      </c>
      <c r="N18">
        <v>0</v>
      </c>
      <c r="O18">
        <v>0</v>
      </c>
      <c r="P18">
        <v>2</v>
      </c>
      <c r="Q18">
        <v>2</v>
      </c>
    </row>
    <row r="19" spans="1:17">
      <c r="A19" t="s">
        <v>2497</v>
      </c>
      <c r="B19" t="s">
        <v>1204</v>
      </c>
      <c r="C19">
        <v>1</v>
      </c>
      <c r="D19">
        <v>2.2000000000000002</v>
      </c>
      <c r="E19">
        <v>190</v>
      </c>
      <c r="F19">
        <v>1.5</v>
      </c>
      <c r="G19">
        <v>0</v>
      </c>
      <c r="H19">
        <v>0</v>
      </c>
      <c r="I19">
        <v>150</v>
      </c>
      <c r="J19">
        <v>42</v>
      </c>
      <c r="K19">
        <v>0</v>
      </c>
      <c r="L19">
        <v>24</v>
      </c>
      <c r="M19">
        <v>2</v>
      </c>
      <c r="N19">
        <v>0</v>
      </c>
      <c r="O19">
        <v>0</v>
      </c>
      <c r="P19">
        <v>0</v>
      </c>
      <c r="Q19">
        <v>2</v>
      </c>
    </row>
    <row r="20" spans="1:17">
      <c r="A20" t="s">
        <v>1203</v>
      </c>
      <c r="B20" t="s">
        <v>905</v>
      </c>
      <c r="C20">
        <v>1</v>
      </c>
      <c r="D20">
        <v>1.23</v>
      </c>
      <c r="E20">
        <v>190</v>
      </c>
      <c r="F20">
        <v>11</v>
      </c>
      <c r="G20">
        <v>7</v>
      </c>
      <c r="H20">
        <v>5</v>
      </c>
      <c r="I20">
        <v>25</v>
      </c>
      <c r="J20">
        <v>21</v>
      </c>
      <c r="K20">
        <v>0</v>
      </c>
      <c r="L20">
        <v>19</v>
      </c>
      <c r="M20">
        <v>2</v>
      </c>
      <c r="N20">
        <v>0</v>
      </c>
      <c r="O20">
        <v>0</v>
      </c>
      <c r="P20">
        <v>6</v>
      </c>
      <c r="Q20">
        <v>0</v>
      </c>
    </row>
    <row r="21" spans="1:17">
      <c r="A21" t="s">
        <v>803</v>
      </c>
      <c r="B21" t="s">
        <v>804</v>
      </c>
      <c r="C21">
        <v>1</v>
      </c>
      <c r="D21">
        <v>1.55</v>
      </c>
      <c r="E21">
        <v>230</v>
      </c>
      <c r="F21">
        <v>12</v>
      </c>
      <c r="G21">
        <v>7</v>
      </c>
      <c r="H21">
        <v>5</v>
      </c>
      <c r="I21">
        <v>60</v>
      </c>
      <c r="J21">
        <v>28</v>
      </c>
      <c r="K21">
        <v>1</v>
      </c>
      <c r="L21">
        <v>23</v>
      </c>
      <c r="M21">
        <v>3</v>
      </c>
      <c r="N21">
        <v>0</v>
      </c>
      <c r="O21">
        <v>0</v>
      </c>
      <c r="P21">
        <v>8</v>
      </c>
      <c r="Q21">
        <v>0</v>
      </c>
    </row>
    <row r="22" spans="1:17">
      <c r="A22" t="s">
        <v>2497</v>
      </c>
      <c r="B22" t="s">
        <v>893</v>
      </c>
      <c r="C22">
        <v>2</v>
      </c>
      <c r="D22">
        <v>3.22</v>
      </c>
      <c r="E22">
        <v>230</v>
      </c>
      <c r="F22">
        <v>13</v>
      </c>
      <c r="G22">
        <v>8</v>
      </c>
      <c r="H22">
        <v>2</v>
      </c>
      <c r="I22">
        <v>85</v>
      </c>
      <c r="J22">
        <v>25</v>
      </c>
      <c r="K22">
        <v>3</v>
      </c>
      <c r="L22">
        <v>17</v>
      </c>
      <c r="M22">
        <v>2</v>
      </c>
      <c r="N22">
        <v>0</v>
      </c>
      <c r="O22">
        <v>0</v>
      </c>
      <c r="P22">
        <v>2</v>
      </c>
      <c r="Q22">
        <v>2</v>
      </c>
    </row>
    <row r="23" spans="1:17">
      <c r="A23" t="s">
        <v>1057</v>
      </c>
      <c r="B23" t="s">
        <v>1058</v>
      </c>
      <c r="C23">
        <v>1</v>
      </c>
      <c r="D23">
        <v>1.6</v>
      </c>
      <c r="E23">
        <v>200</v>
      </c>
      <c r="F23">
        <v>10</v>
      </c>
      <c r="G23">
        <v>6</v>
      </c>
      <c r="H23">
        <v>15</v>
      </c>
      <c r="I23">
        <v>10</v>
      </c>
      <c r="J23">
        <v>29</v>
      </c>
      <c r="K23">
        <v>2</v>
      </c>
      <c r="L23">
        <v>26</v>
      </c>
      <c r="M23">
        <v>2</v>
      </c>
      <c r="N23">
        <v>0</v>
      </c>
      <c r="O23">
        <v>0</v>
      </c>
      <c r="P23">
        <v>2</v>
      </c>
      <c r="Q23">
        <v>7</v>
      </c>
    </row>
    <row r="24" spans="1:17">
      <c r="A24" t="s">
        <v>2497</v>
      </c>
      <c r="B24" t="s">
        <v>900</v>
      </c>
      <c r="C24">
        <v>1</v>
      </c>
      <c r="D24">
        <v>2.6</v>
      </c>
      <c r="E24">
        <v>390</v>
      </c>
      <c r="F24">
        <v>21</v>
      </c>
      <c r="G24">
        <v>13</v>
      </c>
      <c r="H24">
        <v>10</v>
      </c>
      <c r="I24">
        <v>110</v>
      </c>
      <c r="J24">
        <v>45</v>
      </c>
      <c r="K24">
        <v>1</v>
      </c>
      <c r="L24">
        <v>35</v>
      </c>
      <c r="M24">
        <v>5</v>
      </c>
      <c r="N24">
        <v>0</v>
      </c>
      <c r="O24">
        <v>0</v>
      </c>
      <c r="P24">
        <v>10</v>
      </c>
      <c r="Q24">
        <v>2</v>
      </c>
    </row>
    <row r="25" spans="1:17">
      <c r="A25" t="s">
        <v>2495</v>
      </c>
      <c r="B25" t="s">
        <v>901</v>
      </c>
      <c r="C25">
        <v>1</v>
      </c>
      <c r="D25">
        <v>1.74</v>
      </c>
      <c r="E25">
        <v>250</v>
      </c>
      <c r="F25">
        <v>13</v>
      </c>
      <c r="G25">
        <v>5</v>
      </c>
      <c r="H25">
        <v>5</v>
      </c>
      <c r="I25">
        <v>25</v>
      </c>
      <c r="J25">
        <v>30</v>
      </c>
      <c r="K25">
        <v>2</v>
      </c>
      <c r="L25">
        <v>25</v>
      </c>
      <c r="M25">
        <v>5</v>
      </c>
      <c r="N25">
        <v>0</v>
      </c>
      <c r="O25">
        <v>0</v>
      </c>
      <c r="P25">
        <v>4</v>
      </c>
      <c r="Q25">
        <v>2</v>
      </c>
    </row>
    <row r="26" spans="1:17">
      <c r="A26" t="s">
        <v>902</v>
      </c>
      <c r="B26" t="s">
        <v>902</v>
      </c>
      <c r="C26">
        <v>1</v>
      </c>
      <c r="D26">
        <v>1.7</v>
      </c>
      <c r="E26">
        <v>200</v>
      </c>
      <c r="F26">
        <v>4</v>
      </c>
      <c r="G26">
        <v>2.5</v>
      </c>
      <c r="H26">
        <v>0</v>
      </c>
      <c r="I26">
        <v>105</v>
      </c>
      <c r="J26">
        <v>41</v>
      </c>
      <c r="K26">
        <v>0</v>
      </c>
      <c r="L26">
        <v>20</v>
      </c>
      <c r="M26">
        <v>1</v>
      </c>
      <c r="N26">
        <v>0</v>
      </c>
      <c r="O26">
        <v>0</v>
      </c>
      <c r="P26">
        <v>2</v>
      </c>
      <c r="Q26">
        <v>2</v>
      </c>
    </row>
    <row r="27" spans="1:17">
      <c r="A27" t="s">
        <v>803</v>
      </c>
      <c r="B27" t="s">
        <v>903</v>
      </c>
      <c r="C27">
        <v>1</v>
      </c>
      <c r="D27">
        <v>1.5</v>
      </c>
      <c r="E27">
        <v>200</v>
      </c>
      <c r="F27">
        <v>8</v>
      </c>
      <c r="G27">
        <v>5</v>
      </c>
      <c r="H27">
        <v>10</v>
      </c>
      <c r="I27">
        <v>75</v>
      </c>
      <c r="J27">
        <v>30</v>
      </c>
      <c r="K27">
        <v>0</v>
      </c>
      <c r="L27">
        <v>27</v>
      </c>
      <c r="M27">
        <v>2</v>
      </c>
      <c r="N27">
        <v>0</v>
      </c>
      <c r="O27">
        <v>0</v>
      </c>
      <c r="P27">
        <v>4</v>
      </c>
      <c r="Q27">
        <v>0</v>
      </c>
    </row>
    <row r="28" spans="1:17">
      <c r="A28" t="s">
        <v>2497</v>
      </c>
      <c r="B28" t="s">
        <v>904</v>
      </c>
      <c r="C28">
        <v>1</v>
      </c>
      <c r="D28">
        <v>1.4</v>
      </c>
      <c r="E28">
        <v>220</v>
      </c>
      <c r="F28">
        <v>13</v>
      </c>
      <c r="G28">
        <v>9</v>
      </c>
      <c r="H28">
        <v>20</v>
      </c>
      <c r="I28">
        <v>110</v>
      </c>
      <c r="J28">
        <v>23</v>
      </c>
      <c r="K28">
        <v>0</v>
      </c>
      <c r="L28">
        <v>21</v>
      </c>
      <c r="M28">
        <v>2</v>
      </c>
      <c r="N28">
        <v>0</v>
      </c>
      <c r="O28">
        <v>0</v>
      </c>
      <c r="P28">
        <v>4</v>
      </c>
      <c r="Q28">
        <v>0</v>
      </c>
    </row>
    <row r="29" spans="1:17">
      <c r="A29" t="s">
        <v>2497</v>
      </c>
      <c r="B29" t="s">
        <v>811</v>
      </c>
      <c r="C29">
        <v>1</v>
      </c>
      <c r="D29">
        <v>2</v>
      </c>
      <c r="E29">
        <v>280</v>
      </c>
      <c r="F29">
        <v>14</v>
      </c>
      <c r="G29">
        <v>5</v>
      </c>
      <c r="H29">
        <v>5</v>
      </c>
      <c r="I29">
        <v>115</v>
      </c>
      <c r="J29">
        <v>37</v>
      </c>
      <c r="K29">
        <v>0</v>
      </c>
      <c r="L29">
        <v>27</v>
      </c>
      <c r="M29">
        <v>3</v>
      </c>
      <c r="N29">
        <v>0</v>
      </c>
      <c r="O29">
        <v>0</v>
      </c>
      <c r="P29">
        <v>4</v>
      </c>
      <c r="Q29">
        <v>2</v>
      </c>
    </row>
    <row r="30" spans="1:17">
      <c r="A30" t="s">
        <v>2495</v>
      </c>
      <c r="B30" t="s">
        <v>812</v>
      </c>
      <c r="C30">
        <v>1</v>
      </c>
      <c r="D30">
        <v>1.57</v>
      </c>
      <c r="E30">
        <v>160</v>
      </c>
      <c r="F30">
        <v>5</v>
      </c>
      <c r="G30">
        <v>3.5</v>
      </c>
      <c r="H30">
        <v>0</v>
      </c>
      <c r="I30">
        <v>100</v>
      </c>
      <c r="J30">
        <v>33</v>
      </c>
      <c r="K30">
        <v>0</v>
      </c>
      <c r="L30">
        <v>23</v>
      </c>
      <c r="M30">
        <v>2</v>
      </c>
      <c r="N30">
        <v>0</v>
      </c>
      <c r="O30">
        <v>0</v>
      </c>
      <c r="P30">
        <v>4</v>
      </c>
      <c r="Q30">
        <v>0</v>
      </c>
    </row>
    <row r="31" spans="1:17">
      <c r="A31" t="s">
        <v>2495</v>
      </c>
      <c r="B31" t="s">
        <v>813</v>
      </c>
      <c r="C31">
        <v>1</v>
      </c>
      <c r="D31">
        <v>1.76</v>
      </c>
      <c r="E31">
        <v>240</v>
      </c>
      <c r="F31">
        <v>13</v>
      </c>
      <c r="G31">
        <v>4</v>
      </c>
      <c r="H31">
        <v>5</v>
      </c>
      <c r="I31">
        <v>70</v>
      </c>
      <c r="J31">
        <v>31</v>
      </c>
      <c r="K31">
        <v>1</v>
      </c>
      <c r="L31">
        <v>26</v>
      </c>
      <c r="M31">
        <v>3</v>
      </c>
      <c r="N31">
        <v>0</v>
      </c>
      <c r="O31">
        <v>0</v>
      </c>
      <c r="P31">
        <v>6</v>
      </c>
      <c r="Q31">
        <v>2</v>
      </c>
    </row>
    <row r="32" spans="1:17">
      <c r="A32" t="s">
        <v>814</v>
      </c>
      <c r="B32" t="s">
        <v>1506</v>
      </c>
      <c r="C32">
        <v>1</v>
      </c>
      <c r="D32">
        <v>2.5</v>
      </c>
      <c r="E32">
        <v>340</v>
      </c>
      <c r="F32">
        <v>16</v>
      </c>
      <c r="G32">
        <v>3</v>
      </c>
      <c r="H32">
        <v>0</v>
      </c>
      <c r="I32">
        <v>210</v>
      </c>
      <c r="J32">
        <v>40</v>
      </c>
      <c r="K32">
        <v>2</v>
      </c>
      <c r="L32">
        <v>29</v>
      </c>
      <c r="M32">
        <v>9</v>
      </c>
      <c r="N32">
        <v>0</v>
      </c>
      <c r="O32">
        <v>0</v>
      </c>
      <c r="P32">
        <v>4</v>
      </c>
      <c r="Q32">
        <v>2</v>
      </c>
    </row>
    <row r="33" spans="1:17">
      <c r="A33" t="s">
        <v>803</v>
      </c>
      <c r="B33" t="s">
        <v>1368</v>
      </c>
      <c r="C33">
        <v>1</v>
      </c>
      <c r="D33">
        <v>1.58</v>
      </c>
      <c r="E33">
        <v>200</v>
      </c>
      <c r="F33">
        <v>8</v>
      </c>
      <c r="G33">
        <v>4</v>
      </c>
      <c r="H33">
        <v>3</v>
      </c>
      <c r="I33">
        <v>15</v>
      </c>
      <c r="J33">
        <v>31</v>
      </c>
      <c r="K33">
        <v>2</v>
      </c>
      <c r="L33">
        <v>28</v>
      </c>
      <c r="M33">
        <v>2</v>
      </c>
      <c r="N33">
        <v>0</v>
      </c>
      <c r="O33">
        <v>0</v>
      </c>
      <c r="P33">
        <v>4</v>
      </c>
      <c r="Q33">
        <v>2</v>
      </c>
    </row>
    <row r="34" spans="1:17">
      <c r="A34" t="s">
        <v>1057</v>
      </c>
      <c r="B34" t="s">
        <v>1369</v>
      </c>
      <c r="C34">
        <v>1</v>
      </c>
      <c r="D34">
        <v>1.6</v>
      </c>
      <c r="E34">
        <v>230</v>
      </c>
      <c r="F34">
        <v>13</v>
      </c>
      <c r="G34">
        <v>7</v>
      </c>
      <c r="H34">
        <v>20</v>
      </c>
      <c r="I34">
        <v>35</v>
      </c>
      <c r="J34">
        <v>27</v>
      </c>
      <c r="K34">
        <v>1</v>
      </c>
      <c r="L34">
        <v>26</v>
      </c>
      <c r="M34">
        <v>3</v>
      </c>
      <c r="N34">
        <v>0</v>
      </c>
      <c r="O34">
        <v>0</v>
      </c>
      <c r="P34">
        <v>6</v>
      </c>
      <c r="Q34">
        <v>6</v>
      </c>
    </row>
    <row r="35" spans="1:17">
      <c r="A35" t="s">
        <v>2497</v>
      </c>
      <c r="B35" t="s">
        <v>1370</v>
      </c>
      <c r="C35">
        <v>1</v>
      </c>
      <c r="D35">
        <v>1.65</v>
      </c>
      <c r="E35">
        <v>250</v>
      </c>
      <c r="F35">
        <v>15</v>
      </c>
      <c r="G35">
        <v>9</v>
      </c>
      <c r="H35">
        <v>5</v>
      </c>
      <c r="I35">
        <v>55</v>
      </c>
      <c r="J35">
        <v>25</v>
      </c>
      <c r="K35">
        <v>1</v>
      </c>
      <c r="L35">
        <v>18</v>
      </c>
      <c r="M35">
        <v>4</v>
      </c>
      <c r="N35">
        <v>0</v>
      </c>
      <c r="O35">
        <v>0</v>
      </c>
      <c r="P35">
        <v>4</v>
      </c>
      <c r="Q35">
        <v>2</v>
      </c>
    </row>
    <row r="36" spans="1:17">
      <c r="A36" t="s">
        <v>816</v>
      </c>
      <c r="B36" t="s">
        <v>817</v>
      </c>
      <c r="C36">
        <v>1</v>
      </c>
      <c r="D36">
        <v>1.6</v>
      </c>
      <c r="E36">
        <v>270</v>
      </c>
      <c r="F36">
        <v>19</v>
      </c>
      <c r="G36">
        <v>11</v>
      </c>
      <c r="H36">
        <v>20</v>
      </c>
      <c r="I36">
        <v>160</v>
      </c>
      <c r="J36">
        <v>25</v>
      </c>
      <c r="K36">
        <v>0</v>
      </c>
      <c r="L36">
        <v>23</v>
      </c>
      <c r="M36">
        <v>2</v>
      </c>
      <c r="N36">
        <v>6</v>
      </c>
      <c r="O36">
        <v>0</v>
      </c>
      <c r="P36">
        <v>2</v>
      </c>
      <c r="Q36">
        <v>2</v>
      </c>
    </row>
    <row r="37" spans="1:17">
      <c r="A37" t="s">
        <v>818</v>
      </c>
      <c r="B37" t="s">
        <v>819</v>
      </c>
      <c r="C37">
        <v>1</v>
      </c>
      <c r="D37">
        <v>1.85</v>
      </c>
      <c r="E37">
        <v>240</v>
      </c>
      <c r="F37">
        <v>12</v>
      </c>
      <c r="G37">
        <v>2</v>
      </c>
      <c r="H37">
        <v>0</v>
      </c>
      <c r="I37">
        <v>170</v>
      </c>
      <c r="J37">
        <v>28</v>
      </c>
      <c r="K37">
        <v>1</v>
      </c>
      <c r="L37">
        <v>16</v>
      </c>
      <c r="M37">
        <v>7</v>
      </c>
      <c r="N37">
        <v>0</v>
      </c>
      <c r="O37">
        <v>0</v>
      </c>
      <c r="P37">
        <v>4</v>
      </c>
      <c r="Q37">
        <v>4</v>
      </c>
    </row>
    <row r="38" spans="1:17">
      <c r="A38" t="s">
        <v>820</v>
      </c>
      <c r="B38" t="s">
        <v>821</v>
      </c>
      <c r="C38">
        <v>1</v>
      </c>
      <c r="D38">
        <v>2.12</v>
      </c>
      <c r="E38">
        <v>220</v>
      </c>
      <c r="F38">
        <v>0</v>
      </c>
      <c r="G38">
        <v>0</v>
      </c>
      <c r="H38">
        <v>0</v>
      </c>
      <c r="I38">
        <v>25</v>
      </c>
      <c r="J38">
        <v>55</v>
      </c>
      <c r="K38">
        <v>0</v>
      </c>
      <c r="L38">
        <v>34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t="s">
        <v>2497</v>
      </c>
      <c r="B39" t="s">
        <v>822</v>
      </c>
      <c r="C39">
        <v>1</v>
      </c>
      <c r="D39">
        <v>1.91</v>
      </c>
      <c r="E39">
        <v>260</v>
      </c>
      <c r="F39">
        <v>12</v>
      </c>
      <c r="G39">
        <v>8</v>
      </c>
      <c r="H39">
        <v>10</v>
      </c>
      <c r="I39">
        <v>95</v>
      </c>
      <c r="J39">
        <v>35</v>
      </c>
      <c r="K39">
        <v>0</v>
      </c>
      <c r="L39">
        <v>30</v>
      </c>
      <c r="M39">
        <v>2</v>
      </c>
      <c r="N39">
        <v>0</v>
      </c>
      <c r="O39">
        <v>0</v>
      </c>
      <c r="P39">
        <v>6</v>
      </c>
      <c r="Q39">
        <v>0</v>
      </c>
    </row>
    <row r="40" spans="1:17">
      <c r="A40" t="s">
        <v>803</v>
      </c>
      <c r="B40" t="s">
        <v>908</v>
      </c>
      <c r="C40">
        <v>1</v>
      </c>
      <c r="D40">
        <v>2.1</v>
      </c>
      <c r="E40">
        <v>280</v>
      </c>
      <c r="F40">
        <v>11</v>
      </c>
      <c r="G40">
        <v>6</v>
      </c>
      <c r="H40">
        <v>0</v>
      </c>
      <c r="I40">
        <v>120</v>
      </c>
      <c r="J40">
        <v>41</v>
      </c>
      <c r="K40">
        <v>1</v>
      </c>
      <c r="L40">
        <v>40</v>
      </c>
      <c r="M40">
        <v>4</v>
      </c>
      <c r="N40">
        <v>0</v>
      </c>
      <c r="O40">
        <v>0</v>
      </c>
      <c r="P40">
        <v>0</v>
      </c>
      <c r="Q40">
        <v>2</v>
      </c>
    </row>
    <row r="41" spans="1:17">
      <c r="A41" t="s">
        <v>909</v>
      </c>
      <c r="B41" t="s">
        <v>1222</v>
      </c>
      <c r="C41">
        <v>1</v>
      </c>
      <c r="D41">
        <v>1.75</v>
      </c>
      <c r="E41">
        <v>230</v>
      </c>
      <c r="F41">
        <v>10</v>
      </c>
      <c r="G41">
        <v>5</v>
      </c>
      <c r="H41">
        <v>0</v>
      </c>
      <c r="I41">
        <v>36</v>
      </c>
      <c r="J41">
        <v>31</v>
      </c>
      <c r="K41">
        <v>1</v>
      </c>
      <c r="L41">
        <v>1</v>
      </c>
      <c r="M41">
        <v>4</v>
      </c>
      <c r="N41">
        <v>1</v>
      </c>
      <c r="O41">
        <v>1</v>
      </c>
      <c r="P41">
        <v>2</v>
      </c>
      <c r="Q41">
        <v>7</v>
      </c>
    </row>
    <row r="42" spans="1:17">
      <c r="A42" t="s">
        <v>2497</v>
      </c>
      <c r="B42" t="s">
        <v>1061</v>
      </c>
      <c r="C42">
        <v>1</v>
      </c>
      <c r="D42">
        <v>2.6</v>
      </c>
      <c r="E42">
        <v>420</v>
      </c>
      <c r="F42">
        <v>27</v>
      </c>
      <c r="G42">
        <v>12</v>
      </c>
      <c r="H42">
        <v>10</v>
      </c>
      <c r="I42">
        <v>35</v>
      </c>
      <c r="J42">
        <v>34</v>
      </c>
      <c r="K42">
        <v>3</v>
      </c>
      <c r="L42">
        <v>28</v>
      </c>
      <c r="M42">
        <v>9</v>
      </c>
      <c r="N42">
        <v>0</v>
      </c>
      <c r="O42">
        <v>0</v>
      </c>
      <c r="P42">
        <v>8</v>
      </c>
      <c r="Q42">
        <v>4</v>
      </c>
    </row>
    <row r="43" spans="1:17">
      <c r="A43" t="s">
        <v>2497</v>
      </c>
      <c r="B43" t="s">
        <v>1062</v>
      </c>
      <c r="C43">
        <v>1</v>
      </c>
      <c r="D43">
        <v>2.8</v>
      </c>
      <c r="E43">
        <v>450</v>
      </c>
      <c r="F43">
        <v>29</v>
      </c>
      <c r="G43">
        <v>12</v>
      </c>
      <c r="H43">
        <v>10</v>
      </c>
      <c r="I43">
        <v>45</v>
      </c>
      <c r="J43">
        <v>37</v>
      </c>
      <c r="K43">
        <v>3</v>
      </c>
      <c r="L43">
        <v>29</v>
      </c>
      <c r="M43">
        <v>9</v>
      </c>
      <c r="N43">
        <v>0</v>
      </c>
      <c r="O43">
        <v>0</v>
      </c>
      <c r="P43">
        <v>15</v>
      </c>
      <c r="Q43">
        <v>10</v>
      </c>
    </row>
    <row r="44" spans="1:17">
      <c r="A44" t="s">
        <v>1063</v>
      </c>
      <c r="B44" t="s">
        <v>1064</v>
      </c>
      <c r="C44">
        <v>1</v>
      </c>
      <c r="D44">
        <v>1.5</v>
      </c>
      <c r="E44">
        <v>250</v>
      </c>
      <c r="F44">
        <v>17</v>
      </c>
      <c r="G44">
        <v>11</v>
      </c>
      <c r="H44">
        <v>4</v>
      </c>
      <c r="I44">
        <v>45</v>
      </c>
      <c r="J44">
        <v>22</v>
      </c>
      <c r="K44">
        <v>1</v>
      </c>
      <c r="L44">
        <v>20</v>
      </c>
      <c r="M44">
        <v>3</v>
      </c>
      <c r="N44">
        <v>0</v>
      </c>
      <c r="O44">
        <v>0</v>
      </c>
      <c r="P44">
        <v>5</v>
      </c>
      <c r="Q44">
        <v>5</v>
      </c>
    </row>
    <row r="45" spans="1:17">
      <c r="A45" t="s">
        <v>2497</v>
      </c>
      <c r="B45" t="s">
        <v>1065</v>
      </c>
      <c r="C45">
        <v>1</v>
      </c>
      <c r="D45">
        <v>1.6</v>
      </c>
      <c r="E45">
        <v>240</v>
      </c>
      <c r="F45">
        <v>14</v>
      </c>
      <c r="G45">
        <v>6</v>
      </c>
      <c r="H45">
        <v>2</v>
      </c>
      <c r="I45">
        <v>150</v>
      </c>
      <c r="J45">
        <v>24</v>
      </c>
      <c r="K45">
        <v>1</v>
      </c>
      <c r="L45">
        <v>19</v>
      </c>
      <c r="M45">
        <v>5</v>
      </c>
      <c r="N45">
        <v>0</v>
      </c>
      <c r="O45">
        <v>0</v>
      </c>
      <c r="P45">
        <v>2</v>
      </c>
      <c r="Q45">
        <v>2</v>
      </c>
    </row>
    <row r="46" spans="1:17">
      <c r="A46" t="s">
        <v>2495</v>
      </c>
      <c r="B46" t="s">
        <v>1066</v>
      </c>
      <c r="C46">
        <v>1</v>
      </c>
      <c r="D46">
        <v>2.17</v>
      </c>
      <c r="E46">
        <v>250</v>
      </c>
      <c r="F46">
        <v>2.5</v>
      </c>
      <c r="G46">
        <v>0.5</v>
      </c>
      <c r="H46">
        <v>0</v>
      </c>
      <c r="I46">
        <v>10</v>
      </c>
      <c r="J46">
        <v>56</v>
      </c>
      <c r="K46">
        <v>0</v>
      </c>
      <c r="L46">
        <v>47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2497</v>
      </c>
      <c r="B47" t="s">
        <v>1060</v>
      </c>
      <c r="C47">
        <v>1</v>
      </c>
      <c r="D47">
        <v>1.6</v>
      </c>
      <c r="E47">
        <v>250</v>
      </c>
      <c r="F47">
        <v>16</v>
      </c>
      <c r="G47">
        <v>6</v>
      </c>
      <c r="H47">
        <v>3</v>
      </c>
      <c r="I47">
        <v>75</v>
      </c>
      <c r="J47">
        <v>21</v>
      </c>
      <c r="K47">
        <v>2</v>
      </c>
      <c r="L47">
        <v>16</v>
      </c>
      <c r="M47">
        <v>6</v>
      </c>
      <c r="N47">
        <v>0</v>
      </c>
      <c r="O47">
        <v>0</v>
      </c>
      <c r="P47">
        <v>4</v>
      </c>
      <c r="Q47">
        <v>2</v>
      </c>
    </row>
    <row r="48" spans="1:17">
      <c r="A48" t="s">
        <v>906</v>
      </c>
      <c r="B48" t="s">
        <v>907</v>
      </c>
      <c r="C48">
        <v>1</v>
      </c>
      <c r="D48">
        <v>1.25</v>
      </c>
      <c r="E48">
        <v>160</v>
      </c>
      <c r="F48">
        <v>8</v>
      </c>
      <c r="G48">
        <v>4.5</v>
      </c>
      <c r="H48">
        <v>3</v>
      </c>
      <c r="I48">
        <v>10</v>
      </c>
      <c r="J48">
        <v>23</v>
      </c>
      <c r="K48">
        <v>0</v>
      </c>
      <c r="L48">
        <v>19</v>
      </c>
      <c r="M48">
        <v>1</v>
      </c>
      <c r="N48">
        <v>0</v>
      </c>
      <c r="O48">
        <v>0</v>
      </c>
      <c r="P48">
        <v>2</v>
      </c>
      <c r="Q48">
        <v>0</v>
      </c>
    </row>
    <row r="49" spans="1:17">
      <c r="A49" t="s">
        <v>803</v>
      </c>
      <c r="B49" t="s">
        <v>1073</v>
      </c>
      <c r="C49">
        <v>1</v>
      </c>
      <c r="D49">
        <v>2.1</v>
      </c>
      <c r="E49">
        <v>280</v>
      </c>
      <c r="F49">
        <v>12</v>
      </c>
      <c r="G49">
        <v>7</v>
      </c>
      <c r="H49">
        <v>0</v>
      </c>
      <c r="I49">
        <v>135</v>
      </c>
      <c r="J49">
        <v>38</v>
      </c>
      <c r="K49">
        <v>2</v>
      </c>
      <c r="L49">
        <v>25</v>
      </c>
      <c r="M49">
        <v>4</v>
      </c>
      <c r="N49">
        <v>0</v>
      </c>
      <c r="O49">
        <v>0</v>
      </c>
      <c r="P49">
        <v>2</v>
      </c>
      <c r="Q49">
        <v>0</v>
      </c>
    </row>
    <row r="50" spans="1:17">
      <c r="A50" t="s">
        <v>1074</v>
      </c>
      <c r="B50" t="s">
        <v>1075</v>
      </c>
      <c r="C50">
        <v>1</v>
      </c>
      <c r="D50">
        <v>1.25</v>
      </c>
      <c r="E50">
        <v>160</v>
      </c>
      <c r="F50">
        <v>6</v>
      </c>
      <c r="G50">
        <v>1</v>
      </c>
      <c r="H50">
        <v>0</v>
      </c>
      <c r="I50">
        <v>90</v>
      </c>
      <c r="J50">
        <v>20</v>
      </c>
      <c r="K50">
        <v>0</v>
      </c>
      <c r="L50">
        <v>16</v>
      </c>
      <c r="M50">
        <v>6</v>
      </c>
      <c r="N50">
        <v>15</v>
      </c>
      <c r="O50">
        <v>10</v>
      </c>
      <c r="P50">
        <v>15</v>
      </c>
      <c r="Q50">
        <v>15</v>
      </c>
    </row>
    <row r="51" spans="1:17">
      <c r="A51" t="s">
        <v>2495</v>
      </c>
      <c r="B51" t="s">
        <v>1076</v>
      </c>
      <c r="C51">
        <v>4</v>
      </c>
      <c r="D51">
        <v>6</v>
      </c>
      <c r="E51">
        <v>230</v>
      </c>
      <c r="F51">
        <v>13</v>
      </c>
      <c r="G51">
        <v>8</v>
      </c>
      <c r="H51">
        <v>10</v>
      </c>
      <c r="I51">
        <v>30</v>
      </c>
      <c r="J51">
        <v>25</v>
      </c>
      <c r="K51">
        <v>1</v>
      </c>
      <c r="L51">
        <v>24</v>
      </c>
      <c r="M51">
        <v>3</v>
      </c>
      <c r="N51">
        <v>2</v>
      </c>
      <c r="O51">
        <v>0</v>
      </c>
      <c r="P51">
        <v>6</v>
      </c>
      <c r="Q51">
        <v>0</v>
      </c>
    </row>
    <row r="52" spans="1:17">
      <c r="A52" t="s">
        <v>2497</v>
      </c>
      <c r="B52" t="s">
        <v>1077</v>
      </c>
      <c r="C52">
        <v>1</v>
      </c>
      <c r="D52">
        <v>1.5</v>
      </c>
      <c r="E52">
        <v>170</v>
      </c>
      <c r="F52">
        <v>4</v>
      </c>
      <c r="G52">
        <v>2.5</v>
      </c>
      <c r="H52">
        <v>0</v>
      </c>
      <c r="I52">
        <v>15</v>
      </c>
      <c r="J52">
        <v>33</v>
      </c>
      <c r="K52">
        <v>0</v>
      </c>
      <c r="L52">
        <v>23</v>
      </c>
      <c r="M52">
        <v>1</v>
      </c>
      <c r="N52">
        <v>0</v>
      </c>
      <c r="O52">
        <v>0</v>
      </c>
      <c r="P52">
        <v>0</v>
      </c>
      <c r="Q52">
        <v>4</v>
      </c>
    </row>
    <row r="53" spans="1:17">
      <c r="A53" t="s">
        <v>2495</v>
      </c>
      <c r="B53" t="s">
        <v>1078</v>
      </c>
      <c r="C53">
        <v>1</v>
      </c>
      <c r="D53">
        <v>2.13</v>
      </c>
      <c r="E53">
        <v>260</v>
      </c>
      <c r="F53">
        <v>8</v>
      </c>
      <c r="G53">
        <v>4</v>
      </c>
      <c r="H53">
        <v>5</v>
      </c>
      <c r="I53">
        <v>110</v>
      </c>
      <c r="J53">
        <v>46</v>
      </c>
      <c r="K53">
        <v>1</v>
      </c>
      <c r="L53">
        <v>40</v>
      </c>
      <c r="M53">
        <v>2</v>
      </c>
      <c r="N53">
        <v>0</v>
      </c>
      <c r="O53">
        <v>0</v>
      </c>
      <c r="P53">
        <v>2</v>
      </c>
      <c r="Q53">
        <v>2</v>
      </c>
    </row>
    <row r="54" spans="1:17">
      <c r="A54" t="s">
        <v>1063</v>
      </c>
      <c r="B54" t="s">
        <v>934</v>
      </c>
      <c r="C54">
        <v>1</v>
      </c>
      <c r="D54">
        <v>1.5</v>
      </c>
      <c r="E54">
        <v>250</v>
      </c>
      <c r="F54">
        <v>17</v>
      </c>
      <c r="G54">
        <v>11</v>
      </c>
      <c r="H54">
        <v>4</v>
      </c>
      <c r="I54">
        <v>45</v>
      </c>
      <c r="J54">
        <v>22</v>
      </c>
      <c r="K54">
        <v>1</v>
      </c>
      <c r="L54">
        <v>20</v>
      </c>
      <c r="M54">
        <v>3</v>
      </c>
      <c r="N54">
        <v>0</v>
      </c>
      <c r="O54">
        <v>0</v>
      </c>
      <c r="P54">
        <v>5</v>
      </c>
      <c r="Q54">
        <v>5</v>
      </c>
    </row>
    <row r="55" spans="1:17">
      <c r="A55" t="s">
        <v>1079</v>
      </c>
      <c r="B55" t="s">
        <v>1080</v>
      </c>
      <c r="C55">
        <v>1</v>
      </c>
      <c r="D55">
        <v>1.6</v>
      </c>
      <c r="E55">
        <v>190</v>
      </c>
      <c r="F55">
        <v>4</v>
      </c>
      <c r="G55">
        <v>2.5</v>
      </c>
      <c r="H55">
        <v>0</v>
      </c>
      <c r="I55">
        <v>10</v>
      </c>
      <c r="J55">
        <v>38</v>
      </c>
      <c r="K55">
        <v>0</v>
      </c>
      <c r="L55">
        <v>37</v>
      </c>
      <c r="M55">
        <v>0</v>
      </c>
      <c r="N55">
        <v>0</v>
      </c>
      <c r="O55">
        <v>0</v>
      </c>
      <c r="P55">
        <v>0</v>
      </c>
      <c r="Q55">
        <v>4</v>
      </c>
    </row>
    <row r="56" spans="1:17">
      <c r="A56" t="s">
        <v>2497</v>
      </c>
      <c r="B56" t="s">
        <v>1081</v>
      </c>
      <c r="C56">
        <v>1</v>
      </c>
      <c r="D56">
        <v>1.5</v>
      </c>
      <c r="E56">
        <v>240</v>
      </c>
      <c r="F56">
        <v>15</v>
      </c>
      <c r="G56">
        <v>8</v>
      </c>
      <c r="H56">
        <v>10</v>
      </c>
      <c r="I56">
        <v>60</v>
      </c>
      <c r="J56">
        <v>22</v>
      </c>
      <c r="K56">
        <v>1</v>
      </c>
      <c r="L56">
        <v>19</v>
      </c>
      <c r="M56">
        <v>4</v>
      </c>
      <c r="N56">
        <v>0</v>
      </c>
      <c r="O56">
        <v>0</v>
      </c>
      <c r="P56">
        <v>8</v>
      </c>
      <c r="Q56">
        <v>2</v>
      </c>
    </row>
    <row r="57" spans="1:17">
      <c r="A57" t="s">
        <v>2497</v>
      </c>
      <c r="B57" t="s">
        <v>1082</v>
      </c>
      <c r="C57">
        <v>1</v>
      </c>
      <c r="D57">
        <v>2.8</v>
      </c>
      <c r="E57">
        <v>410</v>
      </c>
      <c r="F57">
        <v>22</v>
      </c>
      <c r="G57">
        <v>15</v>
      </c>
      <c r="H57">
        <v>10</v>
      </c>
      <c r="I57">
        <v>65</v>
      </c>
      <c r="J57">
        <v>48</v>
      </c>
      <c r="K57">
        <v>1</v>
      </c>
      <c r="L57">
        <v>33</v>
      </c>
      <c r="M57">
        <v>5</v>
      </c>
      <c r="N57">
        <v>0</v>
      </c>
      <c r="O57">
        <v>0</v>
      </c>
      <c r="P57">
        <v>10</v>
      </c>
      <c r="Q57">
        <v>2</v>
      </c>
    </row>
    <row r="58" spans="1:17">
      <c r="A58" t="s">
        <v>818</v>
      </c>
      <c r="B58" t="s">
        <v>1083</v>
      </c>
      <c r="C58">
        <v>1</v>
      </c>
      <c r="D58">
        <v>1.75</v>
      </c>
      <c r="E58">
        <v>230</v>
      </c>
      <c r="F58">
        <v>10</v>
      </c>
      <c r="G58">
        <v>8</v>
      </c>
      <c r="H58">
        <v>0</v>
      </c>
      <c r="I58">
        <v>130</v>
      </c>
      <c r="J58">
        <v>36</v>
      </c>
      <c r="K58">
        <v>1</v>
      </c>
      <c r="L58">
        <v>28</v>
      </c>
      <c r="M58">
        <v>2</v>
      </c>
      <c r="N58">
        <v>0</v>
      </c>
      <c r="O58">
        <v>0</v>
      </c>
      <c r="P58">
        <v>8</v>
      </c>
      <c r="Q58">
        <v>2</v>
      </c>
    </row>
    <row r="59" spans="1:17">
      <c r="A59" t="s">
        <v>2497</v>
      </c>
      <c r="B59" t="s">
        <v>1084</v>
      </c>
      <c r="C59">
        <v>1</v>
      </c>
      <c r="D59">
        <v>2</v>
      </c>
      <c r="E59">
        <v>280</v>
      </c>
      <c r="F59">
        <v>12</v>
      </c>
      <c r="G59">
        <v>5</v>
      </c>
      <c r="H59">
        <v>2</v>
      </c>
      <c r="I59">
        <v>95</v>
      </c>
      <c r="J59">
        <v>38</v>
      </c>
      <c r="K59">
        <v>1</v>
      </c>
      <c r="L59">
        <v>26</v>
      </c>
      <c r="M59">
        <v>5</v>
      </c>
      <c r="N59">
        <v>0</v>
      </c>
      <c r="O59">
        <v>0</v>
      </c>
      <c r="P59">
        <v>4</v>
      </c>
      <c r="Q59">
        <v>4</v>
      </c>
    </row>
    <row r="60" spans="1:17">
      <c r="A60" t="s">
        <v>1079</v>
      </c>
      <c r="B60" t="s">
        <v>1085</v>
      </c>
      <c r="C60">
        <v>1</v>
      </c>
      <c r="D60">
        <v>1.875</v>
      </c>
      <c r="E60">
        <v>230</v>
      </c>
      <c r="F60">
        <v>7</v>
      </c>
      <c r="G60">
        <v>6</v>
      </c>
      <c r="H60">
        <v>0</v>
      </c>
      <c r="I60">
        <v>50</v>
      </c>
      <c r="J60">
        <v>40</v>
      </c>
      <c r="K60">
        <v>1</v>
      </c>
      <c r="L60">
        <v>30</v>
      </c>
      <c r="M60">
        <v>2</v>
      </c>
      <c r="N60">
        <v>0</v>
      </c>
      <c r="O60">
        <v>0</v>
      </c>
      <c r="P60">
        <v>4</v>
      </c>
      <c r="Q60">
        <v>2</v>
      </c>
    </row>
    <row r="61" spans="1:17">
      <c r="A61" t="s">
        <v>2497</v>
      </c>
      <c r="B61" t="s">
        <v>1086</v>
      </c>
      <c r="C61">
        <v>4.5</v>
      </c>
      <c r="D61">
        <v>6</v>
      </c>
      <c r="E61">
        <v>210</v>
      </c>
      <c r="F61">
        <v>13</v>
      </c>
      <c r="G61">
        <v>7</v>
      </c>
      <c r="H61">
        <v>5</v>
      </c>
      <c r="I61">
        <v>25</v>
      </c>
      <c r="J61">
        <v>19</v>
      </c>
      <c r="K61">
        <v>1</v>
      </c>
      <c r="L61">
        <v>17</v>
      </c>
      <c r="M61">
        <v>4</v>
      </c>
      <c r="N61">
        <v>0</v>
      </c>
      <c r="O61">
        <v>0</v>
      </c>
      <c r="P61">
        <v>8</v>
      </c>
      <c r="Q61">
        <v>4</v>
      </c>
    </row>
    <row r="62" spans="1:17">
      <c r="A62" t="s">
        <v>2497</v>
      </c>
      <c r="B62" t="s">
        <v>1087</v>
      </c>
      <c r="C62">
        <v>1</v>
      </c>
      <c r="D62">
        <v>1.9</v>
      </c>
      <c r="E62">
        <v>250</v>
      </c>
      <c r="F62">
        <v>13</v>
      </c>
      <c r="G62">
        <v>11</v>
      </c>
      <c r="H62">
        <v>0</v>
      </c>
      <c r="I62">
        <v>80</v>
      </c>
      <c r="J62">
        <v>31</v>
      </c>
      <c r="K62">
        <v>3</v>
      </c>
      <c r="L62">
        <v>21</v>
      </c>
      <c r="M62">
        <v>2</v>
      </c>
      <c r="N62">
        <v>0</v>
      </c>
      <c r="O62">
        <v>0</v>
      </c>
      <c r="P62">
        <v>0</v>
      </c>
      <c r="Q62">
        <v>6</v>
      </c>
    </row>
    <row r="63" spans="1:17">
      <c r="A63" t="s">
        <v>1074</v>
      </c>
      <c r="B63" t="s">
        <v>1088</v>
      </c>
      <c r="C63">
        <v>1</v>
      </c>
      <c r="D63">
        <v>1.2</v>
      </c>
      <c r="E63">
        <v>125</v>
      </c>
      <c r="F63">
        <v>2</v>
      </c>
      <c r="G63">
        <v>0.5</v>
      </c>
      <c r="H63">
        <v>0</v>
      </c>
      <c r="I63">
        <v>55</v>
      </c>
      <c r="J63">
        <v>21</v>
      </c>
      <c r="K63">
        <v>2</v>
      </c>
      <c r="L63">
        <v>11</v>
      </c>
      <c r="M63">
        <v>6</v>
      </c>
      <c r="N63">
        <v>6</v>
      </c>
      <c r="O63">
        <v>50</v>
      </c>
      <c r="P63">
        <v>20</v>
      </c>
      <c r="Q63">
        <v>15</v>
      </c>
    </row>
    <row r="64" spans="1:17">
      <c r="A64" t="s">
        <v>1233</v>
      </c>
      <c r="B64" t="s">
        <v>1234</v>
      </c>
      <c r="C64">
        <v>1</v>
      </c>
      <c r="D64">
        <v>1.74</v>
      </c>
      <c r="E64">
        <v>262</v>
      </c>
      <c r="F64">
        <v>16</v>
      </c>
      <c r="G64">
        <v>5</v>
      </c>
      <c r="H64">
        <v>0</v>
      </c>
      <c r="I64">
        <v>164</v>
      </c>
      <c r="J64">
        <v>24</v>
      </c>
      <c r="K64">
        <v>0</v>
      </c>
      <c r="L64">
        <v>19</v>
      </c>
      <c r="M64">
        <v>7</v>
      </c>
      <c r="N64">
        <v>0</v>
      </c>
      <c r="O64">
        <v>0</v>
      </c>
      <c r="P64">
        <v>2</v>
      </c>
      <c r="Q64">
        <v>4</v>
      </c>
    </row>
    <row r="65" spans="1:17">
      <c r="A65" t="s">
        <v>2497</v>
      </c>
      <c r="B65" t="s">
        <v>1235</v>
      </c>
      <c r="C65">
        <v>3.5</v>
      </c>
      <c r="D65">
        <v>5</v>
      </c>
      <c r="E65">
        <v>220</v>
      </c>
      <c r="F65">
        <v>13</v>
      </c>
      <c r="G65">
        <v>7</v>
      </c>
      <c r="H65">
        <v>10</v>
      </c>
      <c r="I65">
        <v>80</v>
      </c>
      <c r="J65">
        <v>21</v>
      </c>
      <c r="K65">
        <v>1</v>
      </c>
      <c r="L65">
        <v>18</v>
      </c>
      <c r="M65">
        <v>4</v>
      </c>
      <c r="N65">
        <v>0</v>
      </c>
      <c r="O65">
        <v>0</v>
      </c>
      <c r="P65">
        <v>10</v>
      </c>
      <c r="Q65">
        <v>2</v>
      </c>
    </row>
    <row r="66" spans="1:17">
      <c r="A66" t="s">
        <v>2495</v>
      </c>
      <c r="B66" t="s">
        <v>862</v>
      </c>
      <c r="C66">
        <v>1</v>
      </c>
      <c r="D66">
        <v>1.77</v>
      </c>
      <c r="E66">
        <v>220</v>
      </c>
      <c r="F66">
        <v>8</v>
      </c>
      <c r="G66">
        <v>4</v>
      </c>
      <c r="H66">
        <v>5</v>
      </c>
      <c r="I66">
        <v>85</v>
      </c>
      <c r="J66">
        <v>36</v>
      </c>
      <c r="K66">
        <v>1</v>
      </c>
      <c r="L66">
        <v>30</v>
      </c>
      <c r="M66">
        <v>1</v>
      </c>
      <c r="N66">
        <v>0</v>
      </c>
      <c r="O66">
        <v>0</v>
      </c>
      <c r="P66">
        <v>2</v>
      </c>
      <c r="Q66">
        <v>2</v>
      </c>
    </row>
    <row r="67" spans="1:17">
      <c r="A67" t="s">
        <v>2495</v>
      </c>
      <c r="B67" t="s">
        <v>863</v>
      </c>
      <c r="C67">
        <v>1</v>
      </c>
      <c r="D67">
        <v>1.31</v>
      </c>
      <c r="E67">
        <v>200</v>
      </c>
      <c r="F67">
        <v>11</v>
      </c>
      <c r="G67">
        <v>3.5</v>
      </c>
      <c r="H67">
        <v>5</v>
      </c>
      <c r="I67">
        <v>15</v>
      </c>
      <c r="J67">
        <v>21</v>
      </c>
      <c r="K67">
        <v>2</v>
      </c>
      <c r="L67">
        <v>18</v>
      </c>
      <c r="M67">
        <v>3</v>
      </c>
      <c r="N67">
        <v>0</v>
      </c>
      <c r="O67">
        <v>0</v>
      </c>
      <c r="P67">
        <v>4</v>
      </c>
      <c r="Q67">
        <v>2</v>
      </c>
    </row>
    <row r="68" spans="1:17">
      <c r="A68" t="s">
        <v>977</v>
      </c>
      <c r="B68" t="s">
        <v>978</v>
      </c>
      <c r="C68">
        <v>1</v>
      </c>
      <c r="D68">
        <v>1.6</v>
      </c>
      <c r="E68">
        <v>230</v>
      </c>
      <c r="F68">
        <v>14</v>
      </c>
      <c r="G68">
        <v>1.5</v>
      </c>
      <c r="H68">
        <v>0</v>
      </c>
      <c r="I68">
        <v>70</v>
      </c>
      <c r="J68">
        <v>22</v>
      </c>
      <c r="K68">
        <v>2</v>
      </c>
      <c r="L68">
        <v>13</v>
      </c>
      <c r="M68">
        <v>6</v>
      </c>
      <c r="N68">
        <v>0</v>
      </c>
      <c r="O68">
        <v>0</v>
      </c>
      <c r="P68">
        <v>2</v>
      </c>
      <c r="Q68">
        <v>4</v>
      </c>
    </row>
    <row r="69" spans="1:17">
      <c r="A69" t="s">
        <v>2495</v>
      </c>
      <c r="B69" t="s">
        <v>979</v>
      </c>
      <c r="C69">
        <v>1</v>
      </c>
      <c r="D69">
        <v>1.42</v>
      </c>
      <c r="E69">
        <v>230</v>
      </c>
      <c r="F69">
        <v>15</v>
      </c>
      <c r="G69">
        <v>3.5</v>
      </c>
      <c r="H69">
        <v>10</v>
      </c>
      <c r="I69">
        <v>150</v>
      </c>
      <c r="J69">
        <v>17</v>
      </c>
      <c r="K69">
        <v>2</v>
      </c>
      <c r="L69">
        <v>12</v>
      </c>
      <c r="M69">
        <v>6</v>
      </c>
      <c r="N69">
        <v>2</v>
      </c>
      <c r="O69">
        <v>0</v>
      </c>
      <c r="P69">
        <v>2</v>
      </c>
      <c r="Q69">
        <v>2</v>
      </c>
    </row>
    <row r="70" spans="1:17">
      <c r="A70" t="s">
        <v>2497</v>
      </c>
      <c r="B70" t="s">
        <v>969</v>
      </c>
      <c r="C70">
        <v>1</v>
      </c>
      <c r="D70">
        <v>1.55</v>
      </c>
      <c r="E70">
        <v>230</v>
      </c>
      <c r="F70">
        <v>13</v>
      </c>
      <c r="G70">
        <v>9</v>
      </c>
      <c r="H70">
        <v>10</v>
      </c>
      <c r="I70">
        <v>40</v>
      </c>
      <c r="J70">
        <v>25</v>
      </c>
      <c r="K70">
        <v>1</v>
      </c>
      <c r="L70">
        <v>22</v>
      </c>
      <c r="M70">
        <v>3</v>
      </c>
      <c r="N70">
        <v>0</v>
      </c>
      <c r="O70">
        <v>0</v>
      </c>
      <c r="P70">
        <v>8</v>
      </c>
      <c r="Q70">
        <v>2</v>
      </c>
    </row>
    <row r="71" spans="1:17">
      <c r="A71" t="s">
        <v>2495</v>
      </c>
      <c r="B71" t="s">
        <v>970</v>
      </c>
      <c r="C71">
        <v>1</v>
      </c>
      <c r="D71">
        <v>2.15</v>
      </c>
      <c r="E71">
        <v>280</v>
      </c>
      <c r="F71">
        <v>11</v>
      </c>
      <c r="G71">
        <v>5</v>
      </c>
      <c r="H71">
        <v>5</v>
      </c>
      <c r="I71">
        <v>90</v>
      </c>
      <c r="J71">
        <v>43</v>
      </c>
      <c r="K71">
        <v>1</v>
      </c>
      <c r="L71">
        <v>37</v>
      </c>
      <c r="M71">
        <v>2</v>
      </c>
      <c r="N71">
        <v>0</v>
      </c>
      <c r="O71">
        <v>0</v>
      </c>
      <c r="P71">
        <v>6</v>
      </c>
      <c r="Q71">
        <v>0</v>
      </c>
    </row>
    <row r="72" spans="1:17">
      <c r="A72" t="s">
        <v>1063</v>
      </c>
      <c r="B72" t="s">
        <v>971</v>
      </c>
      <c r="C72">
        <v>1</v>
      </c>
      <c r="D72">
        <v>1.5</v>
      </c>
      <c r="E72">
        <v>190</v>
      </c>
      <c r="F72">
        <v>6</v>
      </c>
      <c r="G72">
        <v>4</v>
      </c>
      <c r="H72">
        <v>0</v>
      </c>
      <c r="I72">
        <v>90</v>
      </c>
      <c r="J72">
        <v>33</v>
      </c>
      <c r="K72">
        <v>1</v>
      </c>
      <c r="L72">
        <v>17</v>
      </c>
      <c r="M72">
        <v>2</v>
      </c>
      <c r="N72">
        <v>0</v>
      </c>
      <c r="O72">
        <v>0</v>
      </c>
      <c r="P72">
        <v>0</v>
      </c>
      <c r="Q72">
        <v>5</v>
      </c>
    </row>
    <row r="73" spans="1:17">
      <c r="A73" t="s">
        <v>2495</v>
      </c>
      <c r="B73" t="s">
        <v>972</v>
      </c>
      <c r="C73">
        <v>1</v>
      </c>
      <c r="D73">
        <v>1.69</v>
      </c>
      <c r="E73">
        <v>230</v>
      </c>
      <c r="F73">
        <v>10</v>
      </c>
      <c r="G73">
        <v>6</v>
      </c>
      <c r="H73">
        <v>10</v>
      </c>
      <c r="I73">
        <v>35</v>
      </c>
      <c r="J73">
        <v>34</v>
      </c>
      <c r="K73">
        <v>1</v>
      </c>
      <c r="L73">
        <v>31</v>
      </c>
      <c r="M73">
        <v>2</v>
      </c>
      <c r="N73">
        <v>0</v>
      </c>
      <c r="O73">
        <v>0</v>
      </c>
      <c r="P73">
        <v>4</v>
      </c>
      <c r="Q73">
        <v>2</v>
      </c>
    </row>
    <row r="74" spans="1:17">
      <c r="A74" t="s">
        <v>2497</v>
      </c>
      <c r="B74" t="s">
        <v>973</v>
      </c>
      <c r="C74">
        <v>3.5</v>
      </c>
      <c r="D74">
        <v>5</v>
      </c>
      <c r="E74">
        <v>210</v>
      </c>
      <c r="F74">
        <v>11</v>
      </c>
      <c r="G74">
        <v>6</v>
      </c>
      <c r="H74">
        <v>5</v>
      </c>
      <c r="I74">
        <v>45</v>
      </c>
      <c r="J74">
        <v>24</v>
      </c>
      <c r="K74">
        <v>1</v>
      </c>
      <c r="L74">
        <v>21</v>
      </c>
      <c r="M74">
        <v>3</v>
      </c>
      <c r="N74">
        <v>0</v>
      </c>
      <c r="O74">
        <v>0</v>
      </c>
      <c r="P74">
        <v>8</v>
      </c>
      <c r="Q74">
        <v>2</v>
      </c>
    </row>
    <row r="75" spans="1:17">
      <c r="A75" t="s">
        <v>1063</v>
      </c>
      <c r="B75" t="s">
        <v>974</v>
      </c>
      <c r="C75">
        <v>1</v>
      </c>
      <c r="D75">
        <v>2</v>
      </c>
      <c r="E75">
        <v>250</v>
      </c>
      <c r="F75">
        <v>5</v>
      </c>
      <c r="G75">
        <v>4</v>
      </c>
      <c r="H75">
        <v>0</v>
      </c>
      <c r="I75">
        <v>85</v>
      </c>
      <c r="J75">
        <v>48</v>
      </c>
      <c r="K75">
        <v>1</v>
      </c>
      <c r="L75">
        <v>23</v>
      </c>
      <c r="M75">
        <v>2</v>
      </c>
      <c r="N75">
        <v>0</v>
      </c>
      <c r="O75">
        <v>0</v>
      </c>
      <c r="P75">
        <v>0</v>
      </c>
      <c r="Q75">
        <v>0</v>
      </c>
    </row>
    <row r="76" spans="1:17">
      <c r="A76" t="s">
        <v>2497</v>
      </c>
      <c r="B76" t="s">
        <v>975</v>
      </c>
      <c r="C76">
        <v>4.5</v>
      </c>
      <c r="D76">
        <v>6</v>
      </c>
      <c r="E76">
        <v>210</v>
      </c>
      <c r="F76">
        <v>12</v>
      </c>
      <c r="G76">
        <v>8</v>
      </c>
      <c r="H76">
        <v>10</v>
      </c>
      <c r="I76">
        <v>35</v>
      </c>
      <c r="J76">
        <v>23</v>
      </c>
      <c r="K76">
        <v>1</v>
      </c>
      <c r="L76">
        <v>20</v>
      </c>
      <c r="M76">
        <v>3</v>
      </c>
      <c r="N76">
        <v>0</v>
      </c>
      <c r="O76">
        <v>0</v>
      </c>
      <c r="P76">
        <v>8</v>
      </c>
      <c r="Q76">
        <v>2</v>
      </c>
    </row>
    <row r="77" spans="1:17">
      <c r="A77" t="s">
        <v>2495</v>
      </c>
      <c r="B77" t="s">
        <v>976</v>
      </c>
      <c r="C77">
        <v>1</v>
      </c>
      <c r="D77">
        <v>1.7</v>
      </c>
      <c r="E77">
        <v>250</v>
      </c>
      <c r="F77">
        <v>13</v>
      </c>
      <c r="G77">
        <v>10</v>
      </c>
      <c r="H77">
        <v>5</v>
      </c>
      <c r="I77">
        <v>125</v>
      </c>
      <c r="J77">
        <v>29</v>
      </c>
      <c r="K77">
        <v>1</v>
      </c>
      <c r="L77">
        <v>19</v>
      </c>
      <c r="M77">
        <v>4</v>
      </c>
      <c r="N77">
        <v>0</v>
      </c>
      <c r="O77">
        <v>0</v>
      </c>
      <c r="P77">
        <v>4</v>
      </c>
      <c r="Q77">
        <v>0</v>
      </c>
    </row>
    <row r="78" spans="1:17">
      <c r="A78" t="s">
        <v>2497</v>
      </c>
      <c r="B78" t="s">
        <v>1142</v>
      </c>
      <c r="C78">
        <v>1</v>
      </c>
      <c r="D78">
        <v>1.5</v>
      </c>
      <c r="E78">
        <v>230</v>
      </c>
      <c r="F78">
        <v>14</v>
      </c>
      <c r="G78">
        <v>9</v>
      </c>
      <c r="H78">
        <v>10</v>
      </c>
      <c r="I78">
        <v>40</v>
      </c>
      <c r="J78">
        <v>24</v>
      </c>
      <c r="K78">
        <v>0</v>
      </c>
      <c r="L78">
        <v>21</v>
      </c>
      <c r="M78">
        <v>3</v>
      </c>
      <c r="N78">
        <v>0</v>
      </c>
      <c r="O78">
        <v>0</v>
      </c>
      <c r="P78">
        <v>10</v>
      </c>
      <c r="Q78">
        <v>2</v>
      </c>
    </row>
    <row r="79" spans="1:17">
      <c r="A79" t="s">
        <v>2497</v>
      </c>
      <c r="B79" t="s">
        <v>992</v>
      </c>
      <c r="C79">
        <v>1</v>
      </c>
      <c r="D79">
        <v>2.6</v>
      </c>
      <c r="E79">
        <v>410</v>
      </c>
      <c r="F79">
        <v>24</v>
      </c>
      <c r="G79">
        <v>15</v>
      </c>
      <c r="H79">
        <v>0</v>
      </c>
      <c r="I79">
        <v>5</v>
      </c>
      <c r="J79">
        <v>44</v>
      </c>
      <c r="K79">
        <v>4</v>
      </c>
      <c r="L79">
        <v>34</v>
      </c>
      <c r="M79">
        <v>4</v>
      </c>
      <c r="N79">
        <v>0</v>
      </c>
      <c r="O79">
        <v>0</v>
      </c>
      <c r="P79">
        <v>2</v>
      </c>
      <c r="Q79">
        <v>10</v>
      </c>
    </row>
    <row r="80" spans="1:17">
      <c r="A80" t="s">
        <v>2495</v>
      </c>
      <c r="B80" t="s">
        <v>993</v>
      </c>
      <c r="C80">
        <v>1</v>
      </c>
      <c r="D80">
        <v>1.63</v>
      </c>
      <c r="E80">
        <v>240</v>
      </c>
      <c r="F80">
        <v>13</v>
      </c>
      <c r="G80">
        <v>8</v>
      </c>
      <c r="H80">
        <v>5</v>
      </c>
      <c r="I80">
        <v>95</v>
      </c>
      <c r="J80">
        <v>27</v>
      </c>
      <c r="K80">
        <v>2</v>
      </c>
      <c r="L80">
        <v>22</v>
      </c>
      <c r="M80">
        <v>5</v>
      </c>
      <c r="N80">
        <v>0</v>
      </c>
      <c r="O80">
        <v>0</v>
      </c>
      <c r="P80">
        <v>4</v>
      </c>
      <c r="Q80">
        <v>2</v>
      </c>
    </row>
    <row r="81" spans="1:17">
      <c r="A81" t="s">
        <v>2497</v>
      </c>
      <c r="B81" t="s">
        <v>1138</v>
      </c>
      <c r="C81">
        <v>1</v>
      </c>
      <c r="D81">
        <v>1.63</v>
      </c>
      <c r="E81">
        <v>230</v>
      </c>
      <c r="F81">
        <v>10</v>
      </c>
      <c r="G81">
        <v>8</v>
      </c>
      <c r="H81">
        <v>0</v>
      </c>
      <c r="I81">
        <v>75</v>
      </c>
      <c r="J81">
        <v>28</v>
      </c>
      <c r="K81">
        <v>1</v>
      </c>
      <c r="L81">
        <v>24</v>
      </c>
      <c r="M81">
        <v>6</v>
      </c>
      <c r="N81">
        <v>0</v>
      </c>
      <c r="O81">
        <v>0</v>
      </c>
      <c r="P81">
        <v>4</v>
      </c>
      <c r="Q81">
        <v>2</v>
      </c>
    </row>
    <row r="82" spans="1:17">
      <c r="A82" t="s">
        <v>803</v>
      </c>
      <c r="B82" t="s">
        <v>1139</v>
      </c>
      <c r="C82">
        <v>1</v>
      </c>
      <c r="D82">
        <v>1.4</v>
      </c>
      <c r="E82">
        <v>200</v>
      </c>
      <c r="F82">
        <v>11</v>
      </c>
      <c r="G82">
        <v>6</v>
      </c>
      <c r="H82">
        <v>3</v>
      </c>
      <c r="I82">
        <v>20</v>
      </c>
      <c r="J82">
        <v>22</v>
      </c>
      <c r="K82">
        <v>2</v>
      </c>
      <c r="L82">
        <v>20</v>
      </c>
      <c r="M82">
        <v>3</v>
      </c>
      <c r="N82">
        <v>0</v>
      </c>
      <c r="O82">
        <v>0</v>
      </c>
      <c r="P82">
        <v>6</v>
      </c>
      <c r="Q82">
        <v>2</v>
      </c>
    </row>
    <row r="83" spans="1:17">
      <c r="A83" t="s">
        <v>2497</v>
      </c>
      <c r="B83" t="s">
        <v>1140</v>
      </c>
      <c r="C83">
        <v>3.5</v>
      </c>
      <c r="D83">
        <v>5</v>
      </c>
      <c r="E83">
        <v>190</v>
      </c>
      <c r="F83">
        <v>9</v>
      </c>
      <c r="G83">
        <v>6</v>
      </c>
      <c r="H83">
        <v>10</v>
      </c>
      <c r="I83">
        <v>55</v>
      </c>
      <c r="J83">
        <v>25</v>
      </c>
      <c r="K83">
        <v>0</v>
      </c>
      <c r="L83">
        <v>19</v>
      </c>
      <c r="M83">
        <v>2</v>
      </c>
      <c r="N83">
        <v>0</v>
      </c>
      <c r="O83">
        <v>0</v>
      </c>
      <c r="P83">
        <v>8</v>
      </c>
      <c r="Q83">
        <v>2</v>
      </c>
    </row>
    <row r="84" spans="1:17">
      <c r="A84" t="s">
        <v>2497</v>
      </c>
      <c r="B84" t="s">
        <v>1141</v>
      </c>
      <c r="C84">
        <v>1</v>
      </c>
      <c r="D84">
        <v>2.6</v>
      </c>
      <c r="E84">
        <v>410</v>
      </c>
      <c r="F84">
        <v>25</v>
      </c>
      <c r="G84">
        <v>12</v>
      </c>
      <c r="H84">
        <v>15</v>
      </c>
      <c r="I84">
        <v>55</v>
      </c>
      <c r="J84">
        <v>38</v>
      </c>
      <c r="K84">
        <v>2</v>
      </c>
      <c r="L84">
        <v>31</v>
      </c>
      <c r="M84">
        <v>8</v>
      </c>
      <c r="N84">
        <v>0</v>
      </c>
      <c r="O84">
        <v>0</v>
      </c>
      <c r="P84">
        <v>15</v>
      </c>
      <c r="Q84">
        <v>6</v>
      </c>
    </row>
    <row r="85" spans="1:17">
      <c r="A85" t="s">
        <v>2497</v>
      </c>
      <c r="B85" t="s">
        <v>1287</v>
      </c>
      <c r="C85">
        <v>1</v>
      </c>
      <c r="D85">
        <v>1.6</v>
      </c>
      <c r="E85">
        <v>240</v>
      </c>
      <c r="F85">
        <v>14</v>
      </c>
      <c r="G85">
        <v>4.5</v>
      </c>
      <c r="H85">
        <v>3</v>
      </c>
      <c r="I85">
        <v>85</v>
      </c>
      <c r="J85">
        <v>22</v>
      </c>
      <c r="K85">
        <v>1</v>
      </c>
      <c r="L85">
        <v>18</v>
      </c>
      <c r="M85">
        <v>7</v>
      </c>
      <c r="N85">
        <v>0</v>
      </c>
      <c r="O85">
        <v>0</v>
      </c>
      <c r="P85">
        <v>2</v>
      </c>
      <c r="Q85">
        <v>2</v>
      </c>
    </row>
    <row r="86" spans="1:17">
      <c r="A86" t="s">
        <v>818</v>
      </c>
      <c r="B86" t="s">
        <v>1288</v>
      </c>
      <c r="C86">
        <v>2</v>
      </c>
      <c r="D86">
        <v>2.8</v>
      </c>
      <c r="E86">
        <v>210</v>
      </c>
      <c r="F86">
        <v>13</v>
      </c>
      <c r="G86">
        <v>7</v>
      </c>
      <c r="H86">
        <v>20</v>
      </c>
      <c r="I86">
        <v>180</v>
      </c>
      <c r="J86">
        <v>25</v>
      </c>
      <c r="K86">
        <v>0</v>
      </c>
      <c r="L86">
        <v>24</v>
      </c>
      <c r="M86">
        <v>2</v>
      </c>
      <c r="N86">
        <v>6</v>
      </c>
      <c r="O86">
        <v>0</v>
      </c>
      <c r="P86">
        <v>4</v>
      </c>
      <c r="Q86">
        <v>2</v>
      </c>
    </row>
    <row r="87" spans="1:17">
      <c r="A87" t="s">
        <v>1063</v>
      </c>
      <c r="B87" t="s">
        <v>872</v>
      </c>
      <c r="C87">
        <v>1</v>
      </c>
      <c r="D87">
        <v>2</v>
      </c>
      <c r="E87">
        <v>230</v>
      </c>
      <c r="F87">
        <v>3</v>
      </c>
      <c r="G87">
        <v>0.5</v>
      </c>
      <c r="H87">
        <v>0</v>
      </c>
      <c r="I87">
        <v>150</v>
      </c>
      <c r="J87">
        <v>47</v>
      </c>
      <c r="K87">
        <v>1</v>
      </c>
      <c r="L87">
        <v>23</v>
      </c>
      <c r="M87">
        <v>3</v>
      </c>
      <c r="N87">
        <v>0</v>
      </c>
      <c r="O87">
        <v>0</v>
      </c>
      <c r="P87">
        <v>0</v>
      </c>
      <c r="Q87">
        <v>6</v>
      </c>
    </row>
  </sheetData>
  <phoneticPr fontId="3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4"/>
  <sheetViews>
    <sheetView topLeftCell="A143" workbookViewId="0">
      <selection activeCell="A14" sqref="A14"/>
    </sheetView>
  </sheetViews>
  <sheetFormatPr baseColWidth="10" defaultColWidth="11" defaultRowHeight="13" x14ac:dyDescent="0"/>
  <cols>
    <col min="1" max="5" width="11" customWidth="1"/>
    <col min="6" max="6" width="10.7109375" style="3" customWidth="1"/>
  </cols>
  <sheetData>
    <row r="1" spans="1:11" ht="21">
      <c r="A1" s="179" t="s">
        <v>3225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</row>
    <row r="2" spans="1:11" ht="21">
      <c r="A2" s="35"/>
      <c r="B2" s="23"/>
      <c r="C2" s="23"/>
      <c r="D2" s="23"/>
      <c r="E2" s="23"/>
      <c r="F2" s="34"/>
      <c r="G2" s="23"/>
      <c r="H2" s="23"/>
      <c r="I2" s="32"/>
      <c r="J2" s="23"/>
      <c r="K2" s="23"/>
    </row>
    <row r="3" spans="1:11" ht="16">
      <c r="A3" s="23"/>
      <c r="B3" s="23"/>
      <c r="C3" s="23"/>
      <c r="D3" s="23"/>
      <c r="E3" s="23"/>
      <c r="F3" s="34"/>
      <c r="G3" s="23"/>
      <c r="H3" s="23"/>
      <c r="I3" s="32"/>
      <c r="J3" s="23"/>
      <c r="K3" s="23"/>
    </row>
    <row r="4" spans="1:11" ht="16">
      <c r="A4" s="176" t="s">
        <v>3054</v>
      </c>
      <c r="B4" s="176"/>
      <c r="C4" s="176"/>
      <c r="D4" s="176"/>
      <c r="E4" s="176"/>
      <c r="F4" s="176"/>
      <c r="G4" s="176"/>
      <c r="H4" s="176"/>
      <c r="I4" s="176"/>
      <c r="J4" s="176"/>
      <c r="K4" s="176"/>
    </row>
    <row r="5" spans="1:11" ht="16">
      <c r="A5" s="23" t="s">
        <v>621</v>
      </c>
      <c r="B5" s="23"/>
      <c r="C5" s="23"/>
      <c r="D5" s="23"/>
      <c r="E5" s="23"/>
      <c r="F5" s="34"/>
      <c r="G5" s="23"/>
      <c r="H5" s="23"/>
      <c r="I5" s="23"/>
      <c r="J5" s="23"/>
      <c r="K5" s="23"/>
    </row>
    <row r="6" spans="1:11" ht="16">
      <c r="A6" s="23" t="s">
        <v>622</v>
      </c>
      <c r="B6" s="23"/>
      <c r="C6" s="23"/>
      <c r="D6" s="23"/>
      <c r="E6" s="23"/>
      <c r="F6" s="34"/>
      <c r="G6" s="23"/>
      <c r="H6" s="23"/>
      <c r="I6" s="23"/>
      <c r="J6" s="23"/>
      <c r="K6" s="23"/>
    </row>
    <row r="7" spans="1:11" ht="16">
      <c r="A7" s="23"/>
      <c r="B7" s="23"/>
      <c r="C7" s="23"/>
      <c r="D7" s="23"/>
      <c r="E7" s="23"/>
      <c r="F7" s="34"/>
      <c r="G7" s="23"/>
      <c r="H7" s="23"/>
      <c r="I7" s="23"/>
      <c r="J7" s="23"/>
      <c r="K7" s="23"/>
    </row>
    <row r="8" spans="1:11" ht="16">
      <c r="A8" s="23" t="s">
        <v>623</v>
      </c>
      <c r="B8" s="23"/>
      <c r="C8" s="23"/>
      <c r="D8" s="23"/>
      <c r="E8" s="23"/>
      <c r="F8" s="34"/>
      <c r="G8" s="23"/>
      <c r="H8" s="23"/>
      <c r="I8" s="23"/>
      <c r="J8" s="23"/>
      <c r="K8" s="23"/>
    </row>
    <row r="9" spans="1:11" ht="16">
      <c r="A9" s="23" t="s">
        <v>624</v>
      </c>
      <c r="B9" s="23"/>
      <c r="C9" s="23"/>
      <c r="D9" s="23"/>
      <c r="E9" s="23"/>
      <c r="F9" s="34"/>
      <c r="G9" s="23"/>
      <c r="H9" s="23"/>
      <c r="I9" s="23"/>
      <c r="J9" s="23"/>
      <c r="K9" s="23"/>
    </row>
    <row r="10" spans="1:11" ht="16">
      <c r="A10" s="23" t="s">
        <v>700</v>
      </c>
      <c r="B10" s="23"/>
      <c r="C10" s="23"/>
      <c r="D10" s="23"/>
      <c r="E10" s="23"/>
      <c r="F10" s="34"/>
      <c r="G10" s="23"/>
      <c r="H10" s="23"/>
      <c r="I10" s="23"/>
      <c r="J10" s="23"/>
      <c r="K10" s="23"/>
    </row>
    <row r="11" spans="1:11" ht="16">
      <c r="A11" s="23" t="s">
        <v>795</v>
      </c>
      <c r="B11" s="23"/>
      <c r="C11" s="23"/>
      <c r="D11" s="23"/>
      <c r="E11" s="23"/>
      <c r="F11" s="34"/>
      <c r="G11" s="23"/>
      <c r="H11" s="23"/>
      <c r="I11" s="23"/>
      <c r="J11" s="23"/>
      <c r="K11" s="23"/>
    </row>
    <row r="12" spans="1:11" ht="16">
      <c r="A12" s="23"/>
      <c r="B12" s="23"/>
      <c r="C12" s="23"/>
      <c r="D12" s="23"/>
      <c r="E12" s="23"/>
      <c r="F12" s="34"/>
      <c r="G12" s="23"/>
      <c r="H12" s="23"/>
      <c r="I12" s="23"/>
      <c r="J12" s="23"/>
      <c r="K12" s="23"/>
    </row>
    <row r="13" spans="1:11" ht="16">
      <c r="A13" s="23" t="s">
        <v>3516</v>
      </c>
      <c r="B13" s="23"/>
      <c r="C13" s="23"/>
      <c r="D13" s="23"/>
      <c r="E13" s="23"/>
      <c r="F13" s="34"/>
      <c r="G13" s="23"/>
      <c r="H13" s="23"/>
      <c r="I13" s="23"/>
      <c r="J13" s="23"/>
      <c r="K13" s="23"/>
    </row>
    <row r="14" spans="1:11" ht="16">
      <c r="A14" s="23"/>
      <c r="B14" s="23" t="s">
        <v>3510</v>
      </c>
      <c r="C14" s="23"/>
      <c r="D14" s="23"/>
      <c r="E14" s="23"/>
      <c r="F14" s="34"/>
      <c r="G14" s="23"/>
      <c r="H14" s="23"/>
      <c r="I14" s="23"/>
      <c r="J14" s="23"/>
      <c r="K14" s="23"/>
    </row>
    <row r="15" spans="1:11" ht="16">
      <c r="A15" s="23"/>
      <c r="B15" s="23" t="s">
        <v>3511</v>
      </c>
      <c r="C15" s="23"/>
      <c r="D15" s="23"/>
      <c r="E15" s="23"/>
      <c r="F15" s="34"/>
      <c r="G15" s="23"/>
      <c r="H15" s="23"/>
      <c r="I15" s="23"/>
      <c r="J15" s="23"/>
      <c r="K15" s="23"/>
    </row>
    <row r="16" spans="1:11" ht="16">
      <c r="A16" s="23"/>
      <c r="B16" s="23" t="s">
        <v>3512</v>
      </c>
      <c r="C16" s="23"/>
      <c r="D16" s="23"/>
      <c r="E16" s="23"/>
      <c r="F16" s="34"/>
      <c r="G16" s="23"/>
      <c r="H16" s="23"/>
      <c r="I16" s="23"/>
      <c r="J16" s="23"/>
      <c r="K16" s="23"/>
    </row>
    <row r="17" spans="1:11" ht="16">
      <c r="A17" s="23"/>
      <c r="B17" s="23"/>
      <c r="C17" s="23"/>
      <c r="D17" s="23"/>
      <c r="E17" s="23"/>
      <c r="F17" s="34"/>
      <c r="G17" s="23"/>
      <c r="H17" s="23"/>
      <c r="I17" s="23"/>
      <c r="J17" s="23"/>
      <c r="K17" s="23"/>
    </row>
    <row r="18" spans="1:11" ht="16">
      <c r="A18" s="23"/>
      <c r="B18" s="23" t="s">
        <v>3513</v>
      </c>
      <c r="C18" s="23"/>
      <c r="D18" s="23"/>
      <c r="E18" s="23"/>
      <c r="F18" s="34"/>
      <c r="G18" s="23"/>
      <c r="H18" s="23"/>
      <c r="I18" s="23"/>
      <c r="J18" s="23"/>
      <c r="K18" s="23"/>
    </row>
    <row r="19" spans="1:11" ht="16">
      <c r="A19" s="23"/>
      <c r="B19" s="23" t="s">
        <v>3514</v>
      </c>
      <c r="C19" s="23"/>
      <c r="D19" s="23"/>
      <c r="E19" s="23"/>
      <c r="F19" s="34"/>
      <c r="G19" s="23"/>
      <c r="H19" s="23"/>
      <c r="I19" s="32"/>
      <c r="J19" s="23"/>
      <c r="K19" s="23"/>
    </row>
    <row r="20" spans="1:11" ht="16">
      <c r="A20" s="23"/>
      <c r="B20" s="23"/>
      <c r="C20" s="23"/>
      <c r="D20" s="23"/>
      <c r="E20" s="23"/>
      <c r="F20" s="34"/>
      <c r="G20" s="23"/>
      <c r="H20" s="23"/>
      <c r="I20" s="32"/>
      <c r="J20" s="23"/>
      <c r="K20" s="23"/>
    </row>
    <row r="21" spans="1:11" ht="16">
      <c r="A21" s="23"/>
      <c r="B21" s="23"/>
      <c r="C21" s="23"/>
      <c r="D21" s="23"/>
      <c r="E21" s="23"/>
      <c r="F21" s="34"/>
      <c r="G21" s="23"/>
      <c r="H21" s="23"/>
      <c r="I21" s="32"/>
      <c r="J21" s="23"/>
      <c r="K21" s="23"/>
    </row>
    <row r="22" spans="1:11" ht="16">
      <c r="A22" s="176" t="s">
        <v>3515</v>
      </c>
      <c r="B22" s="176"/>
      <c r="C22" s="176"/>
      <c r="D22" s="176"/>
      <c r="E22" s="176"/>
      <c r="F22" s="176"/>
      <c r="G22" s="176"/>
      <c r="H22" s="176"/>
      <c r="I22" s="176"/>
      <c r="J22" s="176"/>
      <c r="K22" s="23"/>
    </row>
    <row r="23" spans="1:11" ht="16">
      <c r="A23" s="176" t="s">
        <v>3353</v>
      </c>
      <c r="B23" s="176"/>
      <c r="C23" s="176"/>
      <c r="D23" s="176"/>
      <c r="E23" s="176"/>
      <c r="F23" s="176"/>
      <c r="G23" s="176"/>
      <c r="H23" s="176"/>
      <c r="I23" s="176"/>
      <c r="J23" s="176"/>
      <c r="K23" s="176"/>
    </row>
    <row r="24" spans="1:11" ht="16">
      <c r="A24" s="176" t="s">
        <v>3494</v>
      </c>
      <c r="B24" s="176"/>
      <c r="C24" s="176"/>
      <c r="D24" s="176"/>
      <c r="E24" s="176"/>
      <c r="F24" s="176"/>
      <c r="G24" s="176"/>
      <c r="H24" s="176"/>
      <c r="I24" s="176"/>
      <c r="J24" s="176"/>
      <c r="K24" s="176"/>
    </row>
    <row r="25" spans="1:11" ht="16">
      <c r="A25" s="23"/>
      <c r="B25" s="23"/>
      <c r="C25" s="23"/>
      <c r="D25" s="23"/>
      <c r="E25" s="23"/>
      <c r="F25" s="34"/>
      <c r="G25" s="23"/>
      <c r="H25" s="23"/>
      <c r="I25" s="32"/>
      <c r="J25" s="23"/>
      <c r="K25" s="23"/>
    </row>
    <row r="26" spans="1:11" ht="16">
      <c r="A26" s="176" t="s">
        <v>3495</v>
      </c>
      <c r="B26" s="176"/>
      <c r="C26" s="176"/>
      <c r="D26" s="176"/>
      <c r="E26" s="176"/>
      <c r="F26" s="176"/>
      <c r="G26" s="176"/>
      <c r="H26" s="176"/>
      <c r="I26" s="176"/>
      <c r="J26" s="176"/>
      <c r="K26" s="23"/>
    </row>
    <row r="27" spans="1:11" ht="16">
      <c r="A27" s="176" t="s">
        <v>3496</v>
      </c>
      <c r="B27" s="176"/>
      <c r="C27" s="176"/>
      <c r="D27" s="176"/>
      <c r="E27" s="176"/>
      <c r="F27" s="176"/>
      <c r="G27" s="176"/>
      <c r="H27" s="176"/>
      <c r="I27" s="176"/>
      <c r="J27" s="176"/>
      <c r="K27" s="176"/>
    </row>
    <row r="28" spans="1:11" ht="16">
      <c r="A28" s="176" t="s">
        <v>793</v>
      </c>
      <c r="B28" s="176"/>
      <c r="C28" s="176"/>
      <c r="D28" s="176"/>
      <c r="E28" s="176"/>
      <c r="F28" s="176"/>
      <c r="G28" s="176"/>
      <c r="H28" s="176"/>
      <c r="I28" s="176"/>
      <c r="J28" s="176"/>
      <c r="K28" s="176"/>
    </row>
    <row r="29" spans="1:11" ht="16">
      <c r="A29" s="23" t="s">
        <v>794</v>
      </c>
      <c r="B29" s="23"/>
      <c r="C29" s="23"/>
      <c r="D29" s="23"/>
      <c r="E29" s="23"/>
      <c r="F29" s="34"/>
      <c r="G29" s="23"/>
      <c r="H29" s="23"/>
      <c r="I29" s="32"/>
      <c r="J29" s="23"/>
      <c r="K29" s="23"/>
    </row>
    <row r="30" spans="1:11" ht="16">
      <c r="A30" s="23"/>
      <c r="B30" s="23"/>
      <c r="C30" s="23"/>
      <c r="D30" s="23"/>
      <c r="E30" s="23"/>
      <c r="F30" s="34"/>
      <c r="G30" s="23"/>
      <c r="H30" s="23"/>
      <c r="I30" s="32"/>
      <c r="J30" s="23"/>
      <c r="K30" s="23"/>
    </row>
    <row r="31" spans="1:11" ht="18">
      <c r="A31" s="178" t="s">
        <v>3078</v>
      </c>
      <c r="B31" s="178"/>
      <c r="C31" s="178"/>
      <c r="D31" s="23"/>
      <c r="E31" s="23"/>
      <c r="F31" s="147"/>
      <c r="G31" s="23"/>
      <c r="H31" s="23"/>
      <c r="I31" s="32"/>
      <c r="J31" s="23"/>
      <c r="K31" s="23"/>
    </row>
    <row r="32" spans="1:11" ht="18">
      <c r="A32" s="41"/>
      <c r="B32" s="23"/>
      <c r="C32" s="23"/>
      <c r="D32" s="32" t="s">
        <v>3079</v>
      </c>
      <c r="E32" s="32" t="s">
        <v>3080</v>
      </c>
      <c r="F32" s="147"/>
      <c r="G32" s="23"/>
      <c r="H32" s="32" t="s">
        <v>3081</v>
      </c>
      <c r="I32" s="32"/>
      <c r="J32" s="23"/>
      <c r="K32" s="23"/>
    </row>
    <row r="33" spans="1:11" ht="16">
      <c r="A33" s="23"/>
      <c r="B33" s="32" t="s">
        <v>3082</v>
      </c>
      <c r="C33" s="32" t="s">
        <v>3083</v>
      </c>
      <c r="D33" s="32" t="s">
        <v>3084</v>
      </c>
      <c r="E33" s="32" t="s">
        <v>3084</v>
      </c>
      <c r="F33" s="147"/>
      <c r="G33" s="23"/>
      <c r="H33" s="32" t="s">
        <v>3085</v>
      </c>
      <c r="I33" s="32"/>
      <c r="J33" s="23"/>
      <c r="K33" s="23"/>
    </row>
    <row r="34" spans="1:11" ht="16">
      <c r="A34" s="23"/>
      <c r="B34" s="32" t="s">
        <v>3086</v>
      </c>
      <c r="C34" s="32" t="s">
        <v>3087</v>
      </c>
      <c r="D34" s="32" t="s">
        <v>3088</v>
      </c>
      <c r="E34" s="32" t="s">
        <v>3088</v>
      </c>
      <c r="F34" s="147"/>
      <c r="G34" s="32"/>
      <c r="H34" s="32" t="s">
        <v>3089</v>
      </c>
      <c r="I34" s="32" t="s">
        <v>3090</v>
      </c>
      <c r="J34" s="23"/>
      <c r="K34" s="23"/>
    </row>
    <row r="35" spans="1:11" ht="16">
      <c r="A35" s="43" t="s">
        <v>990</v>
      </c>
      <c r="B35" s="43" t="s">
        <v>3091</v>
      </c>
      <c r="C35" s="43" t="s">
        <v>3092</v>
      </c>
      <c r="D35" s="43" t="s">
        <v>3093</v>
      </c>
      <c r="E35" s="43" t="s">
        <v>2843</v>
      </c>
      <c r="F35" s="148" t="s">
        <v>3094</v>
      </c>
      <c r="G35" s="44"/>
      <c r="H35" s="43" t="s">
        <v>3095</v>
      </c>
      <c r="I35" s="43" t="s">
        <v>3096</v>
      </c>
      <c r="J35" s="23"/>
      <c r="K35" s="23"/>
    </row>
    <row r="36" spans="1:11" ht="16">
      <c r="A36" s="23">
        <v>1</v>
      </c>
      <c r="B36" s="23">
        <v>400</v>
      </c>
      <c r="C36" s="23">
        <v>98</v>
      </c>
      <c r="D36" s="45">
        <v>24.1</v>
      </c>
      <c r="E36" s="45">
        <v>74.665922615340392</v>
      </c>
      <c r="F36" s="34">
        <v>6.5536444137625303</v>
      </c>
      <c r="G36" s="23"/>
      <c r="H36" s="23">
        <v>9640</v>
      </c>
      <c r="I36" s="46">
        <v>2621.457765505012</v>
      </c>
      <c r="J36" s="23"/>
      <c r="K36" s="23"/>
    </row>
    <row r="37" spans="1:11" ht="16">
      <c r="A37" s="23">
        <v>2</v>
      </c>
      <c r="B37" s="23">
        <v>40</v>
      </c>
      <c r="C37" s="23">
        <v>10</v>
      </c>
      <c r="D37" s="45">
        <v>25.6</v>
      </c>
      <c r="E37" s="45">
        <v>63.749509802036911</v>
      </c>
      <c r="F37" s="34">
        <v>17.458522274236152</v>
      </c>
      <c r="G37" s="23"/>
      <c r="H37" s="23">
        <v>1024</v>
      </c>
      <c r="I37" s="46">
        <v>698.34089096944626</v>
      </c>
      <c r="J37" s="23"/>
      <c r="K37" s="23"/>
    </row>
    <row r="38" spans="1:11" ht="16">
      <c r="A38" s="23">
        <v>3</v>
      </c>
      <c r="B38" s="23">
        <v>100</v>
      </c>
      <c r="C38" s="23">
        <v>37</v>
      </c>
      <c r="D38" s="45">
        <v>267.60000000000002</v>
      </c>
      <c r="E38" s="45">
        <v>589.53880279418422</v>
      </c>
      <c r="F38" s="34">
        <v>76.927533467578499</v>
      </c>
      <c r="G38" s="23"/>
      <c r="H38" s="23">
        <v>26760</v>
      </c>
      <c r="I38" s="46">
        <v>7692.7533467578469</v>
      </c>
      <c r="J38" s="23"/>
      <c r="K38" s="23"/>
    </row>
    <row r="39" spans="1:11" ht="16">
      <c r="A39" s="23">
        <v>4</v>
      </c>
      <c r="B39" s="23">
        <v>40</v>
      </c>
      <c r="C39" s="23">
        <v>6</v>
      </c>
      <c r="D39" s="45">
        <v>179</v>
      </c>
      <c r="E39" s="45">
        <v>150.9900658983895</v>
      </c>
      <c r="F39" s="34">
        <v>56.8305962195248</v>
      </c>
      <c r="G39" s="23"/>
      <c r="H39" s="23">
        <v>7160</v>
      </c>
      <c r="I39" s="46">
        <v>2273.2238487809914</v>
      </c>
      <c r="J39" s="23"/>
      <c r="K39" s="23"/>
    </row>
    <row r="40" spans="1:11" ht="16">
      <c r="A40" s="23">
        <v>5</v>
      </c>
      <c r="B40" s="23">
        <v>70</v>
      </c>
      <c r="C40" s="23">
        <v>39</v>
      </c>
      <c r="D40" s="45">
        <v>293.7</v>
      </c>
      <c r="E40" s="45">
        <v>351.53662682571212</v>
      </c>
      <c r="F40" s="34">
        <v>37.460201102859372</v>
      </c>
      <c r="G40" s="23"/>
      <c r="H40" s="23">
        <v>20559</v>
      </c>
      <c r="I40" s="46">
        <v>2622.2140772001562</v>
      </c>
      <c r="J40" s="23"/>
      <c r="K40" s="23"/>
    </row>
    <row r="41" spans="1:11" ht="16">
      <c r="A41" s="44">
        <v>6</v>
      </c>
      <c r="B41" s="44">
        <v>120</v>
      </c>
      <c r="C41" s="44">
        <v>21</v>
      </c>
      <c r="D41" s="47">
        <v>33.200000000000003</v>
      </c>
      <c r="E41" s="47">
        <v>98.96969233053116</v>
      </c>
      <c r="F41" s="49">
        <v>19.616410768246354</v>
      </c>
      <c r="G41" s="44"/>
      <c r="H41" s="44">
        <v>3984</v>
      </c>
      <c r="I41" s="48">
        <v>2353.9692921895635</v>
      </c>
      <c r="J41" s="23"/>
      <c r="K41" s="23"/>
    </row>
    <row r="42" spans="1:11" ht="16">
      <c r="A42" s="23" t="s">
        <v>1451</v>
      </c>
      <c r="B42" s="23">
        <v>770</v>
      </c>
      <c r="C42" s="23">
        <v>211</v>
      </c>
      <c r="D42" s="23"/>
      <c r="E42" s="23"/>
      <c r="F42" s="34"/>
      <c r="G42" s="23"/>
      <c r="H42" s="23">
        <v>69127</v>
      </c>
      <c r="I42" s="46">
        <v>9171.8536639157828</v>
      </c>
      <c r="J42" s="23"/>
      <c r="K42" s="23"/>
    </row>
    <row r="43" spans="1:11" ht="16">
      <c r="A43" s="23"/>
      <c r="B43" s="23"/>
      <c r="C43" s="23"/>
      <c r="D43" s="23"/>
      <c r="E43" s="23"/>
      <c r="F43" s="34"/>
      <c r="G43" s="23"/>
      <c r="H43" s="23"/>
      <c r="I43" s="32"/>
      <c r="J43" s="23"/>
      <c r="K43" s="23"/>
    </row>
    <row r="44" spans="1:11" ht="16">
      <c r="A44" s="23"/>
      <c r="B44" s="23"/>
      <c r="C44" s="23"/>
      <c r="D44" s="23"/>
      <c r="E44" s="23"/>
      <c r="F44" s="34"/>
      <c r="G44" s="23"/>
      <c r="H44" s="23"/>
      <c r="I44" s="32"/>
      <c r="J44" s="23"/>
      <c r="K44" s="23"/>
    </row>
    <row r="45" spans="1:11" ht="16">
      <c r="A45" s="23"/>
      <c r="B45" s="23"/>
      <c r="C45" s="23"/>
      <c r="D45" s="23"/>
      <c r="E45" s="23"/>
      <c r="F45" s="34"/>
      <c r="G45" s="23"/>
      <c r="H45" s="23"/>
      <c r="I45" s="32"/>
      <c r="J45" s="23"/>
      <c r="K45" s="23"/>
    </row>
    <row r="46" spans="1:11" ht="16">
      <c r="A46" s="176" t="s">
        <v>2974</v>
      </c>
      <c r="B46" s="176"/>
      <c r="C46" s="176"/>
      <c r="D46" s="176"/>
      <c r="E46" s="176"/>
      <c r="F46" s="176"/>
      <c r="G46" s="176"/>
      <c r="H46" s="176"/>
      <c r="I46" s="176"/>
      <c r="J46" s="176"/>
      <c r="K46" s="176"/>
    </row>
    <row r="47" spans="1:11" ht="16">
      <c r="A47" s="176" t="s">
        <v>2852</v>
      </c>
      <c r="B47" s="176"/>
      <c r="C47" s="176"/>
      <c r="D47" s="176"/>
      <c r="E47" s="176"/>
      <c r="F47" s="176"/>
      <c r="G47" s="176"/>
      <c r="H47" s="176"/>
      <c r="I47" s="176"/>
      <c r="J47" s="176"/>
      <c r="K47" s="23"/>
    </row>
    <row r="48" spans="1:11" ht="16">
      <c r="A48" s="176" t="s">
        <v>2853</v>
      </c>
      <c r="B48" s="176"/>
      <c r="C48" s="176"/>
      <c r="D48" s="176"/>
      <c r="E48" s="176"/>
      <c r="F48" s="176"/>
      <c r="G48" s="176"/>
      <c r="H48" s="176"/>
      <c r="I48" s="176"/>
      <c r="J48" s="23"/>
      <c r="K48" s="23"/>
    </row>
    <row r="49" spans="1:11" ht="16">
      <c r="A49" s="176" t="s">
        <v>2854</v>
      </c>
      <c r="B49" s="176"/>
      <c r="C49" s="176"/>
      <c r="D49" s="176"/>
      <c r="E49" s="176"/>
      <c r="F49" s="176"/>
      <c r="G49" s="176"/>
      <c r="H49" s="176"/>
      <c r="I49" s="176"/>
      <c r="J49" s="23"/>
      <c r="K49" s="23"/>
    </row>
    <row r="50" spans="1:11" ht="16">
      <c r="A50" s="176" t="s">
        <v>2858</v>
      </c>
      <c r="B50" s="176"/>
      <c r="C50" s="176"/>
      <c r="D50" s="176"/>
      <c r="E50" s="176"/>
      <c r="F50" s="176"/>
      <c r="G50" s="176"/>
      <c r="H50" s="176"/>
      <c r="I50" s="176"/>
      <c r="J50" s="176"/>
      <c r="K50" s="176"/>
    </row>
    <row r="51" spans="1:11" ht="16">
      <c r="A51" s="23"/>
      <c r="B51" s="23"/>
      <c r="C51" s="23"/>
      <c r="D51" s="23"/>
      <c r="E51" s="23"/>
      <c r="F51" s="34"/>
      <c r="G51" s="23"/>
      <c r="H51" s="23"/>
      <c r="I51" s="32"/>
      <c r="J51" s="23"/>
      <c r="K51" s="23"/>
    </row>
    <row r="52" spans="1:11" ht="16">
      <c r="A52" s="23"/>
      <c r="B52" s="23"/>
      <c r="C52" s="23"/>
      <c r="D52" s="23"/>
      <c r="E52" s="23"/>
      <c r="F52" s="34"/>
      <c r="G52" s="23"/>
      <c r="H52" s="23"/>
      <c r="I52" s="32"/>
      <c r="J52" s="23"/>
      <c r="K52" s="23"/>
    </row>
    <row r="53" spans="1:11" ht="16">
      <c r="A53" s="23"/>
      <c r="B53" s="23"/>
      <c r="C53" s="23"/>
      <c r="D53" s="23"/>
      <c r="E53" s="23"/>
      <c r="F53" s="34"/>
      <c r="G53" s="23"/>
      <c r="H53" s="23"/>
      <c r="I53" s="32"/>
      <c r="J53" s="23"/>
      <c r="K53" s="23"/>
    </row>
    <row r="54" spans="1:11" ht="18">
      <c r="A54" s="178" t="s">
        <v>3110</v>
      </c>
      <c r="B54" s="178"/>
      <c r="C54" s="23"/>
      <c r="D54" s="23"/>
      <c r="E54" s="23"/>
      <c r="F54" s="147"/>
      <c r="G54" s="23"/>
      <c r="H54" s="23"/>
      <c r="I54" s="32"/>
      <c r="J54" s="23"/>
      <c r="K54" s="23"/>
    </row>
    <row r="55" spans="1:11" ht="18">
      <c r="A55" s="41"/>
      <c r="B55" s="41"/>
      <c r="C55" s="23"/>
      <c r="D55" s="23"/>
      <c r="E55" s="23"/>
      <c r="F55" s="147"/>
      <c r="G55" s="23"/>
      <c r="H55" s="23"/>
      <c r="I55" s="32"/>
      <c r="J55" s="23"/>
      <c r="K55" s="23"/>
    </row>
    <row r="56" spans="1:11" ht="18">
      <c r="A56" s="41"/>
      <c r="B56" s="41"/>
      <c r="C56" s="23"/>
      <c r="D56" s="23"/>
      <c r="E56" s="23"/>
      <c r="F56" s="147"/>
      <c r="G56" s="23"/>
      <c r="H56" s="23"/>
      <c r="I56" s="32"/>
      <c r="J56" s="23"/>
      <c r="K56" s="23"/>
    </row>
    <row r="57" spans="1:11" ht="18">
      <c r="A57" s="41"/>
      <c r="B57" s="23"/>
      <c r="C57" s="23"/>
      <c r="D57" s="32" t="s">
        <v>3079</v>
      </c>
      <c r="E57" s="32" t="s">
        <v>3080</v>
      </c>
      <c r="F57" s="147"/>
      <c r="G57" s="23"/>
      <c r="H57" s="32" t="s">
        <v>3081</v>
      </c>
      <c r="I57" s="32"/>
      <c r="J57" s="23"/>
      <c r="K57" s="23"/>
    </row>
    <row r="58" spans="1:11" ht="16">
      <c r="A58" s="42"/>
      <c r="B58" s="32" t="s">
        <v>3082</v>
      </c>
      <c r="C58" s="32" t="s">
        <v>3083</v>
      </c>
      <c r="D58" s="32" t="s">
        <v>3084</v>
      </c>
      <c r="E58" s="32" t="s">
        <v>3084</v>
      </c>
      <c r="F58" s="147"/>
      <c r="G58" s="23"/>
      <c r="H58" s="32" t="s">
        <v>3085</v>
      </c>
      <c r="I58" s="32"/>
      <c r="J58" s="23"/>
      <c r="K58" s="23"/>
    </row>
    <row r="59" spans="1:11" ht="16">
      <c r="A59" s="23"/>
      <c r="B59" s="32" t="s">
        <v>3086</v>
      </c>
      <c r="C59" s="32" t="s">
        <v>3087</v>
      </c>
      <c r="D59" s="32" t="s">
        <v>3088</v>
      </c>
      <c r="E59" s="32" t="s">
        <v>3088</v>
      </c>
      <c r="F59" s="147"/>
      <c r="G59" s="32"/>
      <c r="H59" s="32" t="s">
        <v>3089</v>
      </c>
      <c r="I59" s="32" t="s">
        <v>3090</v>
      </c>
      <c r="J59" s="23"/>
      <c r="K59" s="23"/>
    </row>
    <row r="60" spans="1:11" ht="16">
      <c r="A60" s="43" t="s">
        <v>990</v>
      </c>
      <c r="B60" s="43" t="s">
        <v>3091</v>
      </c>
      <c r="C60" s="43" t="s">
        <v>3092</v>
      </c>
      <c r="D60" s="43" t="s">
        <v>3111</v>
      </c>
      <c r="E60" s="43" t="s">
        <v>2843</v>
      </c>
      <c r="F60" s="148" t="s">
        <v>3094</v>
      </c>
      <c r="G60" s="44"/>
      <c r="H60" s="43" t="s">
        <v>3095</v>
      </c>
      <c r="I60" s="43" t="s">
        <v>3096</v>
      </c>
      <c r="J60" s="23"/>
      <c r="K60" s="23"/>
    </row>
    <row r="61" spans="1:11" ht="16">
      <c r="A61" s="23">
        <v>1</v>
      </c>
      <c r="B61" s="23">
        <v>400</v>
      </c>
      <c r="C61" s="34">
        <f t="shared" ref="C61:C66" si="0">MIN($C$67/6,B61)</f>
        <v>35.166666666666664</v>
      </c>
      <c r="D61" s="45">
        <v>24.1</v>
      </c>
      <c r="E61" s="45">
        <v>74.665922615340392</v>
      </c>
      <c r="F61" s="34">
        <f t="shared" ref="F61:F66" si="1">SQRT(E61^2/C61*(1-C61/B61))</f>
        <v>12.024695658818306</v>
      </c>
      <c r="G61" s="23"/>
      <c r="H61" s="23">
        <v>9640</v>
      </c>
      <c r="I61" s="46">
        <f t="shared" ref="I61:I66" si="2">F61*B61</f>
        <v>4809.8782635273228</v>
      </c>
      <c r="J61" s="23"/>
      <c r="K61" s="23"/>
    </row>
    <row r="62" spans="1:11" ht="16">
      <c r="A62" s="23">
        <v>2</v>
      </c>
      <c r="B62" s="23">
        <v>40</v>
      </c>
      <c r="C62" s="34">
        <f t="shared" si="0"/>
        <v>35.166666666666664</v>
      </c>
      <c r="D62" s="45">
        <v>25.6</v>
      </c>
      <c r="E62" s="45">
        <v>63.749509802036911</v>
      </c>
      <c r="F62" s="34">
        <f t="shared" si="1"/>
        <v>3.7368410512964063</v>
      </c>
      <c r="G62" s="23"/>
      <c r="H62" s="23">
        <v>1024</v>
      </c>
      <c r="I62" s="46">
        <f t="shared" si="2"/>
        <v>149.47364205185625</v>
      </c>
      <c r="J62" s="23"/>
      <c r="K62" s="23"/>
    </row>
    <row r="63" spans="1:11" ht="16">
      <c r="A63" s="23">
        <v>3</v>
      </c>
      <c r="B63" s="23">
        <v>100</v>
      </c>
      <c r="C63" s="34">
        <f t="shared" si="0"/>
        <v>35.166666666666664</v>
      </c>
      <c r="D63" s="45">
        <v>267.60000000000002</v>
      </c>
      <c r="E63" s="45">
        <v>589.53880279418422</v>
      </c>
      <c r="F63" s="34">
        <f t="shared" si="1"/>
        <v>80.047167374863051</v>
      </c>
      <c r="G63" s="23"/>
      <c r="H63" s="23">
        <v>26760</v>
      </c>
      <c r="I63" s="46">
        <f t="shared" si="2"/>
        <v>8004.7167374863047</v>
      </c>
      <c r="J63" s="23"/>
      <c r="K63" s="23"/>
    </row>
    <row r="64" spans="1:11" ht="16">
      <c r="A64" s="23">
        <v>4</v>
      </c>
      <c r="B64" s="23">
        <v>40</v>
      </c>
      <c r="C64" s="34">
        <f t="shared" si="0"/>
        <v>35.166666666666664</v>
      </c>
      <c r="D64" s="45">
        <v>179</v>
      </c>
      <c r="E64" s="45">
        <v>150.9900658983895</v>
      </c>
      <c r="F64" s="34">
        <f t="shared" si="1"/>
        <v>8.8506700418427915</v>
      </c>
      <c r="G64" s="23"/>
      <c r="H64" s="23">
        <v>7160</v>
      </c>
      <c r="I64" s="46">
        <f t="shared" si="2"/>
        <v>354.02680167371165</v>
      </c>
      <c r="J64" s="23"/>
      <c r="K64" s="23"/>
    </row>
    <row r="65" spans="1:11" ht="16">
      <c r="A65" s="23">
        <v>5</v>
      </c>
      <c r="B65" s="23">
        <v>70</v>
      </c>
      <c r="C65" s="34">
        <f t="shared" si="0"/>
        <v>35.166666666666664</v>
      </c>
      <c r="D65" s="45">
        <v>293.7</v>
      </c>
      <c r="E65" s="45">
        <v>351.53662682571212</v>
      </c>
      <c r="F65" s="34">
        <f t="shared" si="1"/>
        <v>41.817058130754489</v>
      </c>
      <c r="G65" s="23"/>
      <c r="H65" s="23">
        <v>20559</v>
      </c>
      <c r="I65" s="46">
        <f t="shared" si="2"/>
        <v>2927.1940691528143</v>
      </c>
      <c r="J65" s="23"/>
      <c r="K65" s="23"/>
    </row>
    <row r="66" spans="1:11" ht="16">
      <c r="A66" s="44">
        <v>6</v>
      </c>
      <c r="B66" s="44">
        <v>120</v>
      </c>
      <c r="C66" s="34">
        <f t="shared" si="0"/>
        <v>35.166666666666664</v>
      </c>
      <c r="D66" s="47">
        <v>33.200000000000003</v>
      </c>
      <c r="E66" s="47">
        <v>98.96969233053116</v>
      </c>
      <c r="F66" s="49">
        <f t="shared" si="1"/>
        <v>14.032312912959283</v>
      </c>
      <c r="G66" s="44"/>
      <c r="H66" s="44">
        <v>3984</v>
      </c>
      <c r="I66" s="48">
        <f t="shared" si="2"/>
        <v>1683.877549555114</v>
      </c>
      <c r="J66" s="23"/>
      <c r="K66" s="23"/>
    </row>
    <row r="67" spans="1:11" ht="16">
      <c r="A67" s="23" t="s">
        <v>1451</v>
      </c>
      <c r="B67" s="23">
        <v>770</v>
      </c>
      <c r="C67" s="143">
        <v>211</v>
      </c>
      <c r="D67" s="23"/>
      <c r="E67" s="23"/>
      <c r="F67" s="34"/>
      <c r="G67" s="23"/>
      <c r="H67" s="23">
        <v>69127</v>
      </c>
      <c r="I67" s="46">
        <f>SQRT(SUMSQ(I61:I66))</f>
        <v>9937.9074771149244</v>
      </c>
      <c r="J67" s="23"/>
      <c r="K67" s="23"/>
    </row>
    <row r="68" spans="1:11" ht="16">
      <c r="A68" s="23"/>
      <c r="B68" s="23"/>
      <c r="C68" s="23" t="s">
        <v>796</v>
      </c>
      <c r="D68" s="23"/>
      <c r="E68" s="23"/>
      <c r="F68" s="34"/>
      <c r="G68" s="23"/>
      <c r="H68" s="23"/>
      <c r="I68" s="32"/>
      <c r="J68" s="23"/>
      <c r="K68" s="23"/>
    </row>
    <row r="69" spans="1:11" ht="16">
      <c r="A69" s="23"/>
      <c r="B69" s="23"/>
      <c r="C69" s="23" t="s">
        <v>797</v>
      </c>
      <c r="D69" s="23"/>
      <c r="E69" s="23"/>
      <c r="F69" s="34"/>
      <c r="G69" s="23"/>
      <c r="H69" s="23"/>
      <c r="I69" s="32"/>
      <c r="J69" s="23"/>
      <c r="K69" s="23"/>
    </row>
    <row r="70" spans="1:11" ht="16">
      <c r="A70" s="23"/>
      <c r="B70" s="23"/>
      <c r="C70" s="23" t="s">
        <v>798</v>
      </c>
      <c r="D70" s="23"/>
      <c r="E70" s="23"/>
      <c r="F70" s="34"/>
      <c r="G70" s="23"/>
      <c r="H70" s="23"/>
      <c r="I70" s="32"/>
      <c r="J70" s="23"/>
      <c r="K70" s="23"/>
    </row>
    <row r="71" spans="1:11" ht="16">
      <c r="A71" s="23"/>
      <c r="B71" s="23"/>
      <c r="C71" s="23" t="s">
        <v>799</v>
      </c>
      <c r="D71" s="23"/>
      <c r="E71" s="23"/>
      <c r="F71" s="34"/>
      <c r="G71" s="23"/>
      <c r="H71" s="23"/>
      <c r="I71" s="32"/>
      <c r="J71" s="23"/>
      <c r="K71" s="23"/>
    </row>
    <row r="72" spans="1:11" ht="16">
      <c r="A72" s="23"/>
      <c r="B72" s="23"/>
      <c r="C72" s="23"/>
      <c r="D72" s="23"/>
      <c r="E72" s="23"/>
      <c r="F72" s="34"/>
      <c r="G72" s="23"/>
      <c r="H72" s="23"/>
      <c r="I72" s="32"/>
      <c r="J72" s="23"/>
      <c r="K72" s="23"/>
    </row>
    <row r="73" spans="1:11" ht="16">
      <c r="A73" s="23"/>
      <c r="B73" s="23"/>
      <c r="C73" s="23"/>
      <c r="D73" s="23"/>
      <c r="E73" s="23"/>
      <c r="F73" s="34"/>
      <c r="G73" s="23"/>
      <c r="H73" s="23"/>
      <c r="I73" s="32"/>
      <c r="J73" s="23"/>
      <c r="K73" s="23"/>
    </row>
    <row r="74" spans="1:11" ht="16">
      <c r="A74" s="23"/>
      <c r="B74" s="23"/>
      <c r="C74" s="23"/>
      <c r="D74" s="23"/>
      <c r="E74" s="23"/>
      <c r="F74" s="34"/>
      <c r="G74" s="23"/>
      <c r="H74" s="23"/>
      <c r="I74" s="32"/>
      <c r="J74" s="23"/>
      <c r="K74" s="23"/>
    </row>
    <row r="75" spans="1:11" ht="18">
      <c r="A75" s="178" t="s">
        <v>3294</v>
      </c>
      <c r="B75" s="178"/>
      <c r="C75" s="178"/>
      <c r="D75" s="178"/>
      <c r="E75" s="178"/>
      <c r="F75" s="34"/>
      <c r="G75" s="23"/>
      <c r="H75" s="23"/>
      <c r="I75" s="32"/>
      <c r="J75" s="23"/>
      <c r="K75" s="23"/>
    </row>
    <row r="76" spans="1:11" ht="18">
      <c r="A76" s="145" t="s">
        <v>646</v>
      </c>
      <c r="B76" s="41"/>
      <c r="C76" s="41"/>
      <c r="D76" s="41"/>
      <c r="E76" s="41"/>
      <c r="F76" s="34"/>
      <c r="G76" s="23"/>
      <c r="H76" s="23"/>
      <c r="I76" s="32"/>
      <c r="J76" s="23"/>
      <c r="K76" s="23"/>
    </row>
    <row r="77" spans="1:11" ht="18">
      <c r="A77" s="145" t="s">
        <v>647</v>
      </c>
      <c r="B77" s="41"/>
      <c r="C77" s="41"/>
      <c r="D77" s="41"/>
      <c r="E77" s="41"/>
      <c r="F77" s="34"/>
      <c r="G77" s="23"/>
      <c r="H77" s="23"/>
      <c r="I77" s="32"/>
      <c r="J77" s="23"/>
      <c r="K77" s="23"/>
    </row>
    <row r="78" spans="1:11" ht="18">
      <c r="A78" s="41"/>
      <c r="B78" s="41"/>
      <c r="C78" s="41"/>
      <c r="D78" s="41"/>
      <c r="E78" s="41"/>
      <c r="F78" s="34"/>
      <c r="G78" s="23"/>
      <c r="H78" s="23"/>
      <c r="I78" s="32"/>
      <c r="J78" s="23"/>
      <c r="K78" s="23"/>
    </row>
    <row r="79" spans="1:11" ht="16">
      <c r="A79" s="23"/>
      <c r="B79" s="23"/>
      <c r="C79" s="23"/>
      <c r="D79" s="32" t="s">
        <v>3079</v>
      </c>
      <c r="E79" s="32" t="s">
        <v>3080</v>
      </c>
      <c r="F79" s="147"/>
      <c r="G79" s="23"/>
      <c r="H79" s="32" t="s">
        <v>3081</v>
      </c>
      <c r="I79" s="32"/>
      <c r="J79" s="23"/>
      <c r="K79" s="23"/>
    </row>
    <row r="80" spans="1:11" ht="16">
      <c r="A80" s="23"/>
      <c r="B80" s="32" t="s">
        <v>3082</v>
      </c>
      <c r="C80" s="32" t="s">
        <v>3083</v>
      </c>
      <c r="D80" s="32" t="s">
        <v>3084</v>
      </c>
      <c r="E80" s="32" t="s">
        <v>3084</v>
      </c>
      <c r="F80" s="147"/>
      <c r="G80" s="23"/>
      <c r="H80" s="32" t="s">
        <v>3085</v>
      </c>
      <c r="I80" s="32"/>
      <c r="J80" s="23"/>
      <c r="K80" s="23"/>
    </row>
    <row r="81" spans="1:11" ht="16">
      <c r="A81" s="23"/>
      <c r="B81" s="32" t="s">
        <v>3086</v>
      </c>
      <c r="C81" s="32" t="s">
        <v>3087</v>
      </c>
      <c r="D81" s="32" t="s">
        <v>3088</v>
      </c>
      <c r="E81" s="32" t="s">
        <v>3088</v>
      </c>
      <c r="F81" s="147"/>
      <c r="G81" s="32"/>
      <c r="H81" s="32" t="s">
        <v>3089</v>
      </c>
      <c r="I81" s="32" t="s">
        <v>3090</v>
      </c>
      <c r="J81" s="23"/>
      <c r="K81" s="23"/>
    </row>
    <row r="82" spans="1:11" ht="16">
      <c r="A82" s="43" t="s">
        <v>990</v>
      </c>
      <c r="B82" s="43" t="s">
        <v>3091</v>
      </c>
      <c r="C82" s="43" t="s">
        <v>3092</v>
      </c>
      <c r="D82" s="43" t="s">
        <v>3111</v>
      </c>
      <c r="E82" s="43" t="s">
        <v>2843</v>
      </c>
      <c r="F82" s="148" t="s">
        <v>3094</v>
      </c>
      <c r="G82" s="44"/>
      <c r="H82" s="43" t="s">
        <v>3095</v>
      </c>
      <c r="I82" s="43" t="s">
        <v>3096</v>
      </c>
      <c r="J82" s="23"/>
      <c r="K82" s="23"/>
    </row>
    <row r="83" spans="1:11" ht="16">
      <c r="A83" s="23">
        <v>1</v>
      </c>
      <c r="B83" s="23">
        <v>400</v>
      </c>
      <c r="C83" s="34">
        <f t="shared" ref="C83:C88" si="3">MIN(B83,$C$89*B83/$B$89)</f>
        <v>109.6103896103896</v>
      </c>
      <c r="D83" s="45">
        <v>24.1</v>
      </c>
      <c r="E83" s="45">
        <v>74.665922615340392</v>
      </c>
      <c r="F83" s="34">
        <f t="shared" ref="F83:F88" si="4">SQRT(E83^2/C83*(1-C83/B83))</f>
        <v>6.0765505695784805</v>
      </c>
      <c r="G83" s="23"/>
      <c r="H83" s="23">
        <v>9640</v>
      </c>
      <c r="I83" s="46">
        <f t="shared" ref="I83:I88" si="5">F83*B83</f>
        <v>2430.6202278313922</v>
      </c>
      <c r="J83" s="23"/>
      <c r="K83" s="23"/>
    </row>
    <row r="84" spans="1:11" ht="16">
      <c r="A84" s="23">
        <v>2</v>
      </c>
      <c r="B84" s="23">
        <v>40</v>
      </c>
      <c r="C84" s="34">
        <f t="shared" si="3"/>
        <v>10.961038961038961</v>
      </c>
      <c r="D84" s="45">
        <v>25.6</v>
      </c>
      <c r="E84" s="45">
        <v>63.749509802036911</v>
      </c>
      <c r="F84" s="34">
        <f t="shared" si="4"/>
        <v>16.406333304911502</v>
      </c>
      <c r="G84" s="23"/>
      <c r="H84" s="23">
        <v>1024</v>
      </c>
      <c r="I84" s="46">
        <f t="shared" si="5"/>
        <v>656.25333219646006</v>
      </c>
      <c r="J84" s="23"/>
      <c r="K84" s="23"/>
    </row>
    <row r="85" spans="1:11" ht="16">
      <c r="A85" s="23">
        <v>3</v>
      </c>
      <c r="B85" s="23">
        <v>100</v>
      </c>
      <c r="C85" s="34">
        <f t="shared" si="3"/>
        <v>27.402597402597401</v>
      </c>
      <c r="D85" s="45">
        <v>267.60000000000002</v>
      </c>
      <c r="E85" s="45">
        <v>589.53880279418422</v>
      </c>
      <c r="F85" s="34">
        <f t="shared" si="4"/>
        <v>95.957090528781762</v>
      </c>
      <c r="G85" s="23"/>
      <c r="H85" s="23">
        <v>26760</v>
      </c>
      <c r="I85" s="46">
        <f t="shared" si="5"/>
        <v>9595.7090528781755</v>
      </c>
      <c r="J85" s="23"/>
      <c r="K85" s="23"/>
    </row>
    <row r="86" spans="1:11" ht="16">
      <c r="A86" s="23">
        <v>4</v>
      </c>
      <c r="B86" s="23">
        <v>40</v>
      </c>
      <c r="C86" s="34">
        <f t="shared" si="3"/>
        <v>10.961038961038961</v>
      </c>
      <c r="D86" s="45">
        <v>179</v>
      </c>
      <c r="E86" s="45">
        <v>150.9900658983895</v>
      </c>
      <c r="F86" s="34">
        <f t="shared" si="4"/>
        <v>38.858233648415897</v>
      </c>
      <c r="G86" s="23"/>
      <c r="H86" s="23">
        <v>7160</v>
      </c>
      <c r="I86" s="46">
        <f t="shared" si="5"/>
        <v>1554.3293459366359</v>
      </c>
      <c r="J86" s="23"/>
      <c r="K86" s="23"/>
    </row>
    <row r="87" spans="1:11" ht="16">
      <c r="A87" s="23">
        <v>5</v>
      </c>
      <c r="B87" s="23">
        <v>70</v>
      </c>
      <c r="C87" s="34">
        <f t="shared" si="3"/>
        <v>19.181818181818183</v>
      </c>
      <c r="D87" s="45">
        <v>293.7</v>
      </c>
      <c r="E87" s="45">
        <v>351.53662682571212</v>
      </c>
      <c r="F87" s="34">
        <f t="shared" si="4"/>
        <v>68.388997479882079</v>
      </c>
      <c r="G87" s="23"/>
      <c r="H87" s="23">
        <v>20559</v>
      </c>
      <c r="I87" s="46">
        <f t="shared" si="5"/>
        <v>4787.2298235917451</v>
      </c>
      <c r="J87" s="23"/>
      <c r="K87" s="23"/>
    </row>
    <row r="88" spans="1:11" ht="16">
      <c r="A88" s="44">
        <v>6</v>
      </c>
      <c r="B88" s="44">
        <v>120</v>
      </c>
      <c r="C88" s="34">
        <f t="shared" si="3"/>
        <v>32.883116883116884</v>
      </c>
      <c r="D88" s="47">
        <v>33.200000000000003</v>
      </c>
      <c r="E88" s="47">
        <v>98.96969233053116</v>
      </c>
      <c r="F88" s="49">
        <f t="shared" si="4"/>
        <v>14.705380741375421</v>
      </c>
      <c r="G88" s="44"/>
      <c r="H88" s="44">
        <v>3984</v>
      </c>
      <c r="I88" s="48">
        <f t="shared" si="5"/>
        <v>1764.6456889650506</v>
      </c>
      <c r="J88" s="23"/>
      <c r="K88" s="23"/>
    </row>
    <row r="89" spans="1:11" ht="16">
      <c r="A89" s="23" t="s">
        <v>1451</v>
      </c>
      <c r="B89" s="23">
        <v>770</v>
      </c>
      <c r="C89" s="143">
        <v>211</v>
      </c>
      <c r="D89" s="23"/>
      <c r="E89" s="23"/>
      <c r="F89" s="34"/>
      <c r="G89" s="23"/>
      <c r="H89" s="23">
        <v>69127</v>
      </c>
      <c r="I89" s="46">
        <f>SQRT(SUMSQ(I83:I88))</f>
        <v>11263.378661066105</v>
      </c>
      <c r="J89" s="23"/>
      <c r="K89" s="23"/>
    </row>
    <row r="90" spans="1:11" ht="16">
      <c r="A90" s="23"/>
      <c r="B90" s="23"/>
      <c r="C90" s="23" t="s">
        <v>796</v>
      </c>
      <c r="D90" s="23"/>
      <c r="E90" s="23"/>
      <c r="F90" s="34"/>
      <c r="G90" s="23"/>
      <c r="H90" s="23"/>
      <c r="I90" s="32"/>
      <c r="J90" s="23"/>
      <c r="K90" s="23"/>
    </row>
    <row r="91" spans="1:11" ht="16">
      <c r="A91" s="23"/>
      <c r="B91" s="23"/>
      <c r="C91" s="23" t="s">
        <v>797</v>
      </c>
      <c r="D91" s="23"/>
      <c r="E91" s="23"/>
      <c r="F91" s="34"/>
      <c r="G91" s="23"/>
      <c r="H91" s="23"/>
      <c r="I91" s="32"/>
      <c r="J91" s="23"/>
      <c r="K91" s="23"/>
    </row>
    <row r="92" spans="1:11" ht="16">
      <c r="A92" s="23"/>
      <c r="B92" s="23"/>
      <c r="C92" s="23" t="s">
        <v>798</v>
      </c>
      <c r="D92" s="23"/>
      <c r="E92" s="23"/>
      <c r="F92" s="34"/>
      <c r="G92" s="23"/>
      <c r="H92" s="23"/>
      <c r="I92" s="32"/>
      <c r="J92" s="23"/>
      <c r="K92" s="23"/>
    </row>
    <row r="93" spans="1:11" ht="16">
      <c r="A93" s="23"/>
      <c r="B93" s="23"/>
      <c r="C93" s="23" t="s">
        <v>799</v>
      </c>
      <c r="D93" s="23"/>
      <c r="E93" s="23"/>
      <c r="F93" s="34"/>
      <c r="G93" s="23"/>
      <c r="H93" s="23"/>
      <c r="I93" s="32"/>
      <c r="J93" s="23"/>
      <c r="K93" s="23"/>
    </row>
    <row r="94" spans="1:11" ht="16">
      <c r="A94" s="23"/>
      <c r="B94" s="23"/>
      <c r="C94" s="23"/>
      <c r="D94" s="23"/>
      <c r="E94" s="23"/>
      <c r="F94" s="34"/>
      <c r="G94" s="23"/>
      <c r="H94" s="23"/>
      <c r="I94" s="32"/>
      <c r="J94" s="23"/>
      <c r="K94" s="23"/>
    </row>
    <row r="95" spans="1:11" ht="16">
      <c r="A95" s="23"/>
      <c r="B95" s="23"/>
      <c r="C95" s="23"/>
      <c r="D95" s="23"/>
      <c r="E95" s="23"/>
      <c r="F95" s="34"/>
      <c r="G95" s="23"/>
      <c r="H95" s="23"/>
      <c r="I95" s="32"/>
      <c r="J95" s="23"/>
      <c r="K95" s="23"/>
    </row>
    <row r="96" spans="1:11" ht="16">
      <c r="A96" s="23"/>
      <c r="B96" s="23"/>
      <c r="C96" s="23"/>
      <c r="D96" s="23"/>
      <c r="E96" s="23"/>
      <c r="F96" s="34"/>
      <c r="G96" s="23"/>
      <c r="H96" s="23"/>
      <c r="I96" s="32"/>
      <c r="J96" s="23"/>
      <c r="K96" s="23"/>
    </row>
    <row r="97" spans="1:11" ht="18">
      <c r="A97" s="177" t="s">
        <v>3295</v>
      </c>
      <c r="B97" s="177"/>
      <c r="C97" s="177"/>
      <c r="D97" s="177"/>
      <c r="E97" s="177"/>
      <c r="F97" s="177"/>
      <c r="G97" s="23"/>
      <c r="H97" s="23"/>
      <c r="I97" s="32"/>
      <c r="J97" s="23"/>
      <c r="K97" s="23"/>
    </row>
    <row r="98" spans="1:11" ht="18">
      <c r="A98" s="145" t="s">
        <v>648</v>
      </c>
      <c r="B98" s="41"/>
      <c r="C98" s="41"/>
      <c r="D98" s="41"/>
      <c r="E98" s="41"/>
      <c r="F98" s="34"/>
      <c r="G98" s="23"/>
      <c r="H98" s="23"/>
      <c r="I98" s="32"/>
      <c r="J98" s="23"/>
      <c r="K98" s="23"/>
    </row>
    <row r="99" spans="1:11" ht="18">
      <c r="A99" s="145" t="s">
        <v>734</v>
      </c>
      <c r="B99" s="41"/>
      <c r="C99" s="41"/>
      <c r="D99" s="41"/>
      <c r="E99" s="41"/>
      <c r="F99" s="34"/>
      <c r="G99" s="23"/>
      <c r="H99" s="23"/>
      <c r="I99" s="32"/>
      <c r="J99" s="23"/>
      <c r="K99" s="23"/>
    </row>
    <row r="100" spans="1:11" ht="16">
      <c r="A100" s="23"/>
      <c r="B100" s="23"/>
      <c r="C100" s="23"/>
      <c r="D100" s="32" t="s">
        <v>3079</v>
      </c>
      <c r="E100" s="32" t="s">
        <v>3080</v>
      </c>
      <c r="F100" s="147"/>
      <c r="G100" s="23"/>
      <c r="H100" s="32" t="s">
        <v>3081</v>
      </c>
      <c r="I100" s="32"/>
      <c r="J100" s="23"/>
      <c r="K100" s="23"/>
    </row>
    <row r="101" spans="1:11" ht="16">
      <c r="A101" s="23"/>
      <c r="B101" s="32" t="s">
        <v>3082</v>
      </c>
      <c r="C101" s="32" t="s">
        <v>3083</v>
      </c>
      <c r="D101" s="32" t="s">
        <v>3084</v>
      </c>
      <c r="E101" s="32" t="s">
        <v>3084</v>
      </c>
      <c r="F101" s="147"/>
      <c r="G101" s="23"/>
      <c r="H101" s="32" t="s">
        <v>3085</v>
      </c>
      <c r="I101" s="32"/>
      <c r="J101" s="23"/>
      <c r="K101" s="23"/>
    </row>
    <row r="102" spans="1:11" ht="16">
      <c r="A102" s="23"/>
      <c r="B102" s="32" t="s">
        <v>3086</v>
      </c>
      <c r="C102" s="32" t="s">
        <v>3087</v>
      </c>
      <c r="D102" s="32" t="s">
        <v>3088</v>
      </c>
      <c r="E102" s="32" t="s">
        <v>3088</v>
      </c>
      <c r="F102" s="147"/>
      <c r="G102" s="32"/>
      <c r="H102" s="32" t="s">
        <v>3089</v>
      </c>
      <c r="I102" s="32" t="s">
        <v>3090</v>
      </c>
      <c r="J102" s="23"/>
      <c r="K102" s="23"/>
    </row>
    <row r="103" spans="1:11" ht="16">
      <c r="A103" s="43" t="s">
        <v>990</v>
      </c>
      <c r="B103" s="43" t="s">
        <v>3091</v>
      </c>
      <c r="C103" s="43" t="s">
        <v>3092</v>
      </c>
      <c r="D103" s="43" t="s">
        <v>3111</v>
      </c>
      <c r="E103" s="43" t="s">
        <v>2843</v>
      </c>
      <c r="F103" s="148" t="s">
        <v>3094</v>
      </c>
      <c r="G103" s="44"/>
      <c r="H103" s="43" t="s">
        <v>3095</v>
      </c>
      <c r="I103" s="43" t="s">
        <v>3096</v>
      </c>
      <c r="J103" s="23"/>
      <c r="K103" s="23"/>
    </row>
    <row r="104" spans="1:11" ht="16">
      <c r="A104" s="23">
        <v>1</v>
      </c>
      <c r="B104" s="23">
        <v>400</v>
      </c>
      <c r="C104" s="34">
        <f t="shared" ref="C104:C109" si="6">MIN(B104,$C$110*D104/$D$110)</f>
        <v>6.1772351797862006</v>
      </c>
      <c r="D104" s="45">
        <v>24.1</v>
      </c>
      <c r="E104" s="45">
        <v>74.665922615340392</v>
      </c>
      <c r="F104" s="34">
        <f t="shared" ref="F104:F109" si="7">SQRT(E104^2/C104*(1-C104/B104))</f>
        <v>29.808888361074494</v>
      </c>
      <c r="G104" s="23"/>
      <c r="H104" s="23">
        <v>9640</v>
      </c>
      <c r="I104" s="46">
        <f t="shared" ref="I104:I109" si="8">F104*B104</f>
        <v>11923.555344429798</v>
      </c>
      <c r="J104" s="23"/>
      <c r="K104" s="23"/>
    </row>
    <row r="105" spans="1:11" ht="16">
      <c r="A105" s="23">
        <v>2</v>
      </c>
      <c r="B105" s="23">
        <v>40</v>
      </c>
      <c r="C105" s="34">
        <f t="shared" si="6"/>
        <v>6.5617103984450926</v>
      </c>
      <c r="D105" s="45">
        <v>25.6</v>
      </c>
      <c r="E105" s="45">
        <v>63.749509802036911</v>
      </c>
      <c r="F105" s="34">
        <f t="shared" si="7"/>
        <v>22.754136127317025</v>
      </c>
      <c r="G105" s="23"/>
      <c r="H105" s="23">
        <v>1024</v>
      </c>
      <c r="I105" s="46">
        <f t="shared" si="8"/>
        <v>910.16544509268101</v>
      </c>
      <c r="J105" s="23"/>
      <c r="K105" s="23"/>
    </row>
    <row r="106" spans="1:11" ht="16">
      <c r="A106" s="23">
        <v>3</v>
      </c>
      <c r="B106" s="23">
        <v>100</v>
      </c>
      <c r="C106" s="34">
        <f t="shared" si="6"/>
        <v>68.590379008746353</v>
      </c>
      <c r="D106" s="45">
        <v>267.60000000000002</v>
      </c>
      <c r="E106" s="45">
        <v>589.53880279418422</v>
      </c>
      <c r="F106" s="34">
        <f t="shared" si="7"/>
        <v>39.894418740909444</v>
      </c>
      <c r="G106" s="23"/>
      <c r="H106" s="23">
        <v>26760</v>
      </c>
      <c r="I106" s="46">
        <f t="shared" si="8"/>
        <v>3989.4418740909446</v>
      </c>
      <c r="J106" s="23"/>
      <c r="K106" s="23"/>
    </row>
    <row r="107" spans="1:11" ht="16">
      <c r="A107" s="23">
        <v>4</v>
      </c>
      <c r="B107" s="23">
        <v>40</v>
      </c>
      <c r="C107" s="34">
        <f t="shared" si="6"/>
        <v>40</v>
      </c>
      <c r="D107" s="45">
        <v>179</v>
      </c>
      <c r="E107" s="45">
        <v>150.9900658983895</v>
      </c>
      <c r="F107" s="34">
        <f t="shared" si="7"/>
        <v>0</v>
      </c>
      <c r="G107" s="23"/>
      <c r="H107" s="23">
        <v>7160</v>
      </c>
      <c r="I107" s="46">
        <f t="shared" si="8"/>
        <v>0</v>
      </c>
      <c r="J107" s="23"/>
      <c r="K107" s="23"/>
    </row>
    <row r="108" spans="1:11" ht="16">
      <c r="A108" s="23">
        <v>5</v>
      </c>
      <c r="B108" s="23">
        <v>70</v>
      </c>
      <c r="C108" s="34">
        <f t="shared" si="6"/>
        <v>70</v>
      </c>
      <c r="D108" s="45">
        <v>293.7</v>
      </c>
      <c r="E108" s="45">
        <v>351.53662682571212</v>
      </c>
      <c r="F108" s="34">
        <f t="shared" si="7"/>
        <v>0</v>
      </c>
      <c r="G108" s="23"/>
      <c r="H108" s="23">
        <v>20559</v>
      </c>
      <c r="I108" s="46">
        <f t="shared" si="8"/>
        <v>0</v>
      </c>
      <c r="J108" s="23"/>
      <c r="K108" s="23"/>
    </row>
    <row r="109" spans="1:11" ht="16">
      <c r="A109" s="44">
        <v>6</v>
      </c>
      <c r="B109" s="44">
        <v>120</v>
      </c>
      <c r="C109" s="34">
        <f t="shared" si="6"/>
        <v>8.5097181729834794</v>
      </c>
      <c r="D109" s="47">
        <v>33.200000000000003</v>
      </c>
      <c r="E109" s="47">
        <v>98.96969233053116</v>
      </c>
      <c r="F109" s="49">
        <f t="shared" si="7"/>
        <v>32.701864533761196</v>
      </c>
      <c r="G109" s="44"/>
      <c r="H109" s="44">
        <v>3984</v>
      </c>
      <c r="I109" s="48">
        <f t="shared" si="8"/>
        <v>3924.2237440513436</v>
      </c>
      <c r="J109" s="23"/>
      <c r="K109" s="23"/>
    </row>
    <row r="110" spans="1:11" ht="16">
      <c r="A110" s="23" t="s">
        <v>1451</v>
      </c>
      <c r="B110" s="23"/>
      <c r="C110" s="144">
        <v>211</v>
      </c>
      <c r="D110" s="45">
        <f>SUM(D104:D109)</f>
        <v>823.2</v>
      </c>
      <c r="E110" s="23"/>
      <c r="F110" s="34"/>
      <c r="G110" s="23"/>
      <c r="H110" s="23">
        <v>69127</v>
      </c>
      <c r="I110" s="46">
        <f>SQRT(SUMSQ(I104:I109))</f>
        <v>13202.831198241072</v>
      </c>
      <c r="J110" s="23"/>
      <c r="K110" s="23"/>
    </row>
    <row r="111" spans="1:11" ht="16">
      <c r="A111" s="23"/>
      <c r="B111" s="23"/>
      <c r="C111" s="23" t="s">
        <v>796</v>
      </c>
      <c r="D111" s="23"/>
      <c r="E111" s="23"/>
      <c r="F111" s="34"/>
      <c r="G111" s="23"/>
      <c r="H111" s="23"/>
      <c r="I111" s="32"/>
      <c r="J111" s="23"/>
      <c r="K111" s="23"/>
    </row>
    <row r="112" spans="1:11" ht="16">
      <c r="A112" s="23"/>
      <c r="B112" s="23"/>
      <c r="C112" s="23" t="s">
        <v>797</v>
      </c>
      <c r="D112" s="23"/>
      <c r="E112" s="23"/>
      <c r="F112" s="34"/>
      <c r="G112" s="23"/>
      <c r="H112" s="23"/>
      <c r="I112" s="32"/>
      <c r="J112" s="23"/>
      <c r="K112" s="23"/>
    </row>
    <row r="113" spans="1:11" ht="16">
      <c r="A113" s="23"/>
      <c r="B113" s="23"/>
      <c r="C113" s="23" t="s">
        <v>798</v>
      </c>
      <c r="D113" s="23"/>
      <c r="E113" s="23"/>
      <c r="F113" s="34"/>
      <c r="G113" s="23"/>
      <c r="H113" s="23"/>
      <c r="I113" s="32"/>
      <c r="J113" s="23"/>
      <c r="K113" s="23"/>
    </row>
    <row r="114" spans="1:11" ht="16">
      <c r="A114" s="23"/>
      <c r="B114" s="23"/>
      <c r="C114" s="23" t="s">
        <v>799</v>
      </c>
      <c r="D114" s="23"/>
      <c r="E114" s="23"/>
      <c r="F114" s="34"/>
      <c r="G114" s="23"/>
      <c r="H114" s="23"/>
      <c r="I114" s="32"/>
      <c r="J114" s="23"/>
      <c r="K114" s="23"/>
    </row>
    <row r="115" spans="1:11" ht="16">
      <c r="A115" s="23"/>
      <c r="B115" s="23"/>
      <c r="C115" s="23"/>
      <c r="D115" s="23"/>
      <c r="E115" s="23"/>
      <c r="F115" s="34"/>
      <c r="G115" s="23"/>
      <c r="H115" s="23"/>
      <c r="I115" s="32"/>
      <c r="J115" s="23"/>
      <c r="K115" s="23"/>
    </row>
    <row r="116" spans="1:11" ht="16">
      <c r="A116" s="23"/>
      <c r="B116" s="23"/>
      <c r="C116" s="23"/>
      <c r="D116" s="23"/>
      <c r="E116" s="23"/>
      <c r="F116" s="34"/>
      <c r="G116" s="23"/>
      <c r="H116" s="23"/>
      <c r="I116" s="32"/>
      <c r="J116" s="23"/>
      <c r="K116" s="23"/>
    </row>
    <row r="117" spans="1:11" ht="16">
      <c r="A117" s="23"/>
      <c r="B117" s="23"/>
      <c r="C117" s="23"/>
      <c r="D117" s="23"/>
      <c r="E117" s="23"/>
      <c r="F117" s="34"/>
      <c r="G117" s="23"/>
      <c r="H117" s="23"/>
      <c r="I117" s="32"/>
      <c r="J117" s="23"/>
      <c r="K117" s="23"/>
    </row>
    <row r="118" spans="1:11" ht="18">
      <c r="A118" s="177" t="s">
        <v>3298</v>
      </c>
      <c r="B118" s="177"/>
      <c r="C118" s="177"/>
      <c r="D118" s="177"/>
      <c r="E118" s="177"/>
      <c r="F118" s="177"/>
      <c r="G118" s="177"/>
      <c r="H118" s="177"/>
      <c r="I118" s="177"/>
      <c r="J118" s="23"/>
      <c r="K118" s="23"/>
    </row>
    <row r="119" spans="1:11" ht="18">
      <c r="A119" s="145" t="s">
        <v>579</v>
      </c>
      <c r="B119" s="41"/>
      <c r="C119" s="41"/>
      <c r="D119" s="41"/>
      <c r="E119" s="41"/>
      <c r="F119" s="146"/>
      <c r="G119" s="41"/>
      <c r="H119" s="41"/>
      <c r="I119" s="41"/>
      <c r="J119" s="23"/>
      <c r="K119" s="23"/>
    </row>
    <row r="120" spans="1:11" ht="18">
      <c r="A120" s="145" t="s">
        <v>735</v>
      </c>
      <c r="B120" s="41"/>
      <c r="C120" s="41"/>
      <c r="D120" s="41"/>
      <c r="E120" s="41"/>
      <c r="F120" s="146"/>
      <c r="G120" s="41"/>
      <c r="H120" s="41"/>
      <c r="I120" s="41"/>
      <c r="J120" s="23"/>
      <c r="K120" s="23" t="s">
        <v>736</v>
      </c>
    </row>
    <row r="121" spans="1:11" ht="16">
      <c r="A121" s="23"/>
      <c r="B121" s="23"/>
      <c r="C121" s="23"/>
      <c r="D121" s="32" t="s">
        <v>3079</v>
      </c>
      <c r="E121" s="32" t="s">
        <v>3080</v>
      </c>
      <c r="F121" s="147"/>
      <c r="G121" s="23"/>
      <c r="H121" s="32" t="s">
        <v>3081</v>
      </c>
      <c r="I121" s="32"/>
      <c r="J121" s="23"/>
      <c r="K121" s="23" t="s">
        <v>737</v>
      </c>
    </row>
    <row r="122" spans="1:11" ht="16">
      <c r="A122" s="23"/>
      <c r="B122" s="32" t="s">
        <v>3082</v>
      </c>
      <c r="C122" s="32" t="s">
        <v>3083</v>
      </c>
      <c r="D122" s="32" t="s">
        <v>3084</v>
      </c>
      <c r="E122" s="32" t="s">
        <v>3084</v>
      </c>
      <c r="F122" s="147"/>
      <c r="G122" s="23"/>
      <c r="H122" s="32" t="s">
        <v>3085</v>
      </c>
      <c r="I122" s="32"/>
      <c r="J122" s="23"/>
      <c r="K122" s="23"/>
    </row>
    <row r="123" spans="1:11" ht="16">
      <c r="A123" s="23"/>
      <c r="B123" s="32" t="s">
        <v>3086</v>
      </c>
      <c r="C123" s="32" t="s">
        <v>3087</v>
      </c>
      <c r="D123" s="32" t="s">
        <v>3088</v>
      </c>
      <c r="E123" s="32" t="s">
        <v>3088</v>
      </c>
      <c r="F123" s="147"/>
      <c r="G123" s="32"/>
      <c r="H123" s="32" t="s">
        <v>3089</v>
      </c>
      <c r="I123" s="32" t="s">
        <v>3090</v>
      </c>
      <c r="J123" s="23"/>
      <c r="K123" s="23"/>
    </row>
    <row r="124" spans="1:11" ht="16">
      <c r="A124" s="43" t="s">
        <v>990</v>
      </c>
      <c r="B124" s="43" t="s">
        <v>3091</v>
      </c>
      <c r="C124" s="43" t="s">
        <v>3092</v>
      </c>
      <c r="D124" s="43" t="s">
        <v>3111</v>
      </c>
      <c r="E124" s="43" t="s">
        <v>2843</v>
      </c>
      <c r="F124" s="148" t="s">
        <v>3094</v>
      </c>
      <c r="G124" s="44"/>
      <c r="H124" s="43" t="s">
        <v>3095</v>
      </c>
      <c r="I124" s="43" t="s">
        <v>3096</v>
      </c>
      <c r="J124" s="23"/>
      <c r="K124" s="43" t="s">
        <v>3299</v>
      </c>
    </row>
    <row r="125" spans="1:11" ht="16">
      <c r="A125" s="23">
        <v>1</v>
      </c>
      <c r="B125" s="23">
        <v>400</v>
      </c>
      <c r="C125" s="34">
        <f t="shared" ref="C125:C130" si="9">MIN(B125,$C$131*K125/$K$131)</f>
        <v>47.065702697133467</v>
      </c>
      <c r="D125" s="45">
        <v>24.1</v>
      </c>
      <c r="E125" s="45">
        <v>74.665922615340392</v>
      </c>
      <c r="F125" s="34">
        <f t="shared" ref="F125:F130" si="10">SQRT(E125^2/C125*(1-C125/B125))</f>
        <v>10.223205685850141</v>
      </c>
      <c r="G125" s="23"/>
      <c r="H125" s="23">
        <v>9640</v>
      </c>
      <c r="I125" s="46">
        <f t="shared" ref="I125:I130" si="11">F125*B125</f>
        <v>4089.2822743400566</v>
      </c>
      <c r="J125" s="23"/>
      <c r="K125" s="34">
        <f t="shared" ref="K125:K130" si="12">B125*E125</f>
        <v>29866.369046136158</v>
      </c>
    </row>
    <row r="126" spans="1:11" ht="16">
      <c r="A126" s="23">
        <v>2</v>
      </c>
      <c r="B126" s="23">
        <v>40</v>
      </c>
      <c r="C126" s="34">
        <f t="shared" si="9"/>
        <v>4.0184536269484443</v>
      </c>
      <c r="D126" s="45">
        <v>25.6</v>
      </c>
      <c r="E126" s="45">
        <v>63.749509802036911</v>
      </c>
      <c r="F126" s="34">
        <f t="shared" si="10"/>
        <v>30.161802060067835</v>
      </c>
      <c r="G126" s="23"/>
      <c r="H126" s="23">
        <v>1024</v>
      </c>
      <c r="I126" s="46">
        <f t="shared" si="11"/>
        <v>1206.4720824027133</v>
      </c>
      <c r="J126" s="23"/>
      <c r="K126" s="34">
        <f t="shared" si="12"/>
        <v>2549.9803920814766</v>
      </c>
    </row>
    <row r="127" spans="1:11" ht="16">
      <c r="A127" s="23">
        <v>3</v>
      </c>
      <c r="B127" s="23">
        <v>100</v>
      </c>
      <c r="C127" s="34">
        <f t="shared" si="9"/>
        <v>92.904021837648642</v>
      </c>
      <c r="D127" s="45">
        <v>267.60000000000002</v>
      </c>
      <c r="E127" s="45">
        <v>589.53880279418422</v>
      </c>
      <c r="F127" s="34">
        <f t="shared" si="10"/>
        <v>16.293008074788865</v>
      </c>
      <c r="G127" s="23"/>
      <c r="H127" s="23">
        <v>26760</v>
      </c>
      <c r="I127" s="46">
        <f t="shared" si="11"/>
        <v>1629.3008074788866</v>
      </c>
      <c r="J127" s="23"/>
      <c r="K127" s="34">
        <f t="shared" si="12"/>
        <v>58953.880279418423</v>
      </c>
    </row>
    <row r="128" spans="1:11" ht="16">
      <c r="A128" s="23">
        <v>4</v>
      </c>
      <c r="B128" s="23">
        <v>40</v>
      </c>
      <c r="C128" s="34">
        <f t="shared" si="9"/>
        <v>9.5176665644444114</v>
      </c>
      <c r="D128" s="45">
        <v>179</v>
      </c>
      <c r="E128" s="45">
        <v>150.9900658983895</v>
      </c>
      <c r="F128" s="34">
        <f t="shared" si="10"/>
        <v>42.724524769689026</v>
      </c>
      <c r="G128" s="23"/>
      <c r="H128" s="23">
        <v>7160</v>
      </c>
      <c r="I128" s="46">
        <f t="shared" si="11"/>
        <v>1708.980990787561</v>
      </c>
      <c r="J128" s="23"/>
      <c r="K128" s="34">
        <f t="shared" si="12"/>
        <v>6039.6026359355801</v>
      </c>
    </row>
    <row r="129" spans="1:12" ht="16">
      <c r="A129" s="23">
        <v>5</v>
      </c>
      <c r="B129" s="23">
        <v>70</v>
      </c>
      <c r="C129" s="34">
        <f t="shared" si="9"/>
        <v>38.778476345221556</v>
      </c>
      <c r="D129" s="45">
        <v>293.7</v>
      </c>
      <c r="E129" s="45">
        <v>351.53662682571212</v>
      </c>
      <c r="F129" s="34">
        <f t="shared" si="10"/>
        <v>37.701031901614058</v>
      </c>
      <c r="G129" s="23"/>
      <c r="H129" s="23">
        <v>20559</v>
      </c>
      <c r="I129" s="46">
        <f t="shared" si="11"/>
        <v>2639.0722331129841</v>
      </c>
      <c r="J129" s="23"/>
      <c r="K129" s="34">
        <f t="shared" si="12"/>
        <v>24607.563877799847</v>
      </c>
    </row>
    <row r="130" spans="1:12" ht="16">
      <c r="A130" s="44">
        <v>6</v>
      </c>
      <c r="B130" s="44">
        <v>120</v>
      </c>
      <c r="C130" s="34">
        <f t="shared" si="9"/>
        <v>18.715678928603488</v>
      </c>
      <c r="D130" s="47">
        <v>33.200000000000003</v>
      </c>
      <c r="E130" s="47">
        <v>98.96969233053116</v>
      </c>
      <c r="F130" s="49">
        <f t="shared" si="10"/>
        <v>21.017444762859444</v>
      </c>
      <c r="G130" s="44"/>
      <c r="H130" s="44">
        <v>3984</v>
      </c>
      <c r="I130" s="48">
        <f t="shared" si="11"/>
        <v>2522.0933715431333</v>
      </c>
      <c r="J130" s="23"/>
      <c r="K130" s="49">
        <f t="shared" si="12"/>
        <v>11876.363079663739</v>
      </c>
    </row>
    <row r="131" spans="1:12" ht="16">
      <c r="A131" s="23" t="s">
        <v>1451</v>
      </c>
      <c r="B131" s="23">
        <v>770</v>
      </c>
      <c r="C131" s="143">
        <v>211</v>
      </c>
      <c r="D131" s="23"/>
      <c r="E131" s="23"/>
      <c r="F131" s="34"/>
      <c r="G131" s="23"/>
      <c r="H131" s="23">
        <v>69127</v>
      </c>
      <c r="I131" s="46">
        <f>SQRT(SUMSQ(I125:I130))</f>
        <v>6089.2280938837621</v>
      </c>
      <c r="J131" s="23"/>
      <c r="K131" s="34">
        <f>SUM(K125:K130)</f>
        <v>133893.75931103522</v>
      </c>
    </row>
    <row r="132" spans="1:12" ht="16">
      <c r="C132" s="23" t="s">
        <v>796</v>
      </c>
    </row>
    <row r="133" spans="1:12" ht="16">
      <c r="C133" s="23" t="s">
        <v>797</v>
      </c>
    </row>
    <row r="134" spans="1:12" ht="16">
      <c r="C134" s="23" t="s">
        <v>798</v>
      </c>
    </row>
    <row r="135" spans="1:12" ht="16">
      <c r="C135" s="23" t="s">
        <v>799</v>
      </c>
    </row>
    <row r="136" spans="1:12" ht="16">
      <c r="C136" s="23"/>
    </row>
    <row r="137" spans="1:12" ht="16">
      <c r="C137" s="23"/>
    </row>
    <row r="138" spans="1:12" ht="16">
      <c r="C138" s="23"/>
    </row>
    <row r="139" spans="1:12" ht="18">
      <c r="A139" s="177" t="s">
        <v>738</v>
      </c>
      <c r="B139" s="177"/>
      <c r="C139" s="177"/>
      <c r="D139" s="177"/>
      <c r="E139" s="177"/>
      <c r="F139" s="177"/>
      <c r="G139" s="177"/>
      <c r="H139" s="177"/>
      <c r="I139" s="177"/>
      <c r="J139" s="23"/>
      <c r="K139" s="23"/>
    </row>
    <row r="140" spans="1:12" ht="18">
      <c r="A140" s="145" t="s">
        <v>739</v>
      </c>
      <c r="B140" s="41"/>
      <c r="C140" s="41"/>
      <c r="D140" s="41"/>
      <c r="E140" s="41"/>
      <c r="F140" s="146"/>
      <c r="G140" s="41"/>
      <c r="H140" s="41"/>
      <c r="I140" s="41"/>
      <c r="J140" s="23"/>
      <c r="K140" s="23"/>
    </row>
    <row r="141" spans="1:12" ht="18">
      <c r="A141" s="145" t="s">
        <v>735</v>
      </c>
      <c r="B141" s="41"/>
      <c r="C141" s="41"/>
      <c r="D141" s="41"/>
      <c r="E141" s="41"/>
      <c r="F141" s="146"/>
      <c r="G141" s="41"/>
      <c r="H141" s="41"/>
      <c r="I141" s="41"/>
      <c r="J141" s="23"/>
      <c r="L141" s="23" t="s">
        <v>736</v>
      </c>
    </row>
    <row r="142" spans="1:12" ht="16">
      <c r="A142" s="23"/>
      <c r="B142" s="23"/>
      <c r="C142" s="23"/>
      <c r="D142" s="32" t="s">
        <v>3079</v>
      </c>
      <c r="E142" s="32" t="s">
        <v>3080</v>
      </c>
      <c r="F142" s="147"/>
      <c r="G142" s="23"/>
      <c r="H142" s="32" t="s">
        <v>3081</v>
      </c>
      <c r="I142" s="32"/>
      <c r="J142" s="23"/>
      <c r="L142" s="23" t="s">
        <v>737</v>
      </c>
    </row>
    <row r="143" spans="1:12" ht="16">
      <c r="A143" s="23"/>
      <c r="B143" s="32" t="s">
        <v>3082</v>
      </c>
      <c r="C143" s="32" t="s">
        <v>3083</v>
      </c>
      <c r="D143" s="32" t="s">
        <v>3084</v>
      </c>
      <c r="E143" s="32" t="s">
        <v>3084</v>
      </c>
      <c r="F143" s="147"/>
      <c r="G143" s="23"/>
      <c r="H143" s="32" t="s">
        <v>3085</v>
      </c>
      <c r="I143" s="32"/>
      <c r="J143" s="23"/>
      <c r="L143" s="23"/>
    </row>
    <row r="144" spans="1:12" ht="16">
      <c r="A144" s="23"/>
      <c r="B144" s="32" t="s">
        <v>3086</v>
      </c>
      <c r="C144" s="32" t="s">
        <v>3087</v>
      </c>
      <c r="D144" s="32" t="s">
        <v>3088</v>
      </c>
      <c r="E144" s="32" t="s">
        <v>3088</v>
      </c>
      <c r="F144" s="147"/>
      <c r="G144" s="32"/>
      <c r="H144" s="32" t="s">
        <v>3089</v>
      </c>
      <c r="I144" s="32" t="s">
        <v>3090</v>
      </c>
      <c r="J144" s="23"/>
      <c r="K144" s="43" t="s">
        <v>580</v>
      </c>
      <c r="L144" s="23"/>
    </row>
    <row r="145" spans="1:12" ht="16">
      <c r="A145" s="43" t="s">
        <v>990</v>
      </c>
      <c r="B145" s="43" t="s">
        <v>3091</v>
      </c>
      <c r="C145" s="43" t="s">
        <v>3092</v>
      </c>
      <c r="D145" s="43" t="s">
        <v>3111</v>
      </c>
      <c r="E145" s="43" t="s">
        <v>2843</v>
      </c>
      <c r="F145" s="148" t="s">
        <v>3094</v>
      </c>
      <c r="G145" s="44"/>
      <c r="H145" s="43" t="s">
        <v>3095</v>
      </c>
      <c r="I145" s="43" t="s">
        <v>3096</v>
      </c>
      <c r="J145" s="23"/>
      <c r="K145" s="43" t="s">
        <v>581</v>
      </c>
      <c r="L145" s="150" t="s">
        <v>654</v>
      </c>
    </row>
    <row r="146" spans="1:12" ht="16">
      <c r="A146" s="23">
        <v>1</v>
      </c>
      <c r="B146" s="23">
        <v>400</v>
      </c>
      <c r="C146" s="34">
        <f t="shared" ref="C146:C151" si="13">MIN(B146,$C$152*L146/$L$152)</f>
        <v>58.539628165912326</v>
      </c>
      <c r="D146" s="45">
        <v>24.1</v>
      </c>
      <c r="E146" s="45">
        <v>74.665922615340392</v>
      </c>
      <c r="F146" s="34">
        <f t="shared" ref="F146:F151" si="14">SQRT(E146^2/C146*(1-C146/B146))</f>
        <v>9.0164922739339897</v>
      </c>
      <c r="G146" s="23"/>
      <c r="H146" s="23">
        <v>9640</v>
      </c>
      <c r="I146" s="46">
        <f t="shared" ref="I146:I151" si="15">F146*B146</f>
        <v>3606.5969095735959</v>
      </c>
      <c r="J146" s="23"/>
      <c r="K146" s="37">
        <v>1</v>
      </c>
      <c r="L146" s="34">
        <f t="shared" ref="L146:L151" si="16">B146*E146/SQRT(K146)</f>
        <v>29866.369046136158</v>
      </c>
    </row>
    <row r="147" spans="1:12" ht="16">
      <c r="A147" s="23">
        <v>2</v>
      </c>
      <c r="B147" s="23">
        <v>40</v>
      </c>
      <c r="C147" s="34">
        <f t="shared" si="13"/>
        <v>4.998093466005999</v>
      </c>
      <c r="D147" s="45">
        <v>25.6</v>
      </c>
      <c r="E147" s="45">
        <v>63.749509802036911</v>
      </c>
      <c r="F147" s="34">
        <f t="shared" si="14"/>
        <v>26.674145616834629</v>
      </c>
      <c r="G147" s="23"/>
      <c r="H147" s="23">
        <v>1024</v>
      </c>
      <c r="I147" s="46">
        <f t="shared" si="15"/>
        <v>1066.9658246733852</v>
      </c>
      <c r="J147" s="23"/>
      <c r="K147" s="37">
        <v>1</v>
      </c>
      <c r="L147" s="34">
        <f t="shared" si="16"/>
        <v>2549.9803920814766</v>
      </c>
    </row>
    <row r="148" spans="1:12" ht="16">
      <c r="A148" s="23">
        <v>3</v>
      </c>
      <c r="B148" s="23">
        <v>100</v>
      </c>
      <c r="C148" s="34">
        <f t="shared" si="13"/>
        <v>81.70806574529918</v>
      </c>
      <c r="D148" s="45">
        <v>267.60000000000002</v>
      </c>
      <c r="E148" s="45">
        <v>589.53880279418422</v>
      </c>
      <c r="F148" s="34">
        <f t="shared" si="14"/>
        <v>27.893932536694368</v>
      </c>
      <c r="G148" s="23"/>
      <c r="H148" s="23">
        <v>26760</v>
      </c>
      <c r="I148" s="46">
        <f t="shared" si="15"/>
        <v>2789.3932536694369</v>
      </c>
      <c r="J148" s="23"/>
      <c r="K148" s="37">
        <v>2</v>
      </c>
      <c r="L148" s="34">
        <f t="shared" si="16"/>
        <v>41686.688522836637</v>
      </c>
    </row>
    <row r="149" spans="1:12" ht="16">
      <c r="A149" s="23">
        <v>4</v>
      </c>
      <c r="B149" s="23">
        <v>40</v>
      </c>
      <c r="C149" s="34">
        <f t="shared" si="13"/>
        <v>8.3706830986117211</v>
      </c>
      <c r="D149" s="45">
        <v>179</v>
      </c>
      <c r="E149" s="45">
        <v>150.9900658983895</v>
      </c>
      <c r="F149" s="34">
        <f t="shared" si="14"/>
        <v>46.406929565170792</v>
      </c>
      <c r="G149" s="23"/>
      <c r="H149" s="23">
        <v>7160</v>
      </c>
      <c r="I149" s="46">
        <f t="shared" si="15"/>
        <v>1856.2771826068317</v>
      </c>
      <c r="J149" s="23"/>
      <c r="K149" s="37">
        <v>2</v>
      </c>
      <c r="L149" s="34">
        <f t="shared" si="16"/>
        <v>4270.6439795421957</v>
      </c>
    </row>
    <row r="150" spans="1:12" ht="16">
      <c r="A150" s="23">
        <v>5</v>
      </c>
      <c r="B150" s="23">
        <v>70</v>
      </c>
      <c r="C150" s="34">
        <f t="shared" si="13"/>
        <v>34.105243584125176</v>
      </c>
      <c r="D150" s="45">
        <v>293.7</v>
      </c>
      <c r="E150" s="45">
        <v>351.53662682571212</v>
      </c>
      <c r="F150" s="34">
        <f t="shared" si="14"/>
        <v>43.104884780189636</v>
      </c>
      <c r="G150" s="23"/>
      <c r="H150" s="23">
        <v>20559</v>
      </c>
      <c r="I150" s="46">
        <f t="shared" si="15"/>
        <v>3017.3419346132746</v>
      </c>
      <c r="J150" s="23"/>
      <c r="K150" s="37">
        <v>2</v>
      </c>
      <c r="L150" s="34">
        <f t="shared" si="16"/>
        <v>17400.175286473404</v>
      </c>
    </row>
    <row r="151" spans="1:12" ht="16">
      <c r="A151" s="44">
        <v>6</v>
      </c>
      <c r="B151" s="44">
        <v>120</v>
      </c>
      <c r="C151" s="34">
        <f t="shared" si="13"/>
        <v>23.278285940045606</v>
      </c>
      <c r="D151" s="47">
        <v>33.200000000000003</v>
      </c>
      <c r="E151" s="47">
        <v>98.96969233053116</v>
      </c>
      <c r="F151" s="49">
        <f t="shared" si="14"/>
        <v>18.416118042486357</v>
      </c>
      <c r="G151" s="44"/>
      <c r="H151" s="44">
        <v>3984</v>
      </c>
      <c r="I151" s="48">
        <f t="shared" si="15"/>
        <v>2209.9341650983629</v>
      </c>
      <c r="J151" s="23"/>
      <c r="K151" s="37">
        <v>1</v>
      </c>
      <c r="L151" s="34">
        <f t="shared" si="16"/>
        <v>11876.363079663739</v>
      </c>
    </row>
    <row r="152" spans="1:12" ht="16">
      <c r="A152" s="23" t="s">
        <v>1451</v>
      </c>
      <c r="B152" s="23">
        <v>770</v>
      </c>
      <c r="C152" s="143">
        <v>211</v>
      </c>
      <c r="D152" s="23"/>
      <c r="E152" s="23"/>
      <c r="F152" s="34"/>
      <c r="G152" s="23"/>
      <c r="H152" s="23">
        <v>69127</v>
      </c>
      <c r="I152" s="46">
        <f>SQRT(SUMSQ(I146:I151))</f>
        <v>6273.8025475699242</v>
      </c>
      <c r="J152" s="23"/>
      <c r="L152" s="34">
        <f>SUM(L146:L151)</f>
        <v>107650.22030673361</v>
      </c>
    </row>
    <row r="154" spans="1:12">
      <c r="A154" t="s">
        <v>655</v>
      </c>
      <c r="C154" s="149">
        <f>SUMPRODUCT(C146:C151,K146:K151)</f>
        <v>335.18399242803605</v>
      </c>
      <c r="K154" t="s">
        <v>649</v>
      </c>
    </row>
    <row r="155" spans="1:12">
      <c r="A155" t="s">
        <v>656</v>
      </c>
      <c r="K155" t="s">
        <v>650</v>
      </c>
    </row>
    <row r="156" spans="1:12">
      <c r="K156" t="s">
        <v>651</v>
      </c>
    </row>
    <row r="157" spans="1:12">
      <c r="A157" t="s">
        <v>657</v>
      </c>
      <c r="C157" s="149">
        <f>SUMPRODUCT(C125:C130,K146:K151)</f>
        <v>352.2001647473146</v>
      </c>
      <c r="K157" t="s">
        <v>652</v>
      </c>
    </row>
    <row r="158" spans="1:12">
      <c r="A158" t="s">
        <v>658</v>
      </c>
      <c r="K158" t="s">
        <v>653</v>
      </c>
    </row>
    <row r="160" spans="1:12">
      <c r="A160" t="s">
        <v>699</v>
      </c>
    </row>
    <row r="161" spans="1:1">
      <c r="A161" t="s">
        <v>702</v>
      </c>
    </row>
    <row r="162" spans="1:1">
      <c r="A162" t="s">
        <v>698</v>
      </c>
    </row>
    <row r="163" spans="1:1">
      <c r="A163" t="s">
        <v>703</v>
      </c>
    </row>
    <row r="164" spans="1:1">
      <c r="A164" t="s">
        <v>792</v>
      </c>
    </row>
  </sheetData>
  <mergeCells count="19">
    <mergeCell ref="A139:I139"/>
    <mergeCell ref="A1:K1"/>
    <mergeCell ref="A4:K4"/>
    <mergeCell ref="A22:J22"/>
    <mergeCell ref="A23:K23"/>
    <mergeCell ref="A24:K24"/>
    <mergeCell ref="A26:J26"/>
    <mergeCell ref="A27:K27"/>
    <mergeCell ref="A28:K28"/>
    <mergeCell ref="A31:C31"/>
    <mergeCell ref="A46:K46"/>
    <mergeCell ref="A47:J47"/>
    <mergeCell ref="A48:I48"/>
    <mergeCell ref="A97:F97"/>
    <mergeCell ref="A118:I118"/>
    <mergeCell ref="A49:I49"/>
    <mergeCell ref="A50:K50"/>
    <mergeCell ref="A54:B54"/>
    <mergeCell ref="A75:E75"/>
  </mergeCells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1"/>
  <sheetViews>
    <sheetView workbookViewId="0"/>
  </sheetViews>
  <sheetFormatPr baseColWidth="10" defaultColWidth="13.7109375" defaultRowHeight="13" x14ac:dyDescent="0"/>
  <sheetData>
    <row r="1" spans="1:6" ht="21">
      <c r="A1" s="35" t="s">
        <v>335</v>
      </c>
    </row>
    <row r="3" spans="1:6">
      <c r="A3" t="s">
        <v>433</v>
      </c>
    </row>
    <row r="4" spans="1:6">
      <c r="A4" t="s">
        <v>432</v>
      </c>
    </row>
    <row r="8" spans="1:6">
      <c r="A8" t="s">
        <v>115</v>
      </c>
      <c r="B8" t="s">
        <v>233</v>
      </c>
      <c r="C8" t="s">
        <v>122</v>
      </c>
      <c r="D8" t="s">
        <v>234</v>
      </c>
      <c r="E8" t="s">
        <v>235</v>
      </c>
      <c r="F8" t="s">
        <v>315</v>
      </c>
    </row>
    <row r="9" spans="1:6">
      <c r="A9" t="s">
        <v>236</v>
      </c>
      <c r="B9" t="s">
        <v>222</v>
      </c>
      <c r="C9">
        <v>34</v>
      </c>
      <c r="D9" t="s">
        <v>223</v>
      </c>
      <c r="E9" t="s">
        <v>224</v>
      </c>
      <c r="F9" t="s">
        <v>225</v>
      </c>
    </row>
    <row r="10" spans="1:6">
      <c r="A10" t="s">
        <v>236</v>
      </c>
      <c r="B10" t="s">
        <v>226</v>
      </c>
      <c r="C10">
        <v>36</v>
      </c>
      <c r="D10" t="s">
        <v>227</v>
      </c>
      <c r="E10" t="s">
        <v>228</v>
      </c>
      <c r="F10" t="s">
        <v>229</v>
      </c>
    </row>
    <row r="11" spans="1:6">
      <c r="A11" t="s">
        <v>236</v>
      </c>
      <c r="B11" t="s">
        <v>222</v>
      </c>
      <c r="C11">
        <v>23</v>
      </c>
      <c r="D11" t="s">
        <v>227</v>
      </c>
      <c r="E11" t="s">
        <v>228</v>
      </c>
      <c r="F11" t="s">
        <v>225</v>
      </c>
    </row>
    <row r="12" spans="1:6">
      <c r="A12" t="s">
        <v>236</v>
      </c>
      <c r="B12" t="s">
        <v>226</v>
      </c>
      <c r="C12">
        <v>29</v>
      </c>
      <c r="D12" t="s">
        <v>223</v>
      </c>
      <c r="E12" t="s">
        <v>224</v>
      </c>
      <c r="F12" t="s">
        <v>225</v>
      </c>
    </row>
    <row r="13" spans="1:6">
      <c r="A13" t="s">
        <v>236</v>
      </c>
      <c r="B13" t="s">
        <v>222</v>
      </c>
      <c r="C13">
        <v>39</v>
      </c>
      <c r="D13" t="s">
        <v>223</v>
      </c>
      <c r="E13" t="s">
        <v>230</v>
      </c>
      <c r="F13" t="s">
        <v>225</v>
      </c>
    </row>
    <row r="14" spans="1:6">
      <c r="A14" t="s">
        <v>236</v>
      </c>
      <c r="B14" t="s">
        <v>226</v>
      </c>
      <c r="C14">
        <v>34</v>
      </c>
      <c r="D14" t="s">
        <v>227</v>
      </c>
      <c r="E14" t="s">
        <v>230</v>
      </c>
      <c r="F14" t="s">
        <v>225</v>
      </c>
    </row>
    <row r="15" spans="1:6">
      <c r="A15" t="s">
        <v>340</v>
      </c>
      <c r="B15" t="s">
        <v>222</v>
      </c>
      <c r="C15">
        <v>42</v>
      </c>
      <c r="D15" t="s">
        <v>223</v>
      </c>
      <c r="E15" t="s">
        <v>224</v>
      </c>
      <c r="F15" t="s">
        <v>225</v>
      </c>
    </row>
    <row r="16" spans="1:6">
      <c r="A16" t="s">
        <v>340</v>
      </c>
      <c r="B16" t="s">
        <v>222</v>
      </c>
      <c r="C16">
        <v>40</v>
      </c>
      <c r="D16" t="s">
        <v>341</v>
      </c>
      <c r="E16" t="s">
        <v>230</v>
      </c>
      <c r="F16" t="s">
        <v>225</v>
      </c>
    </row>
    <row r="17" spans="1:6">
      <c r="A17" t="s">
        <v>236</v>
      </c>
      <c r="B17" t="s">
        <v>222</v>
      </c>
      <c r="C17">
        <v>28</v>
      </c>
      <c r="D17" t="s">
        <v>223</v>
      </c>
      <c r="E17" t="s">
        <v>230</v>
      </c>
      <c r="F17" t="s">
        <v>229</v>
      </c>
    </row>
    <row r="18" spans="1:6">
      <c r="A18" t="s">
        <v>340</v>
      </c>
      <c r="B18" t="s">
        <v>222</v>
      </c>
      <c r="C18">
        <v>26</v>
      </c>
      <c r="D18" t="s">
        <v>223</v>
      </c>
      <c r="E18" t="s">
        <v>230</v>
      </c>
      <c r="F18" t="s">
        <v>225</v>
      </c>
    </row>
    <row r="19" spans="1:6">
      <c r="A19" t="s">
        <v>340</v>
      </c>
      <c r="B19" t="s">
        <v>222</v>
      </c>
      <c r="C19">
        <v>26</v>
      </c>
      <c r="D19" t="s">
        <v>341</v>
      </c>
      <c r="E19" t="s">
        <v>228</v>
      </c>
      <c r="F19" t="s">
        <v>229</v>
      </c>
    </row>
    <row r="20" spans="1:6">
      <c r="A20" t="s">
        <v>236</v>
      </c>
      <c r="B20" t="s">
        <v>226</v>
      </c>
      <c r="C20">
        <v>26</v>
      </c>
      <c r="D20" t="s">
        <v>341</v>
      </c>
      <c r="E20" t="s">
        <v>230</v>
      </c>
      <c r="F20" t="s">
        <v>229</v>
      </c>
    </row>
    <row r="21" spans="1:6">
      <c r="A21" t="s">
        <v>340</v>
      </c>
      <c r="B21" t="s">
        <v>222</v>
      </c>
      <c r="C21">
        <v>37</v>
      </c>
      <c r="D21" t="s">
        <v>223</v>
      </c>
      <c r="E21" t="s">
        <v>230</v>
      </c>
      <c r="F21" t="s">
        <v>229</v>
      </c>
    </row>
    <row r="22" spans="1:6">
      <c r="A22" t="s">
        <v>236</v>
      </c>
      <c r="B22" t="s">
        <v>226</v>
      </c>
      <c r="C22">
        <v>25</v>
      </c>
      <c r="D22" t="s">
        <v>227</v>
      </c>
      <c r="E22" t="s">
        <v>228</v>
      </c>
      <c r="F22" t="s">
        <v>229</v>
      </c>
    </row>
    <row r="23" spans="1:6">
      <c r="A23" t="s">
        <v>340</v>
      </c>
      <c r="B23" t="s">
        <v>226</v>
      </c>
      <c r="C23">
        <v>27</v>
      </c>
      <c r="D23" t="s">
        <v>227</v>
      </c>
      <c r="E23" t="s">
        <v>230</v>
      </c>
      <c r="F23" t="s">
        <v>225</v>
      </c>
    </row>
    <row r="24" spans="1:6">
      <c r="A24" t="s">
        <v>236</v>
      </c>
      <c r="B24" t="s">
        <v>222</v>
      </c>
      <c r="C24">
        <v>41</v>
      </c>
      <c r="D24" t="s">
        <v>223</v>
      </c>
      <c r="E24" t="s">
        <v>224</v>
      </c>
      <c r="F24" t="s">
        <v>225</v>
      </c>
    </row>
    <row r="25" spans="1:6">
      <c r="A25" t="s">
        <v>236</v>
      </c>
      <c r="B25" t="s">
        <v>226</v>
      </c>
      <c r="C25">
        <v>35</v>
      </c>
      <c r="D25" t="s">
        <v>223</v>
      </c>
      <c r="E25" t="s">
        <v>228</v>
      </c>
      <c r="F25" t="s">
        <v>229</v>
      </c>
    </row>
    <row r="26" spans="1:6">
      <c r="A26" t="s">
        <v>236</v>
      </c>
      <c r="B26" t="s">
        <v>226</v>
      </c>
      <c r="C26">
        <v>23</v>
      </c>
      <c r="D26" t="s">
        <v>223</v>
      </c>
      <c r="E26" t="s">
        <v>230</v>
      </c>
      <c r="F26" t="s">
        <v>508</v>
      </c>
    </row>
    <row r="27" spans="1:6">
      <c r="A27" t="s">
        <v>236</v>
      </c>
      <c r="B27" t="s">
        <v>222</v>
      </c>
      <c r="C27">
        <v>28</v>
      </c>
      <c r="D27" t="s">
        <v>227</v>
      </c>
      <c r="E27" t="s">
        <v>228</v>
      </c>
      <c r="F27" t="s">
        <v>225</v>
      </c>
    </row>
    <row r="28" spans="1:6">
      <c r="A28" t="s">
        <v>236</v>
      </c>
      <c r="B28" t="s">
        <v>222</v>
      </c>
      <c r="C28">
        <v>38</v>
      </c>
      <c r="D28" t="s">
        <v>341</v>
      </c>
      <c r="E28" t="s">
        <v>230</v>
      </c>
      <c r="F28" t="s">
        <v>225</v>
      </c>
    </row>
    <row r="29" spans="1:6">
      <c r="A29" t="s">
        <v>340</v>
      </c>
      <c r="B29" t="s">
        <v>222</v>
      </c>
      <c r="C29">
        <v>25</v>
      </c>
      <c r="D29" t="s">
        <v>227</v>
      </c>
      <c r="E29" t="s">
        <v>228</v>
      </c>
      <c r="F29" t="s">
        <v>225</v>
      </c>
    </row>
    <row r="30" spans="1:6">
      <c r="A30" t="s">
        <v>236</v>
      </c>
      <c r="B30" t="s">
        <v>222</v>
      </c>
      <c r="C30">
        <v>30</v>
      </c>
      <c r="D30" t="s">
        <v>227</v>
      </c>
      <c r="E30" t="s">
        <v>230</v>
      </c>
      <c r="F30" t="s">
        <v>225</v>
      </c>
    </row>
    <row r="31" spans="1:6">
      <c r="A31" t="s">
        <v>236</v>
      </c>
      <c r="B31" t="s">
        <v>222</v>
      </c>
      <c r="C31">
        <v>36</v>
      </c>
      <c r="D31" t="s">
        <v>223</v>
      </c>
      <c r="E31" t="s">
        <v>224</v>
      </c>
      <c r="F31" t="s">
        <v>225</v>
      </c>
    </row>
    <row r="32" spans="1:6">
      <c r="A32" t="s">
        <v>340</v>
      </c>
      <c r="B32" t="s">
        <v>226</v>
      </c>
      <c r="C32">
        <v>29</v>
      </c>
      <c r="D32" t="s">
        <v>341</v>
      </c>
      <c r="E32" t="s">
        <v>228</v>
      </c>
      <c r="F32" t="s">
        <v>229</v>
      </c>
    </row>
    <row r="33" spans="1:6">
      <c r="A33" t="s">
        <v>340</v>
      </c>
      <c r="B33" t="s">
        <v>222</v>
      </c>
      <c r="C33">
        <v>31</v>
      </c>
      <c r="D33" t="s">
        <v>341</v>
      </c>
      <c r="E33" t="s">
        <v>230</v>
      </c>
      <c r="F33" t="s">
        <v>225</v>
      </c>
    </row>
    <row r="34" spans="1:6">
      <c r="A34" t="s">
        <v>340</v>
      </c>
      <c r="B34" t="s">
        <v>222</v>
      </c>
      <c r="C34">
        <v>26</v>
      </c>
      <c r="D34" t="s">
        <v>341</v>
      </c>
      <c r="E34" t="s">
        <v>230</v>
      </c>
      <c r="F34" t="s">
        <v>229</v>
      </c>
    </row>
    <row r="35" spans="1:6">
      <c r="A35" t="s">
        <v>236</v>
      </c>
      <c r="B35" t="s">
        <v>226</v>
      </c>
      <c r="C35">
        <v>23</v>
      </c>
      <c r="D35" t="s">
        <v>227</v>
      </c>
      <c r="E35" t="s">
        <v>228</v>
      </c>
      <c r="F35" t="s">
        <v>229</v>
      </c>
    </row>
    <row r="36" spans="1:6">
      <c r="A36" t="s">
        <v>340</v>
      </c>
      <c r="B36" t="s">
        <v>222</v>
      </c>
      <c r="C36">
        <v>31</v>
      </c>
      <c r="D36" t="s">
        <v>223</v>
      </c>
      <c r="E36" t="s">
        <v>230</v>
      </c>
      <c r="F36" t="s">
        <v>229</v>
      </c>
    </row>
    <row r="37" spans="1:6">
      <c r="A37" t="s">
        <v>340</v>
      </c>
      <c r="B37" t="s">
        <v>222</v>
      </c>
      <c r="C37">
        <v>31</v>
      </c>
      <c r="D37" t="s">
        <v>227</v>
      </c>
      <c r="E37" t="s">
        <v>228</v>
      </c>
      <c r="F37" t="s">
        <v>229</v>
      </c>
    </row>
    <row r="38" spans="1:6">
      <c r="A38" t="s">
        <v>236</v>
      </c>
      <c r="B38" t="s">
        <v>222</v>
      </c>
      <c r="C38">
        <v>35</v>
      </c>
      <c r="D38" t="s">
        <v>223</v>
      </c>
      <c r="E38" t="s">
        <v>228</v>
      </c>
      <c r="F38" t="s">
        <v>229</v>
      </c>
    </row>
    <row r="39" spans="1:6">
      <c r="A39" t="s">
        <v>340</v>
      </c>
      <c r="B39" t="s">
        <v>222</v>
      </c>
      <c r="C39">
        <v>25</v>
      </c>
      <c r="D39" t="s">
        <v>227</v>
      </c>
      <c r="E39" t="s">
        <v>230</v>
      </c>
      <c r="F39" t="s">
        <v>225</v>
      </c>
    </row>
    <row r="40" spans="1:6">
      <c r="A40" t="s">
        <v>236</v>
      </c>
      <c r="B40" t="s">
        <v>226</v>
      </c>
      <c r="C40">
        <v>21</v>
      </c>
      <c r="D40" t="s">
        <v>223</v>
      </c>
      <c r="E40" t="s">
        <v>228</v>
      </c>
      <c r="F40" t="s">
        <v>229</v>
      </c>
    </row>
    <row r="41" spans="1:6">
      <c r="A41" t="s">
        <v>340</v>
      </c>
      <c r="B41" t="s">
        <v>222</v>
      </c>
      <c r="C41">
        <v>28</v>
      </c>
      <c r="D41" t="s">
        <v>341</v>
      </c>
      <c r="E41" t="s">
        <v>230</v>
      </c>
      <c r="F41" t="s">
        <v>225</v>
      </c>
    </row>
    <row r="42" spans="1:6">
      <c r="A42" t="s">
        <v>236</v>
      </c>
      <c r="B42" t="s">
        <v>222</v>
      </c>
      <c r="C42">
        <v>27</v>
      </c>
      <c r="D42" t="s">
        <v>227</v>
      </c>
      <c r="E42" t="s">
        <v>228</v>
      </c>
      <c r="F42" t="s">
        <v>508</v>
      </c>
    </row>
    <row r="43" spans="1:6">
      <c r="A43" t="s">
        <v>236</v>
      </c>
      <c r="B43" t="s">
        <v>222</v>
      </c>
      <c r="C43">
        <v>35</v>
      </c>
      <c r="D43" t="s">
        <v>223</v>
      </c>
      <c r="E43" t="s">
        <v>224</v>
      </c>
      <c r="F43" t="s">
        <v>508</v>
      </c>
    </row>
    <row r="44" spans="1:6">
      <c r="A44" t="s">
        <v>236</v>
      </c>
      <c r="B44" t="s">
        <v>226</v>
      </c>
      <c r="C44">
        <v>24</v>
      </c>
      <c r="D44" t="s">
        <v>227</v>
      </c>
      <c r="E44" t="s">
        <v>230</v>
      </c>
      <c r="F44" t="s">
        <v>229</v>
      </c>
    </row>
    <row r="45" spans="1:6">
      <c r="A45" t="s">
        <v>340</v>
      </c>
      <c r="B45" t="s">
        <v>226</v>
      </c>
      <c r="C45">
        <v>29</v>
      </c>
      <c r="D45" t="s">
        <v>223</v>
      </c>
      <c r="E45" t="s">
        <v>230</v>
      </c>
      <c r="F45" t="s">
        <v>225</v>
      </c>
    </row>
    <row r="46" spans="1:6">
      <c r="A46" t="s">
        <v>236</v>
      </c>
      <c r="B46" t="s">
        <v>222</v>
      </c>
      <c r="C46">
        <v>34</v>
      </c>
      <c r="D46" t="s">
        <v>341</v>
      </c>
      <c r="E46" t="s">
        <v>228</v>
      </c>
      <c r="F46" t="s">
        <v>225</v>
      </c>
    </row>
    <row r="47" spans="1:6">
      <c r="A47" t="s">
        <v>340</v>
      </c>
      <c r="B47" t="s">
        <v>222</v>
      </c>
      <c r="C47">
        <v>28</v>
      </c>
      <c r="D47" t="s">
        <v>341</v>
      </c>
      <c r="E47" t="s">
        <v>230</v>
      </c>
      <c r="F47" t="s">
        <v>225</v>
      </c>
    </row>
    <row r="48" spans="1:6">
      <c r="A48" t="s">
        <v>236</v>
      </c>
      <c r="B48" t="s">
        <v>222</v>
      </c>
      <c r="C48">
        <v>37</v>
      </c>
      <c r="D48" t="s">
        <v>223</v>
      </c>
      <c r="E48" t="s">
        <v>228</v>
      </c>
      <c r="F48" t="s">
        <v>508</v>
      </c>
    </row>
    <row r="49" spans="1:6">
      <c r="A49" t="s">
        <v>340</v>
      </c>
      <c r="B49" t="s">
        <v>222</v>
      </c>
      <c r="C49">
        <v>25</v>
      </c>
      <c r="D49" t="s">
        <v>227</v>
      </c>
      <c r="E49" t="s">
        <v>228</v>
      </c>
      <c r="F49" t="s">
        <v>229</v>
      </c>
    </row>
    <row r="50" spans="1:6">
      <c r="A50" t="s">
        <v>340</v>
      </c>
      <c r="B50" t="s">
        <v>222</v>
      </c>
      <c r="C50">
        <v>24</v>
      </c>
      <c r="D50" t="s">
        <v>223</v>
      </c>
      <c r="E50" t="s">
        <v>230</v>
      </c>
      <c r="F50" t="s">
        <v>229</v>
      </c>
    </row>
    <row r="51" spans="1:6">
      <c r="A51" t="s">
        <v>340</v>
      </c>
      <c r="B51" t="s">
        <v>226</v>
      </c>
      <c r="C51">
        <v>23</v>
      </c>
      <c r="D51" t="s">
        <v>223</v>
      </c>
      <c r="E51" t="s">
        <v>228</v>
      </c>
      <c r="F51" t="s">
        <v>229</v>
      </c>
    </row>
    <row r="52" spans="1:6">
      <c r="A52" t="s">
        <v>340</v>
      </c>
      <c r="B52" t="s">
        <v>226</v>
      </c>
      <c r="C52">
        <v>25</v>
      </c>
      <c r="D52" t="s">
        <v>227</v>
      </c>
      <c r="E52" t="s">
        <v>230</v>
      </c>
      <c r="F52" t="s">
        <v>229</v>
      </c>
    </row>
    <row r="53" spans="1:6">
      <c r="A53" t="s">
        <v>236</v>
      </c>
      <c r="B53" t="s">
        <v>222</v>
      </c>
      <c r="C53">
        <v>34</v>
      </c>
      <c r="D53" t="s">
        <v>223</v>
      </c>
      <c r="E53" t="s">
        <v>230</v>
      </c>
      <c r="F53" t="s">
        <v>225</v>
      </c>
    </row>
    <row r="54" spans="1:6">
      <c r="A54" t="s">
        <v>236</v>
      </c>
      <c r="B54" t="s">
        <v>226</v>
      </c>
      <c r="C54">
        <v>25</v>
      </c>
      <c r="D54" t="s">
        <v>227</v>
      </c>
      <c r="E54" t="s">
        <v>228</v>
      </c>
      <c r="F54" t="s">
        <v>225</v>
      </c>
    </row>
    <row r="55" spans="1:6">
      <c r="A55" t="s">
        <v>340</v>
      </c>
      <c r="B55" t="s">
        <v>222</v>
      </c>
      <c r="C55">
        <v>31</v>
      </c>
      <c r="D55" t="s">
        <v>227</v>
      </c>
      <c r="E55" t="s">
        <v>230</v>
      </c>
      <c r="F55" t="s">
        <v>225</v>
      </c>
    </row>
    <row r="56" spans="1:6">
      <c r="A56" t="s">
        <v>236</v>
      </c>
      <c r="B56" t="s">
        <v>226</v>
      </c>
      <c r="C56">
        <v>26</v>
      </c>
      <c r="D56" t="s">
        <v>223</v>
      </c>
      <c r="E56" t="s">
        <v>230</v>
      </c>
      <c r="F56" t="s">
        <v>229</v>
      </c>
    </row>
    <row r="57" spans="1:6">
      <c r="A57" t="s">
        <v>236</v>
      </c>
      <c r="B57" t="s">
        <v>222</v>
      </c>
      <c r="C57">
        <v>31</v>
      </c>
      <c r="D57" t="s">
        <v>341</v>
      </c>
      <c r="E57" t="s">
        <v>228</v>
      </c>
      <c r="F57" t="s">
        <v>508</v>
      </c>
    </row>
    <row r="58" spans="1:6">
      <c r="A58" t="s">
        <v>236</v>
      </c>
      <c r="B58" t="s">
        <v>222</v>
      </c>
      <c r="C58">
        <v>34</v>
      </c>
      <c r="D58" t="s">
        <v>341</v>
      </c>
      <c r="E58" t="s">
        <v>228</v>
      </c>
      <c r="F58" t="s">
        <v>229</v>
      </c>
    </row>
    <row r="59" spans="1:6">
      <c r="A59" t="s">
        <v>340</v>
      </c>
      <c r="B59" t="s">
        <v>222</v>
      </c>
      <c r="C59">
        <v>29</v>
      </c>
      <c r="D59" t="s">
        <v>227</v>
      </c>
      <c r="E59" t="s">
        <v>228</v>
      </c>
      <c r="F59" t="s">
        <v>225</v>
      </c>
    </row>
    <row r="60" spans="1:6">
      <c r="A60" t="s">
        <v>236</v>
      </c>
      <c r="B60" t="s">
        <v>222</v>
      </c>
      <c r="C60">
        <v>33</v>
      </c>
      <c r="D60" t="s">
        <v>223</v>
      </c>
      <c r="E60" t="s">
        <v>230</v>
      </c>
      <c r="F60" t="s">
        <v>225</v>
      </c>
    </row>
    <row r="61" spans="1:6">
      <c r="A61" t="s">
        <v>340</v>
      </c>
      <c r="B61" t="s">
        <v>222</v>
      </c>
      <c r="C61">
        <v>32</v>
      </c>
      <c r="D61" t="s">
        <v>227</v>
      </c>
      <c r="E61" t="s">
        <v>230</v>
      </c>
      <c r="F61" t="s">
        <v>225</v>
      </c>
    </row>
    <row r="62" spans="1:6">
      <c r="A62" t="s">
        <v>236</v>
      </c>
      <c r="B62" t="s">
        <v>222</v>
      </c>
      <c r="C62">
        <v>36</v>
      </c>
      <c r="D62" t="s">
        <v>227</v>
      </c>
      <c r="E62" t="s">
        <v>228</v>
      </c>
      <c r="F62" t="s">
        <v>225</v>
      </c>
    </row>
    <row r="63" spans="1:6">
      <c r="A63" t="s">
        <v>236</v>
      </c>
      <c r="B63" t="s">
        <v>226</v>
      </c>
      <c r="C63">
        <v>32</v>
      </c>
      <c r="D63" t="s">
        <v>227</v>
      </c>
      <c r="E63" t="s">
        <v>230</v>
      </c>
      <c r="F63" t="s">
        <v>225</v>
      </c>
    </row>
    <row r="64" spans="1:6">
      <c r="A64" t="s">
        <v>236</v>
      </c>
      <c r="B64" t="s">
        <v>222</v>
      </c>
      <c r="C64">
        <v>27</v>
      </c>
      <c r="D64" t="s">
        <v>223</v>
      </c>
      <c r="E64" t="s">
        <v>228</v>
      </c>
      <c r="F64" t="s">
        <v>225</v>
      </c>
    </row>
    <row r="65" spans="1:6">
      <c r="A65" t="s">
        <v>236</v>
      </c>
      <c r="B65" t="s">
        <v>222</v>
      </c>
      <c r="C65">
        <v>28</v>
      </c>
      <c r="D65" t="s">
        <v>227</v>
      </c>
      <c r="E65" t="s">
        <v>230</v>
      </c>
      <c r="F65" t="s">
        <v>229</v>
      </c>
    </row>
    <row r="66" spans="1:6">
      <c r="A66" t="s">
        <v>236</v>
      </c>
      <c r="B66" t="s">
        <v>226</v>
      </c>
      <c r="C66">
        <v>27</v>
      </c>
      <c r="D66" t="s">
        <v>223</v>
      </c>
      <c r="E66" t="s">
        <v>224</v>
      </c>
      <c r="F66" t="s">
        <v>225</v>
      </c>
    </row>
    <row r="67" spans="1:6">
      <c r="A67" t="s">
        <v>236</v>
      </c>
      <c r="B67" t="s">
        <v>222</v>
      </c>
      <c r="C67">
        <v>36</v>
      </c>
      <c r="D67" t="s">
        <v>341</v>
      </c>
      <c r="E67" t="s">
        <v>228</v>
      </c>
      <c r="F67" t="s">
        <v>229</v>
      </c>
    </row>
    <row r="68" spans="1:6">
      <c r="A68" t="s">
        <v>340</v>
      </c>
      <c r="B68" t="s">
        <v>222</v>
      </c>
      <c r="C68">
        <v>27</v>
      </c>
      <c r="D68" t="s">
        <v>223</v>
      </c>
      <c r="E68" t="s">
        <v>224</v>
      </c>
      <c r="F68" t="s">
        <v>225</v>
      </c>
    </row>
    <row r="69" spans="1:6">
      <c r="A69" t="s">
        <v>236</v>
      </c>
      <c r="B69" t="s">
        <v>222</v>
      </c>
      <c r="C69">
        <v>37</v>
      </c>
      <c r="D69" t="s">
        <v>223</v>
      </c>
      <c r="E69" t="s">
        <v>224</v>
      </c>
      <c r="F69" t="s">
        <v>225</v>
      </c>
    </row>
    <row r="70" spans="1:6">
      <c r="A70" t="s">
        <v>340</v>
      </c>
      <c r="B70" t="s">
        <v>226</v>
      </c>
      <c r="C70">
        <v>31</v>
      </c>
      <c r="D70" t="s">
        <v>227</v>
      </c>
      <c r="E70" t="s">
        <v>228</v>
      </c>
      <c r="F70" t="s">
        <v>508</v>
      </c>
    </row>
    <row r="71" spans="1:6">
      <c r="A71" t="s">
        <v>236</v>
      </c>
      <c r="B71" t="s">
        <v>222</v>
      </c>
      <c r="C71">
        <v>29</v>
      </c>
      <c r="D71" t="s">
        <v>227</v>
      </c>
      <c r="E71" t="s">
        <v>228</v>
      </c>
      <c r="F71" t="s">
        <v>225</v>
      </c>
    </row>
    <row r="72" spans="1:6">
      <c r="A72" t="s">
        <v>236</v>
      </c>
      <c r="B72" t="s">
        <v>222</v>
      </c>
      <c r="C72">
        <v>38</v>
      </c>
      <c r="D72" t="s">
        <v>223</v>
      </c>
      <c r="E72" t="s">
        <v>230</v>
      </c>
      <c r="F72" t="s">
        <v>225</v>
      </c>
    </row>
    <row r="73" spans="1:6">
      <c r="A73" t="s">
        <v>236</v>
      </c>
      <c r="B73" t="s">
        <v>222</v>
      </c>
      <c r="C73">
        <v>37</v>
      </c>
      <c r="D73" t="s">
        <v>227</v>
      </c>
      <c r="E73" t="s">
        <v>230</v>
      </c>
      <c r="F73" t="s">
        <v>225</v>
      </c>
    </row>
    <row r="74" spans="1:6">
      <c r="A74" t="s">
        <v>236</v>
      </c>
      <c r="B74" t="s">
        <v>222</v>
      </c>
      <c r="C74">
        <v>38</v>
      </c>
      <c r="D74" t="s">
        <v>227</v>
      </c>
      <c r="E74" t="s">
        <v>228</v>
      </c>
      <c r="F74" t="s">
        <v>225</v>
      </c>
    </row>
    <row r="75" spans="1:6">
      <c r="A75" t="s">
        <v>236</v>
      </c>
      <c r="B75" t="s">
        <v>222</v>
      </c>
      <c r="C75">
        <v>31</v>
      </c>
      <c r="D75" t="s">
        <v>341</v>
      </c>
      <c r="E75" t="s">
        <v>230</v>
      </c>
      <c r="F75" t="s">
        <v>225</v>
      </c>
    </row>
    <row r="76" spans="1:6">
      <c r="A76" t="s">
        <v>236</v>
      </c>
      <c r="B76" t="s">
        <v>222</v>
      </c>
      <c r="C76">
        <v>39</v>
      </c>
      <c r="D76" t="s">
        <v>223</v>
      </c>
      <c r="E76" t="s">
        <v>224</v>
      </c>
      <c r="F76" t="s">
        <v>225</v>
      </c>
    </row>
    <row r="77" spans="1:6">
      <c r="A77" t="s">
        <v>340</v>
      </c>
      <c r="B77" t="s">
        <v>222</v>
      </c>
      <c r="C77">
        <v>37</v>
      </c>
      <c r="D77" t="s">
        <v>223</v>
      </c>
      <c r="E77" t="s">
        <v>224</v>
      </c>
      <c r="F77" t="s">
        <v>225</v>
      </c>
    </row>
    <row r="78" spans="1:6">
      <c r="A78" t="s">
        <v>236</v>
      </c>
      <c r="B78" t="s">
        <v>226</v>
      </c>
      <c r="C78">
        <v>36</v>
      </c>
      <c r="D78" t="s">
        <v>227</v>
      </c>
      <c r="E78" t="s">
        <v>228</v>
      </c>
      <c r="F78" t="s">
        <v>508</v>
      </c>
    </row>
    <row r="79" spans="1:6">
      <c r="A79" t="s">
        <v>340</v>
      </c>
      <c r="B79" t="s">
        <v>222</v>
      </c>
      <c r="C79">
        <v>37</v>
      </c>
      <c r="D79" t="s">
        <v>341</v>
      </c>
      <c r="E79" t="s">
        <v>228</v>
      </c>
      <c r="F79" t="s">
        <v>229</v>
      </c>
    </row>
    <row r="80" spans="1:6">
      <c r="A80" t="s">
        <v>236</v>
      </c>
      <c r="B80" t="s">
        <v>226</v>
      </c>
      <c r="C80">
        <v>27</v>
      </c>
      <c r="D80" t="s">
        <v>227</v>
      </c>
      <c r="E80" t="s">
        <v>228</v>
      </c>
      <c r="F80" t="s">
        <v>229</v>
      </c>
    </row>
    <row r="81" spans="1:6">
      <c r="A81" t="s">
        <v>236</v>
      </c>
      <c r="B81" t="s">
        <v>226</v>
      </c>
      <c r="C81">
        <v>26</v>
      </c>
      <c r="D81" t="s">
        <v>223</v>
      </c>
      <c r="E81" t="s">
        <v>224</v>
      </c>
      <c r="F81" t="s">
        <v>508</v>
      </c>
    </row>
    <row r="82" spans="1:6">
      <c r="A82" t="s">
        <v>340</v>
      </c>
      <c r="B82" t="s">
        <v>222</v>
      </c>
      <c r="C82">
        <v>23</v>
      </c>
      <c r="D82" t="s">
        <v>223</v>
      </c>
      <c r="E82" t="s">
        <v>230</v>
      </c>
      <c r="F82" t="s">
        <v>225</v>
      </c>
    </row>
    <row r="83" spans="1:6">
      <c r="A83" t="s">
        <v>340</v>
      </c>
      <c r="B83" t="s">
        <v>226</v>
      </c>
      <c r="C83">
        <v>28</v>
      </c>
      <c r="D83" t="s">
        <v>341</v>
      </c>
      <c r="E83" t="s">
        <v>224</v>
      </c>
      <c r="F83" t="s">
        <v>508</v>
      </c>
    </row>
    <row r="84" spans="1:6">
      <c r="A84" t="s">
        <v>340</v>
      </c>
      <c r="B84" t="s">
        <v>226</v>
      </c>
      <c r="C84">
        <v>29</v>
      </c>
      <c r="D84" t="s">
        <v>227</v>
      </c>
      <c r="E84" t="s">
        <v>228</v>
      </c>
      <c r="F84" t="s">
        <v>508</v>
      </c>
    </row>
    <row r="85" spans="1:6">
      <c r="A85" t="s">
        <v>236</v>
      </c>
      <c r="B85" t="s">
        <v>222</v>
      </c>
      <c r="C85">
        <v>35</v>
      </c>
      <c r="D85" t="s">
        <v>341</v>
      </c>
      <c r="E85" t="s">
        <v>230</v>
      </c>
      <c r="F85" t="s">
        <v>225</v>
      </c>
    </row>
    <row r="86" spans="1:6">
      <c r="A86" t="s">
        <v>340</v>
      </c>
      <c r="B86" t="s">
        <v>222</v>
      </c>
      <c r="C86">
        <v>40</v>
      </c>
      <c r="D86" t="s">
        <v>227</v>
      </c>
      <c r="E86" t="s">
        <v>228</v>
      </c>
      <c r="F86" t="s">
        <v>508</v>
      </c>
    </row>
    <row r="87" spans="1:6">
      <c r="A87" t="s">
        <v>236</v>
      </c>
      <c r="B87" t="s">
        <v>222</v>
      </c>
      <c r="C87">
        <v>44</v>
      </c>
      <c r="D87" t="s">
        <v>227</v>
      </c>
      <c r="E87" t="s">
        <v>228</v>
      </c>
      <c r="F87" t="s">
        <v>229</v>
      </c>
    </row>
    <row r="88" spans="1:6">
      <c r="A88" t="s">
        <v>236</v>
      </c>
      <c r="B88" t="s">
        <v>222</v>
      </c>
      <c r="C88">
        <v>35</v>
      </c>
      <c r="D88" t="s">
        <v>223</v>
      </c>
      <c r="E88" t="s">
        <v>228</v>
      </c>
      <c r="F88" t="s">
        <v>225</v>
      </c>
    </row>
    <row r="89" spans="1:6">
      <c r="A89" t="s">
        <v>236</v>
      </c>
      <c r="B89" t="s">
        <v>222</v>
      </c>
      <c r="C89">
        <v>30</v>
      </c>
      <c r="D89" t="s">
        <v>227</v>
      </c>
      <c r="E89" t="s">
        <v>228</v>
      </c>
      <c r="F89" t="s">
        <v>225</v>
      </c>
    </row>
    <row r="90" spans="1:6">
      <c r="A90" t="s">
        <v>236</v>
      </c>
      <c r="B90" t="s">
        <v>222</v>
      </c>
      <c r="C90">
        <v>27</v>
      </c>
      <c r="D90" t="s">
        <v>223</v>
      </c>
      <c r="E90" t="s">
        <v>224</v>
      </c>
      <c r="F90" t="s">
        <v>508</v>
      </c>
    </row>
    <row r="91" spans="1:6">
      <c r="A91" t="s">
        <v>340</v>
      </c>
      <c r="B91" t="s">
        <v>226</v>
      </c>
      <c r="C91">
        <v>24</v>
      </c>
      <c r="D91" t="s">
        <v>223</v>
      </c>
      <c r="E91" t="s">
        <v>230</v>
      </c>
      <c r="F91" t="s">
        <v>225</v>
      </c>
    </row>
    <row r="92" spans="1:6">
      <c r="A92" t="s">
        <v>340</v>
      </c>
      <c r="B92" t="s">
        <v>222</v>
      </c>
      <c r="C92">
        <v>35</v>
      </c>
      <c r="D92" t="s">
        <v>223</v>
      </c>
      <c r="E92" t="s">
        <v>230</v>
      </c>
      <c r="F92" t="s">
        <v>225</v>
      </c>
    </row>
    <row r="93" spans="1:6">
      <c r="A93" t="s">
        <v>340</v>
      </c>
      <c r="B93" t="s">
        <v>222</v>
      </c>
      <c r="C93">
        <v>26</v>
      </c>
      <c r="D93" t="s">
        <v>227</v>
      </c>
      <c r="E93" t="s">
        <v>228</v>
      </c>
      <c r="F93" t="s">
        <v>229</v>
      </c>
    </row>
    <row r="94" spans="1:6">
      <c r="A94" t="s">
        <v>340</v>
      </c>
      <c r="B94" t="s">
        <v>222</v>
      </c>
      <c r="C94">
        <v>32</v>
      </c>
      <c r="D94" t="s">
        <v>227</v>
      </c>
      <c r="E94" t="s">
        <v>228</v>
      </c>
      <c r="F94" t="s">
        <v>508</v>
      </c>
    </row>
    <row r="95" spans="1:6">
      <c r="A95" t="s">
        <v>236</v>
      </c>
      <c r="B95" t="s">
        <v>226</v>
      </c>
      <c r="C95">
        <v>22</v>
      </c>
      <c r="D95" t="s">
        <v>227</v>
      </c>
      <c r="E95" t="s">
        <v>230</v>
      </c>
      <c r="F95" t="s">
        <v>225</v>
      </c>
    </row>
    <row r="96" spans="1:6">
      <c r="A96" t="s">
        <v>340</v>
      </c>
      <c r="B96" t="s">
        <v>222</v>
      </c>
      <c r="C96">
        <v>25</v>
      </c>
      <c r="D96" t="s">
        <v>223</v>
      </c>
      <c r="E96" t="s">
        <v>228</v>
      </c>
      <c r="F96" t="s">
        <v>225</v>
      </c>
    </row>
    <row r="97" spans="1:6">
      <c r="A97" t="s">
        <v>236</v>
      </c>
      <c r="B97" t="s">
        <v>222</v>
      </c>
      <c r="C97">
        <v>33</v>
      </c>
      <c r="D97" t="s">
        <v>227</v>
      </c>
      <c r="E97" t="s">
        <v>230</v>
      </c>
      <c r="F97" t="s">
        <v>225</v>
      </c>
    </row>
    <row r="98" spans="1:6">
      <c r="A98" t="s">
        <v>340</v>
      </c>
      <c r="B98" t="s">
        <v>222</v>
      </c>
      <c r="C98">
        <v>37</v>
      </c>
      <c r="D98" t="s">
        <v>223</v>
      </c>
      <c r="E98" t="s">
        <v>224</v>
      </c>
      <c r="F98" t="s">
        <v>225</v>
      </c>
    </row>
    <row r="99" spans="1:6">
      <c r="A99" t="s">
        <v>236</v>
      </c>
      <c r="B99" t="s">
        <v>222</v>
      </c>
      <c r="C99">
        <v>27</v>
      </c>
      <c r="D99" t="s">
        <v>227</v>
      </c>
      <c r="E99" t="s">
        <v>228</v>
      </c>
      <c r="F99" t="s">
        <v>225</v>
      </c>
    </row>
    <row r="100" spans="1:6">
      <c r="A100" t="s">
        <v>236</v>
      </c>
      <c r="B100" t="s">
        <v>222</v>
      </c>
      <c r="C100">
        <v>38</v>
      </c>
      <c r="D100" t="s">
        <v>227</v>
      </c>
      <c r="E100" t="s">
        <v>230</v>
      </c>
      <c r="F100" t="s">
        <v>508</v>
      </c>
    </row>
    <row r="101" spans="1:6">
      <c r="A101" t="s">
        <v>340</v>
      </c>
      <c r="B101" t="s">
        <v>226</v>
      </c>
      <c r="C101">
        <v>25</v>
      </c>
      <c r="D101" t="s">
        <v>227</v>
      </c>
      <c r="E101" t="s">
        <v>228</v>
      </c>
      <c r="F101" t="s">
        <v>229</v>
      </c>
    </row>
    <row r="102" spans="1:6">
      <c r="A102" t="s">
        <v>236</v>
      </c>
      <c r="B102" t="s">
        <v>226</v>
      </c>
      <c r="C102">
        <v>24</v>
      </c>
      <c r="D102" t="s">
        <v>227</v>
      </c>
      <c r="E102" t="s">
        <v>228</v>
      </c>
      <c r="F102" t="s">
        <v>508</v>
      </c>
    </row>
    <row r="103" spans="1:6">
      <c r="A103" t="s">
        <v>236</v>
      </c>
      <c r="B103" t="s">
        <v>222</v>
      </c>
      <c r="C103">
        <v>25</v>
      </c>
      <c r="D103" t="s">
        <v>223</v>
      </c>
      <c r="E103" t="s">
        <v>228</v>
      </c>
      <c r="F103" t="s">
        <v>508</v>
      </c>
    </row>
    <row r="104" spans="1:6">
      <c r="A104" t="s">
        <v>236</v>
      </c>
      <c r="B104" t="s">
        <v>222</v>
      </c>
      <c r="C104">
        <v>28</v>
      </c>
      <c r="D104" t="s">
        <v>227</v>
      </c>
      <c r="E104" t="s">
        <v>228</v>
      </c>
      <c r="F104" t="s">
        <v>229</v>
      </c>
    </row>
    <row r="105" spans="1:6">
      <c r="A105" t="s">
        <v>236</v>
      </c>
      <c r="B105" t="s">
        <v>222</v>
      </c>
      <c r="C105">
        <v>20</v>
      </c>
      <c r="D105" t="s">
        <v>227</v>
      </c>
      <c r="E105" t="s">
        <v>228</v>
      </c>
      <c r="F105" t="s">
        <v>225</v>
      </c>
    </row>
    <row r="106" spans="1:6">
      <c r="A106" t="s">
        <v>340</v>
      </c>
      <c r="B106" t="s">
        <v>222</v>
      </c>
      <c r="C106">
        <v>25</v>
      </c>
      <c r="D106" t="s">
        <v>227</v>
      </c>
      <c r="E106" t="s">
        <v>224</v>
      </c>
      <c r="F106" t="s">
        <v>508</v>
      </c>
    </row>
    <row r="107" spans="1:6">
      <c r="A107" t="s">
        <v>340</v>
      </c>
      <c r="B107" t="s">
        <v>222</v>
      </c>
      <c r="C107">
        <v>39</v>
      </c>
      <c r="D107" t="s">
        <v>341</v>
      </c>
      <c r="E107" t="s">
        <v>224</v>
      </c>
      <c r="F107" t="s">
        <v>508</v>
      </c>
    </row>
    <row r="108" spans="1:6">
      <c r="A108" t="s">
        <v>236</v>
      </c>
      <c r="B108" t="s">
        <v>222</v>
      </c>
      <c r="C108">
        <v>28</v>
      </c>
      <c r="D108" t="s">
        <v>227</v>
      </c>
      <c r="E108" t="s">
        <v>230</v>
      </c>
      <c r="F108" t="s">
        <v>229</v>
      </c>
    </row>
    <row r="109" spans="1:6">
      <c r="A109" t="s">
        <v>340</v>
      </c>
      <c r="B109" t="s">
        <v>222</v>
      </c>
      <c r="C109">
        <v>32</v>
      </c>
      <c r="D109" t="s">
        <v>227</v>
      </c>
      <c r="E109" t="s">
        <v>228</v>
      </c>
      <c r="F109" t="s">
        <v>225</v>
      </c>
    </row>
    <row r="110" spans="1:6">
      <c r="A110" t="s">
        <v>236</v>
      </c>
      <c r="B110" t="s">
        <v>222</v>
      </c>
      <c r="C110">
        <v>22</v>
      </c>
      <c r="D110" t="s">
        <v>223</v>
      </c>
      <c r="E110" t="s">
        <v>230</v>
      </c>
      <c r="F110" t="s">
        <v>225</v>
      </c>
    </row>
    <row r="111" spans="1:6">
      <c r="A111" t="s">
        <v>236</v>
      </c>
      <c r="B111" t="s">
        <v>222</v>
      </c>
      <c r="C111">
        <v>28</v>
      </c>
      <c r="D111" t="s">
        <v>227</v>
      </c>
      <c r="E111" t="s">
        <v>230</v>
      </c>
      <c r="F111" t="s">
        <v>225</v>
      </c>
    </row>
    <row r="112" spans="1:6">
      <c r="A112" t="s">
        <v>340</v>
      </c>
      <c r="B112" t="s">
        <v>222</v>
      </c>
      <c r="C112">
        <v>27</v>
      </c>
      <c r="D112" t="s">
        <v>227</v>
      </c>
      <c r="E112" t="s">
        <v>230</v>
      </c>
      <c r="F112" t="s">
        <v>225</v>
      </c>
    </row>
    <row r="113" spans="1:6">
      <c r="A113" t="s">
        <v>236</v>
      </c>
      <c r="B113" t="s">
        <v>222</v>
      </c>
      <c r="C113">
        <v>38</v>
      </c>
      <c r="D113" t="s">
        <v>227</v>
      </c>
      <c r="E113" t="s">
        <v>230</v>
      </c>
      <c r="F113" t="s">
        <v>229</v>
      </c>
    </row>
    <row r="114" spans="1:6">
      <c r="A114" t="s">
        <v>236</v>
      </c>
      <c r="B114" t="s">
        <v>222</v>
      </c>
      <c r="C114">
        <v>33</v>
      </c>
      <c r="D114" t="s">
        <v>341</v>
      </c>
      <c r="E114" t="s">
        <v>228</v>
      </c>
      <c r="F114" t="s">
        <v>225</v>
      </c>
    </row>
    <row r="115" spans="1:6">
      <c r="A115" t="s">
        <v>236</v>
      </c>
      <c r="B115" t="s">
        <v>226</v>
      </c>
      <c r="C115">
        <v>35</v>
      </c>
      <c r="D115" t="s">
        <v>227</v>
      </c>
      <c r="E115" t="s">
        <v>228</v>
      </c>
      <c r="F115" t="s">
        <v>225</v>
      </c>
    </row>
    <row r="116" spans="1:6">
      <c r="A116" t="s">
        <v>340</v>
      </c>
      <c r="B116" t="s">
        <v>222</v>
      </c>
      <c r="C116">
        <v>24</v>
      </c>
      <c r="D116" t="s">
        <v>223</v>
      </c>
      <c r="E116" t="s">
        <v>230</v>
      </c>
      <c r="F116" t="s">
        <v>229</v>
      </c>
    </row>
    <row r="117" spans="1:6">
      <c r="A117" t="s">
        <v>236</v>
      </c>
      <c r="B117" t="s">
        <v>222</v>
      </c>
      <c r="C117">
        <v>27</v>
      </c>
      <c r="D117" t="s">
        <v>223</v>
      </c>
      <c r="E117" t="s">
        <v>228</v>
      </c>
      <c r="F117" t="s">
        <v>229</v>
      </c>
    </row>
    <row r="118" spans="1:6">
      <c r="A118" t="s">
        <v>340</v>
      </c>
      <c r="B118" t="s">
        <v>226</v>
      </c>
      <c r="C118">
        <v>40</v>
      </c>
      <c r="D118" t="s">
        <v>223</v>
      </c>
      <c r="E118" t="s">
        <v>228</v>
      </c>
      <c r="F118" t="s">
        <v>508</v>
      </c>
    </row>
    <row r="119" spans="1:6">
      <c r="A119" t="s">
        <v>340</v>
      </c>
      <c r="B119" t="s">
        <v>222</v>
      </c>
      <c r="C119">
        <v>27</v>
      </c>
      <c r="D119" t="s">
        <v>227</v>
      </c>
      <c r="E119" t="s">
        <v>228</v>
      </c>
      <c r="F119" t="s">
        <v>229</v>
      </c>
    </row>
    <row r="120" spans="1:6">
      <c r="A120" t="s">
        <v>340</v>
      </c>
      <c r="B120" t="s">
        <v>226</v>
      </c>
      <c r="C120">
        <v>25</v>
      </c>
      <c r="D120" t="s">
        <v>341</v>
      </c>
      <c r="E120" t="s">
        <v>230</v>
      </c>
      <c r="F120" t="s">
        <v>229</v>
      </c>
    </row>
    <row r="121" spans="1:6">
      <c r="A121" t="s">
        <v>236</v>
      </c>
      <c r="B121" t="s">
        <v>226</v>
      </c>
      <c r="C121">
        <v>26</v>
      </c>
      <c r="D121" t="s">
        <v>223</v>
      </c>
      <c r="E121" t="s">
        <v>230</v>
      </c>
      <c r="F121" t="s">
        <v>229</v>
      </c>
    </row>
    <row r="122" spans="1:6">
      <c r="A122" t="s">
        <v>236</v>
      </c>
      <c r="B122" t="s">
        <v>226</v>
      </c>
      <c r="C122">
        <v>30</v>
      </c>
      <c r="D122" t="s">
        <v>227</v>
      </c>
      <c r="E122" t="s">
        <v>228</v>
      </c>
      <c r="F122" t="s">
        <v>229</v>
      </c>
    </row>
    <row r="123" spans="1:6">
      <c r="A123" t="s">
        <v>236</v>
      </c>
      <c r="B123" t="s">
        <v>226</v>
      </c>
      <c r="C123">
        <v>26</v>
      </c>
      <c r="D123" t="s">
        <v>341</v>
      </c>
      <c r="E123" t="s">
        <v>224</v>
      </c>
      <c r="F123" t="s">
        <v>508</v>
      </c>
    </row>
    <row r="124" spans="1:6">
      <c r="A124" t="s">
        <v>236</v>
      </c>
      <c r="B124" t="s">
        <v>226</v>
      </c>
      <c r="C124">
        <v>23</v>
      </c>
      <c r="D124" t="s">
        <v>227</v>
      </c>
      <c r="E124" t="s">
        <v>230</v>
      </c>
      <c r="F124" t="s">
        <v>508</v>
      </c>
    </row>
    <row r="125" spans="1:6">
      <c r="A125" t="s">
        <v>236</v>
      </c>
      <c r="B125" t="s">
        <v>226</v>
      </c>
      <c r="C125">
        <v>24</v>
      </c>
      <c r="D125" t="s">
        <v>341</v>
      </c>
      <c r="E125" t="s">
        <v>230</v>
      </c>
      <c r="F125" t="s">
        <v>229</v>
      </c>
    </row>
    <row r="126" spans="1:6">
      <c r="A126" t="s">
        <v>236</v>
      </c>
      <c r="B126" t="s">
        <v>222</v>
      </c>
      <c r="C126">
        <v>28</v>
      </c>
      <c r="D126" t="s">
        <v>227</v>
      </c>
      <c r="E126" t="s">
        <v>230</v>
      </c>
      <c r="F126" t="s">
        <v>508</v>
      </c>
    </row>
    <row r="127" spans="1:6">
      <c r="A127" t="s">
        <v>236</v>
      </c>
      <c r="B127" t="s">
        <v>222</v>
      </c>
      <c r="C127">
        <v>43</v>
      </c>
      <c r="D127" t="s">
        <v>341</v>
      </c>
      <c r="E127" t="s">
        <v>228</v>
      </c>
      <c r="F127" t="s">
        <v>225</v>
      </c>
    </row>
    <row r="128" spans="1:6">
      <c r="A128" t="s">
        <v>236</v>
      </c>
      <c r="B128" t="s">
        <v>226</v>
      </c>
      <c r="C128">
        <v>36</v>
      </c>
      <c r="D128" t="s">
        <v>223</v>
      </c>
      <c r="E128" t="s">
        <v>230</v>
      </c>
      <c r="F128" t="s">
        <v>229</v>
      </c>
    </row>
    <row r="129" spans="1:6">
      <c r="A129" t="s">
        <v>340</v>
      </c>
      <c r="B129" t="s">
        <v>226</v>
      </c>
      <c r="C129">
        <v>24</v>
      </c>
      <c r="D129" t="s">
        <v>227</v>
      </c>
      <c r="E129" t="s">
        <v>228</v>
      </c>
      <c r="F129" t="s">
        <v>225</v>
      </c>
    </row>
    <row r="130" spans="1:6">
      <c r="A130" t="s">
        <v>340</v>
      </c>
      <c r="B130" t="s">
        <v>226</v>
      </c>
      <c r="C130">
        <v>60</v>
      </c>
      <c r="D130" t="s">
        <v>227</v>
      </c>
      <c r="E130" t="s">
        <v>228</v>
      </c>
      <c r="F130" t="s">
        <v>225</v>
      </c>
    </row>
    <row r="131" spans="1:6">
      <c r="A131" t="s">
        <v>340</v>
      </c>
      <c r="B131" t="s">
        <v>226</v>
      </c>
      <c r="C131">
        <v>24</v>
      </c>
      <c r="D131" t="s">
        <v>223</v>
      </c>
      <c r="E131" t="s">
        <v>230</v>
      </c>
      <c r="F131" t="s">
        <v>229</v>
      </c>
    </row>
    <row r="132" spans="1:6">
      <c r="A132" t="s">
        <v>340</v>
      </c>
      <c r="B132" t="s">
        <v>222</v>
      </c>
      <c r="C132">
        <v>30</v>
      </c>
      <c r="D132" t="s">
        <v>227</v>
      </c>
      <c r="E132" t="s">
        <v>230</v>
      </c>
      <c r="F132" t="s">
        <v>225</v>
      </c>
    </row>
    <row r="133" spans="1:6">
      <c r="A133" t="s">
        <v>236</v>
      </c>
      <c r="B133" t="s">
        <v>222</v>
      </c>
      <c r="C133">
        <v>30</v>
      </c>
      <c r="D133" t="s">
        <v>223</v>
      </c>
      <c r="E133" t="s">
        <v>228</v>
      </c>
      <c r="F133" t="s">
        <v>225</v>
      </c>
    </row>
    <row r="134" spans="1:6">
      <c r="A134" t="s">
        <v>236</v>
      </c>
      <c r="B134" t="s">
        <v>222</v>
      </c>
      <c r="C134">
        <v>31</v>
      </c>
      <c r="D134" t="s">
        <v>223</v>
      </c>
      <c r="E134" t="s">
        <v>230</v>
      </c>
      <c r="F134" t="s">
        <v>225</v>
      </c>
    </row>
    <row r="135" spans="1:6">
      <c r="A135" t="s">
        <v>340</v>
      </c>
      <c r="B135" t="s">
        <v>222</v>
      </c>
      <c r="C135">
        <v>28</v>
      </c>
      <c r="D135" t="s">
        <v>223</v>
      </c>
      <c r="E135" t="s">
        <v>228</v>
      </c>
      <c r="F135" t="s">
        <v>225</v>
      </c>
    </row>
    <row r="136" spans="1:6">
      <c r="A136" t="s">
        <v>236</v>
      </c>
      <c r="B136" t="s">
        <v>226</v>
      </c>
      <c r="C136">
        <v>26</v>
      </c>
      <c r="D136" t="s">
        <v>227</v>
      </c>
      <c r="E136" t="s">
        <v>228</v>
      </c>
      <c r="F136" t="s">
        <v>229</v>
      </c>
    </row>
    <row r="137" spans="1:6">
      <c r="A137" t="s">
        <v>340</v>
      </c>
      <c r="B137" t="s">
        <v>226</v>
      </c>
      <c r="C137">
        <v>41</v>
      </c>
      <c r="D137" t="s">
        <v>223</v>
      </c>
      <c r="E137" t="s">
        <v>224</v>
      </c>
      <c r="F137" t="s">
        <v>508</v>
      </c>
    </row>
    <row r="138" spans="1:6">
      <c r="A138" t="s">
        <v>340</v>
      </c>
      <c r="B138" t="s">
        <v>226</v>
      </c>
      <c r="C138">
        <v>35</v>
      </c>
      <c r="D138" t="s">
        <v>341</v>
      </c>
      <c r="E138" t="s">
        <v>230</v>
      </c>
      <c r="F138" t="s">
        <v>229</v>
      </c>
    </row>
    <row r="139" spans="1:6">
      <c r="A139" t="s">
        <v>340</v>
      </c>
      <c r="B139" t="s">
        <v>226</v>
      </c>
      <c r="C139">
        <v>25</v>
      </c>
      <c r="D139" t="s">
        <v>227</v>
      </c>
      <c r="E139" t="s">
        <v>230</v>
      </c>
      <c r="F139" t="s">
        <v>229</v>
      </c>
    </row>
    <row r="140" spans="1:6">
      <c r="A140" t="s">
        <v>236</v>
      </c>
      <c r="B140" t="s">
        <v>226</v>
      </c>
      <c r="C140">
        <v>31</v>
      </c>
      <c r="D140" t="s">
        <v>227</v>
      </c>
      <c r="E140" t="s">
        <v>230</v>
      </c>
      <c r="F140" t="s">
        <v>229</v>
      </c>
    </row>
    <row r="141" spans="1:6">
      <c r="A141" t="s">
        <v>340</v>
      </c>
      <c r="B141" t="s">
        <v>222</v>
      </c>
      <c r="C141">
        <v>30</v>
      </c>
      <c r="D141" t="s">
        <v>227</v>
      </c>
      <c r="E141" t="s">
        <v>228</v>
      </c>
      <c r="F141" t="s">
        <v>229</v>
      </c>
    </row>
    <row r="142" spans="1:6">
      <c r="A142" t="s">
        <v>340</v>
      </c>
      <c r="B142" t="s">
        <v>222</v>
      </c>
      <c r="C142">
        <v>34</v>
      </c>
      <c r="D142" t="s">
        <v>223</v>
      </c>
      <c r="E142" t="s">
        <v>230</v>
      </c>
      <c r="F142" t="s">
        <v>225</v>
      </c>
    </row>
    <row r="143" spans="1:6">
      <c r="A143" t="s">
        <v>340</v>
      </c>
      <c r="B143" t="s">
        <v>222</v>
      </c>
      <c r="C143">
        <v>33</v>
      </c>
      <c r="D143" t="s">
        <v>341</v>
      </c>
      <c r="E143" t="s">
        <v>230</v>
      </c>
      <c r="F143" t="s">
        <v>225</v>
      </c>
    </row>
    <row r="144" spans="1:6">
      <c r="A144" t="s">
        <v>236</v>
      </c>
      <c r="B144" t="s">
        <v>226</v>
      </c>
      <c r="C144">
        <v>31</v>
      </c>
      <c r="D144" t="s">
        <v>223</v>
      </c>
      <c r="E144" t="s">
        <v>224</v>
      </c>
      <c r="F144" t="s">
        <v>508</v>
      </c>
    </row>
    <row r="145" spans="1:6">
      <c r="A145" t="s">
        <v>236</v>
      </c>
      <c r="B145" t="s">
        <v>222</v>
      </c>
      <c r="C145">
        <v>33</v>
      </c>
      <c r="D145" t="s">
        <v>223</v>
      </c>
      <c r="E145" t="s">
        <v>224</v>
      </c>
      <c r="F145" t="s">
        <v>225</v>
      </c>
    </row>
    <row r="146" spans="1:6">
      <c r="A146" t="s">
        <v>236</v>
      </c>
      <c r="B146" t="s">
        <v>222</v>
      </c>
      <c r="C146">
        <v>33</v>
      </c>
      <c r="D146" t="s">
        <v>227</v>
      </c>
      <c r="E146" t="s">
        <v>228</v>
      </c>
      <c r="F146" t="s">
        <v>508</v>
      </c>
    </row>
    <row r="147" spans="1:6">
      <c r="A147" t="s">
        <v>340</v>
      </c>
      <c r="B147" t="s">
        <v>222</v>
      </c>
      <c r="C147">
        <v>28</v>
      </c>
      <c r="D147" t="s">
        <v>227</v>
      </c>
      <c r="E147" t="s">
        <v>228</v>
      </c>
      <c r="F147" t="s">
        <v>508</v>
      </c>
    </row>
    <row r="148" spans="1:6">
      <c r="A148" t="s">
        <v>340</v>
      </c>
      <c r="B148" t="s">
        <v>222</v>
      </c>
      <c r="C148">
        <v>32</v>
      </c>
      <c r="D148" t="s">
        <v>223</v>
      </c>
      <c r="E148" t="s">
        <v>228</v>
      </c>
      <c r="F148" t="s">
        <v>225</v>
      </c>
    </row>
    <row r="149" spans="1:6">
      <c r="A149" t="s">
        <v>340</v>
      </c>
      <c r="B149" t="s">
        <v>222</v>
      </c>
      <c r="C149">
        <v>39</v>
      </c>
      <c r="D149" t="s">
        <v>227</v>
      </c>
      <c r="E149" t="s">
        <v>230</v>
      </c>
      <c r="F149" t="s">
        <v>225</v>
      </c>
    </row>
    <row r="150" spans="1:6">
      <c r="A150" t="s">
        <v>340</v>
      </c>
      <c r="B150" t="s">
        <v>222</v>
      </c>
      <c r="C150">
        <v>29</v>
      </c>
      <c r="D150" t="s">
        <v>223</v>
      </c>
      <c r="E150" t="s">
        <v>224</v>
      </c>
      <c r="F150" t="s">
        <v>508</v>
      </c>
    </row>
    <row r="151" spans="1:6">
      <c r="A151" t="s">
        <v>340</v>
      </c>
      <c r="B151" t="s">
        <v>226</v>
      </c>
      <c r="C151">
        <v>21</v>
      </c>
      <c r="D151" t="s">
        <v>223</v>
      </c>
      <c r="E151" t="s">
        <v>230</v>
      </c>
      <c r="F151" t="s">
        <v>225</v>
      </c>
    </row>
    <row r="152" spans="1:6">
      <c r="A152" t="s">
        <v>340</v>
      </c>
      <c r="B152" t="s">
        <v>222</v>
      </c>
      <c r="C152">
        <v>29</v>
      </c>
      <c r="D152" t="s">
        <v>223</v>
      </c>
      <c r="E152" t="s">
        <v>230</v>
      </c>
      <c r="F152" t="s">
        <v>225</v>
      </c>
    </row>
    <row r="153" spans="1:6">
      <c r="A153" t="s">
        <v>340</v>
      </c>
      <c r="B153" t="s">
        <v>222</v>
      </c>
      <c r="C153">
        <v>26</v>
      </c>
      <c r="D153" t="s">
        <v>223</v>
      </c>
      <c r="E153" t="s">
        <v>230</v>
      </c>
      <c r="F153" t="s">
        <v>225</v>
      </c>
    </row>
    <row r="154" spans="1:6">
      <c r="A154" t="s">
        <v>340</v>
      </c>
      <c r="B154" t="s">
        <v>226</v>
      </c>
      <c r="C154">
        <v>23</v>
      </c>
      <c r="D154" t="s">
        <v>227</v>
      </c>
      <c r="E154" t="s">
        <v>228</v>
      </c>
      <c r="F154" t="s">
        <v>229</v>
      </c>
    </row>
    <row r="155" spans="1:6">
      <c r="A155" t="s">
        <v>340</v>
      </c>
      <c r="B155" t="s">
        <v>222</v>
      </c>
      <c r="C155">
        <v>29</v>
      </c>
      <c r="D155" t="s">
        <v>341</v>
      </c>
      <c r="E155" t="s">
        <v>224</v>
      </c>
      <c r="F155" t="s">
        <v>225</v>
      </c>
    </row>
    <row r="156" spans="1:6">
      <c r="A156" t="s">
        <v>236</v>
      </c>
      <c r="B156" t="s">
        <v>226</v>
      </c>
      <c r="C156">
        <v>35</v>
      </c>
      <c r="D156" t="s">
        <v>227</v>
      </c>
      <c r="E156" t="s">
        <v>230</v>
      </c>
      <c r="F156" t="s">
        <v>229</v>
      </c>
    </row>
    <row r="157" spans="1:6">
      <c r="A157" t="s">
        <v>236</v>
      </c>
      <c r="B157" t="s">
        <v>222</v>
      </c>
      <c r="C157">
        <v>33</v>
      </c>
      <c r="D157" t="s">
        <v>223</v>
      </c>
      <c r="E157" t="s">
        <v>224</v>
      </c>
      <c r="F157" t="s">
        <v>225</v>
      </c>
    </row>
    <row r="158" spans="1:6">
      <c r="A158" t="s">
        <v>340</v>
      </c>
      <c r="B158" t="s">
        <v>226</v>
      </c>
      <c r="C158">
        <v>33</v>
      </c>
      <c r="D158" t="s">
        <v>227</v>
      </c>
      <c r="E158" t="s">
        <v>228</v>
      </c>
      <c r="F158" t="s">
        <v>229</v>
      </c>
    </row>
    <row r="159" spans="1:6">
      <c r="A159" t="s">
        <v>236</v>
      </c>
      <c r="B159" t="s">
        <v>222</v>
      </c>
      <c r="C159">
        <v>29</v>
      </c>
      <c r="D159" t="s">
        <v>227</v>
      </c>
      <c r="E159" t="s">
        <v>228</v>
      </c>
      <c r="F159" t="s">
        <v>225</v>
      </c>
    </row>
    <row r="160" spans="1:6">
      <c r="A160" t="s">
        <v>236</v>
      </c>
      <c r="B160" t="s">
        <v>226</v>
      </c>
      <c r="C160">
        <v>23</v>
      </c>
      <c r="D160" t="s">
        <v>227</v>
      </c>
      <c r="E160" t="s">
        <v>228</v>
      </c>
      <c r="F160" t="s">
        <v>229</v>
      </c>
    </row>
    <row r="161" spans="1:6">
      <c r="A161" t="s">
        <v>236</v>
      </c>
      <c r="B161" t="s">
        <v>226</v>
      </c>
      <c r="C161">
        <v>35</v>
      </c>
      <c r="D161" t="s">
        <v>227</v>
      </c>
      <c r="E161" t="s">
        <v>228</v>
      </c>
      <c r="F161" t="s">
        <v>229</v>
      </c>
    </row>
    <row r="162" spans="1:6">
      <c r="A162" t="s">
        <v>340</v>
      </c>
      <c r="B162" t="s">
        <v>222</v>
      </c>
      <c r="C162">
        <v>24</v>
      </c>
      <c r="D162" t="s">
        <v>341</v>
      </c>
      <c r="E162" t="s">
        <v>228</v>
      </c>
      <c r="F162" t="s">
        <v>225</v>
      </c>
    </row>
    <row r="163" spans="1:6">
      <c r="A163" t="s">
        <v>236</v>
      </c>
      <c r="B163" t="s">
        <v>222</v>
      </c>
      <c r="C163">
        <v>39</v>
      </c>
      <c r="D163" t="s">
        <v>227</v>
      </c>
      <c r="E163" t="s">
        <v>230</v>
      </c>
      <c r="F163" t="s">
        <v>508</v>
      </c>
    </row>
    <row r="164" spans="1:6">
      <c r="A164" t="s">
        <v>236</v>
      </c>
      <c r="B164" t="s">
        <v>222</v>
      </c>
      <c r="C164">
        <v>33</v>
      </c>
      <c r="D164" t="s">
        <v>223</v>
      </c>
      <c r="E164" t="s">
        <v>230</v>
      </c>
      <c r="F164" t="s">
        <v>225</v>
      </c>
    </row>
    <row r="165" spans="1:6">
      <c r="A165" t="s">
        <v>236</v>
      </c>
      <c r="B165" t="s">
        <v>226</v>
      </c>
      <c r="C165">
        <v>30</v>
      </c>
      <c r="D165" t="s">
        <v>227</v>
      </c>
      <c r="E165" t="s">
        <v>228</v>
      </c>
      <c r="F165" t="s">
        <v>225</v>
      </c>
    </row>
    <row r="166" spans="1:6">
      <c r="A166" t="s">
        <v>340</v>
      </c>
      <c r="B166" t="s">
        <v>222</v>
      </c>
      <c r="C166">
        <v>26</v>
      </c>
      <c r="D166" t="s">
        <v>227</v>
      </c>
      <c r="E166" t="s">
        <v>230</v>
      </c>
      <c r="F166" t="s">
        <v>229</v>
      </c>
    </row>
    <row r="167" spans="1:6">
      <c r="A167" t="s">
        <v>340</v>
      </c>
      <c r="B167" t="s">
        <v>222</v>
      </c>
      <c r="C167">
        <v>36</v>
      </c>
      <c r="D167" t="s">
        <v>223</v>
      </c>
      <c r="E167" t="s">
        <v>224</v>
      </c>
      <c r="F167" t="s">
        <v>225</v>
      </c>
    </row>
    <row r="168" spans="1:6">
      <c r="A168" t="s">
        <v>340</v>
      </c>
      <c r="B168" t="s">
        <v>222</v>
      </c>
      <c r="C168">
        <v>25</v>
      </c>
      <c r="D168" t="s">
        <v>227</v>
      </c>
      <c r="E168" t="s">
        <v>230</v>
      </c>
      <c r="F168" t="s">
        <v>225</v>
      </c>
    </row>
    <row r="169" spans="1:6">
      <c r="A169" t="s">
        <v>236</v>
      </c>
      <c r="B169" t="s">
        <v>226</v>
      </c>
      <c r="C169">
        <v>23</v>
      </c>
      <c r="D169" t="s">
        <v>227</v>
      </c>
      <c r="E169" t="s">
        <v>230</v>
      </c>
      <c r="F169" t="s">
        <v>229</v>
      </c>
    </row>
    <row r="170" spans="1:6">
      <c r="A170" t="s">
        <v>340</v>
      </c>
      <c r="B170" t="s">
        <v>222</v>
      </c>
      <c r="C170">
        <v>37</v>
      </c>
      <c r="D170" t="s">
        <v>341</v>
      </c>
      <c r="E170" t="s">
        <v>228</v>
      </c>
      <c r="F170" t="s">
        <v>229</v>
      </c>
    </row>
    <row r="171" spans="1:6">
      <c r="A171" t="s">
        <v>236</v>
      </c>
      <c r="B171" t="s">
        <v>222</v>
      </c>
      <c r="C171">
        <v>34</v>
      </c>
      <c r="D171" t="s">
        <v>227</v>
      </c>
      <c r="E171" t="s">
        <v>228</v>
      </c>
      <c r="F171" t="s">
        <v>508</v>
      </c>
    </row>
    <row r="172" spans="1:6">
      <c r="A172" t="s">
        <v>340</v>
      </c>
      <c r="B172" t="s">
        <v>222</v>
      </c>
      <c r="C172">
        <v>31</v>
      </c>
      <c r="D172" t="s">
        <v>223</v>
      </c>
      <c r="E172" t="s">
        <v>224</v>
      </c>
      <c r="F172" t="s">
        <v>225</v>
      </c>
    </row>
    <row r="173" spans="1:6">
      <c r="A173" t="s">
        <v>340</v>
      </c>
      <c r="B173" t="s">
        <v>222</v>
      </c>
      <c r="C173">
        <v>39</v>
      </c>
      <c r="D173" t="s">
        <v>223</v>
      </c>
      <c r="E173" t="s">
        <v>230</v>
      </c>
      <c r="F173" t="s">
        <v>225</v>
      </c>
    </row>
    <row r="174" spans="1:6">
      <c r="A174" t="s">
        <v>340</v>
      </c>
      <c r="B174" t="s">
        <v>222</v>
      </c>
      <c r="C174">
        <v>41</v>
      </c>
      <c r="D174" t="s">
        <v>223</v>
      </c>
      <c r="E174" t="s">
        <v>228</v>
      </c>
      <c r="F174" t="s">
        <v>508</v>
      </c>
    </row>
    <row r="175" spans="1:6">
      <c r="A175" t="s">
        <v>340</v>
      </c>
      <c r="B175" t="s">
        <v>222</v>
      </c>
      <c r="C175">
        <v>39</v>
      </c>
      <c r="D175" t="s">
        <v>223</v>
      </c>
      <c r="E175" t="s">
        <v>230</v>
      </c>
      <c r="F175" t="s">
        <v>229</v>
      </c>
    </row>
    <row r="176" spans="1:6">
      <c r="A176" t="s">
        <v>236</v>
      </c>
      <c r="B176" t="s">
        <v>222</v>
      </c>
      <c r="C176">
        <v>34</v>
      </c>
      <c r="D176" t="s">
        <v>223</v>
      </c>
      <c r="E176" t="s">
        <v>224</v>
      </c>
      <c r="F176" t="s">
        <v>225</v>
      </c>
    </row>
    <row r="177" spans="1:6">
      <c r="A177" t="s">
        <v>340</v>
      </c>
      <c r="B177" t="s">
        <v>226</v>
      </c>
      <c r="C177">
        <v>32</v>
      </c>
      <c r="D177" t="s">
        <v>223</v>
      </c>
      <c r="E177" t="s">
        <v>230</v>
      </c>
      <c r="F177" t="s">
        <v>225</v>
      </c>
    </row>
    <row r="178" spans="1:6">
      <c r="A178" t="s">
        <v>340</v>
      </c>
      <c r="B178" t="s">
        <v>222</v>
      </c>
      <c r="C178">
        <v>29</v>
      </c>
      <c r="D178" t="s">
        <v>223</v>
      </c>
      <c r="E178" t="s">
        <v>230</v>
      </c>
      <c r="F178" t="s">
        <v>225</v>
      </c>
    </row>
    <row r="179" spans="1:6">
      <c r="A179" t="s">
        <v>340</v>
      </c>
      <c r="B179" t="s">
        <v>226</v>
      </c>
      <c r="C179">
        <v>23</v>
      </c>
      <c r="D179" t="s">
        <v>227</v>
      </c>
      <c r="E179" t="s">
        <v>228</v>
      </c>
      <c r="F179" t="s">
        <v>229</v>
      </c>
    </row>
    <row r="180" spans="1:6">
      <c r="A180" t="s">
        <v>236</v>
      </c>
      <c r="B180" t="s">
        <v>222</v>
      </c>
      <c r="C180">
        <v>41</v>
      </c>
      <c r="D180" t="s">
        <v>223</v>
      </c>
      <c r="E180" t="s">
        <v>224</v>
      </c>
      <c r="F180" t="s">
        <v>225</v>
      </c>
    </row>
    <row r="181" spans="1:6">
      <c r="A181" t="s">
        <v>340</v>
      </c>
      <c r="B181" t="s">
        <v>222</v>
      </c>
      <c r="C181">
        <v>27</v>
      </c>
      <c r="D181" t="s">
        <v>223</v>
      </c>
      <c r="E181" t="s">
        <v>230</v>
      </c>
      <c r="F181" t="s">
        <v>225</v>
      </c>
    </row>
    <row r="182" spans="1:6">
      <c r="A182" t="s">
        <v>236</v>
      </c>
      <c r="B182" t="s">
        <v>226</v>
      </c>
      <c r="C182">
        <v>26</v>
      </c>
      <c r="D182" t="s">
        <v>227</v>
      </c>
      <c r="E182" t="s">
        <v>228</v>
      </c>
      <c r="F182" t="s">
        <v>229</v>
      </c>
    </row>
    <row r="183" spans="1:6">
      <c r="A183" t="s">
        <v>236</v>
      </c>
      <c r="B183" t="s">
        <v>222</v>
      </c>
      <c r="C183">
        <v>28</v>
      </c>
      <c r="D183" t="s">
        <v>227</v>
      </c>
      <c r="E183" t="s">
        <v>230</v>
      </c>
      <c r="F183" t="s">
        <v>508</v>
      </c>
    </row>
    <row r="184" spans="1:6">
      <c r="A184" t="s">
        <v>340</v>
      </c>
      <c r="B184" t="s">
        <v>222</v>
      </c>
      <c r="C184">
        <v>37</v>
      </c>
      <c r="D184" t="s">
        <v>227</v>
      </c>
      <c r="E184" t="s">
        <v>228</v>
      </c>
      <c r="F184" t="s">
        <v>225</v>
      </c>
    </row>
    <row r="185" spans="1:6">
      <c r="A185" t="s">
        <v>340</v>
      </c>
      <c r="B185" t="s">
        <v>226</v>
      </c>
      <c r="C185">
        <v>39</v>
      </c>
      <c r="D185" t="s">
        <v>223</v>
      </c>
      <c r="E185" t="s">
        <v>230</v>
      </c>
      <c r="F185" t="s">
        <v>225</v>
      </c>
    </row>
    <row r="186" spans="1:6">
      <c r="A186" t="s">
        <v>236</v>
      </c>
      <c r="B186" t="s">
        <v>222</v>
      </c>
      <c r="C186">
        <v>32</v>
      </c>
      <c r="D186" t="s">
        <v>227</v>
      </c>
      <c r="E186" t="s">
        <v>230</v>
      </c>
      <c r="F186" t="s">
        <v>508</v>
      </c>
    </row>
    <row r="187" spans="1:6">
      <c r="A187" t="s">
        <v>236</v>
      </c>
      <c r="B187" t="s">
        <v>222</v>
      </c>
      <c r="C187">
        <v>34</v>
      </c>
      <c r="D187" t="s">
        <v>223</v>
      </c>
      <c r="E187" t="s">
        <v>224</v>
      </c>
      <c r="F187" t="s">
        <v>225</v>
      </c>
    </row>
    <row r="188" spans="1:6">
      <c r="A188" t="s">
        <v>340</v>
      </c>
      <c r="B188" t="s">
        <v>226</v>
      </c>
      <c r="C188">
        <v>29</v>
      </c>
      <c r="D188" t="s">
        <v>227</v>
      </c>
      <c r="E188" t="s">
        <v>228</v>
      </c>
      <c r="F188" t="s">
        <v>225</v>
      </c>
    </row>
    <row r="189" spans="1:6">
      <c r="A189" t="s">
        <v>236</v>
      </c>
      <c r="B189" t="s">
        <v>226</v>
      </c>
      <c r="C189">
        <v>25</v>
      </c>
      <c r="D189" t="s">
        <v>227</v>
      </c>
      <c r="E189" t="s">
        <v>228</v>
      </c>
      <c r="F189" t="s">
        <v>229</v>
      </c>
    </row>
    <row r="190" spans="1:6">
      <c r="A190" t="s">
        <v>340</v>
      </c>
      <c r="B190" t="s">
        <v>222</v>
      </c>
      <c r="C190">
        <v>30</v>
      </c>
      <c r="D190" t="s">
        <v>227</v>
      </c>
      <c r="E190" t="s">
        <v>228</v>
      </c>
      <c r="F190" t="s">
        <v>225</v>
      </c>
    </row>
    <row r="191" spans="1:6">
      <c r="A191" t="s">
        <v>340</v>
      </c>
      <c r="B191" t="s">
        <v>222</v>
      </c>
      <c r="C191">
        <v>29</v>
      </c>
      <c r="D191" t="s">
        <v>223</v>
      </c>
      <c r="E191" t="s">
        <v>224</v>
      </c>
      <c r="F191" t="s">
        <v>508</v>
      </c>
    </row>
    <row r="192" spans="1:6">
      <c r="A192" t="s">
        <v>236</v>
      </c>
      <c r="B192" t="s">
        <v>222</v>
      </c>
      <c r="C192">
        <v>32</v>
      </c>
      <c r="D192" t="s">
        <v>227</v>
      </c>
      <c r="E192" t="s">
        <v>224</v>
      </c>
      <c r="F192" t="s">
        <v>225</v>
      </c>
    </row>
    <row r="193" spans="1:6">
      <c r="A193" t="s">
        <v>340</v>
      </c>
      <c r="B193" t="s">
        <v>222</v>
      </c>
      <c r="C193">
        <v>31</v>
      </c>
      <c r="D193" t="s">
        <v>227</v>
      </c>
      <c r="E193" t="s">
        <v>228</v>
      </c>
      <c r="F193" t="s">
        <v>508</v>
      </c>
    </row>
    <row r="194" spans="1:6">
      <c r="A194" t="s">
        <v>236</v>
      </c>
      <c r="B194" t="s">
        <v>226</v>
      </c>
      <c r="C194">
        <v>22</v>
      </c>
      <c r="D194" t="s">
        <v>223</v>
      </c>
      <c r="E194" t="s">
        <v>228</v>
      </c>
      <c r="F194" t="s">
        <v>229</v>
      </c>
    </row>
    <row r="195" spans="1:6">
      <c r="A195" t="s">
        <v>236</v>
      </c>
      <c r="B195" t="s">
        <v>222</v>
      </c>
      <c r="C195">
        <v>31</v>
      </c>
      <c r="D195" t="s">
        <v>341</v>
      </c>
      <c r="E195" t="s">
        <v>228</v>
      </c>
      <c r="F195" t="s">
        <v>229</v>
      </c>
    </row>
    <row r="196" spans="1:6">
      <c r="A196" t="s">
        <v>236</v>
      </c>
      <c r="B196" t="s">
        <v>222</v>
      </c>
      <c r="C196">
        <v>31</v>
      </c>
      <c r="D196" t="s">
        <v>227</v>
      </c>
      <c r="E196" t="s">
        <v>228</v>
      </c>
      <c r="F196" t="s">
        <v>225</v>
      </c>
    </row>
    <row r="197" spans="1:6">
      <c r="A197" t="s">
        <v>340</v>
      </c>
      <c r="B197" t="s">
        <v>222</v>
      </c>
      <c r="C197">
        <v>40</v>
      </c>
      <c r="D197" t="s">
        <v>223</v>
      </c>
      <c r="E197" t="s">
        <v>230</v>
      </c>
      <c r="F197" t="s">
        <v>225</v>
      </c>
    </row>
    <row r="198" spans="1:6">
      <c r="A198" t="s">
        <v>340</v>
      </c>
      <c r="B198" t="s">
        <v>222</v>
      </c>
      <c r="C198">
        <v>26</v>
      </c>
      <c r="D198" t="s">
        <v>223</v>
      </c>
      <c r="E198" t="s">
        <v>228</v>
      </c>
      <c r="F198" t="s">
        <v>225</v>
      </c>
    </row>
    <row r="199" spans="1:6">
      <c r="A199" t="s">
        <v>236</v>
      </c>
      <c r="B199" t="s">
        <v>226</v>
      </c>
      <c r="C199">
        <v>23</v>
      </c>
      <c r="D199" t="s">
        <v>341</v>
      </c>
      <c r="E199" t="s">
        <v>228</v>
      </c>
      <c r="F199" t="s">
        <v>229</v>
      </c>
    </row>
    <row r="200" spans="1:6">
      <c r="A200" t="s">
        <v>236</v>
      </c>
      <c r="B200" t="s">
        <v>222</v>
      </c>
      <c r="C200">
        <v>35</v>
      </c>
      <c r="D200" t="s">
        <v>223</v>
      </c>
      <c r="E200" t="s">
        <v>228</v>
      </c>
      <c r="F200" t="s">
        <v>225</v>
      </c>
    </row>
    <row r="201" spans="1:6">
      <c r="A201" t="s">
        <v>236</v>
      </c>
      <c r="B201" t="s">
        <v>226</v>
      </c>
      <c r="C201">
        <v>26</v>
      </c>
      <c r="D201" t="s">
        <v>227</v>
      </c>
      <c r="E201" t="s">
        <v>228</v>
      </c>
      <c r="F201" t="s">
        <v>229</v>
      </c>
    </row>
    <row r="202" spans="1:6">
      <c r="A202" t="s">
        <v>340</v>
      </c>
      <c r="B202" t="s">
        <v>222</v>
      </c>
      <c r="C202">
        <v>29</v>
      </c>
      <c r="D202" t="s">
        <v>227</v>
      </c>
      <c r="E202" t="s">
        <v>230</v>
      </c>
      <c r="F202" t="s">
        <v>225</v>
      </c>
    </row>
    <row r="203" spans="1:6">
      <c r="A203" t="s">
        <v>236</v>
      </c>
      <c r="B203" t="s">
        <v>226</v>
      </c>
      <c r="C203">
        <v>26</v>
      </c>
      <c r="D203" t="s">
        <v>227</v>
      </c>
      <c r="E203" t="s">
        <v>228</v>
      </c>
      <c r="F203" t="s">
        <v>508</v>
      </c>
    </row>
    <row r="204" spans="1:6">
      <c r="A204" t="s">
        <v>340</v>
      </c>
      <c r="B204" t="s">
        <v>226</v>
      </c>
      <c r="C204">
        <v>31</v>
      </c>
      <c r="D204" t="s">
        <v>227</v>
      </c>
      <c r="E204" t="s">
        <v>230</v>
      </c>
      <c r="F204" t="s">
        <v>225</v>
      </c>
    </row>
    <row r="205" spans="1:6">
      <c r="A205" t="s">
        <v>236</v>
      </c>
      <c r="B205" t="s">
        <v>222</v>
      </c>
      <c r="C205">
        <v>25</v>
      </c>
      <c r="D205" t="s">
        <v>227</v>
      </c>
      <c r="E205" t="s">
        <v>228</v>
      </c>
      <c r="F205" t="s">
        <v>229</v>
      </c>
    </row>
    <row r="206" spans="1:6">
      <c r="A206" t="s">
        <v>340</v>
      </c>
      <c r="B206" t="s">
        <v>226</v>
      </c>
      <c r="C206">
        <v>45</v>
      </c>
      <c r="D206" t="s">
        <v>223</v>
      </c>
      <c r="E206" t="s">
        <v>230</v>
      </c>
      <c r="F206" t="s">
        <v>225</v>
      </c>
    </row>
    <row r="207" spans="1:6">
      <c r="A207" t="s">
        <v>340</v>
      </c>
      <c r="B207" t="s">
        <v>226</v>
      </c>
      <c r="C207">
        <v>33</v>
      </c>
      <c r="D207" t="s">
        <v>227</v>
      </c>
      <c r="E207" t="s">
        <v>228</v>
      </c>
      <c r="F207" t="s">
        <v>229</v>
      </c>
    </row>
    <row r="208" spans="1:6">
      <c r="A208" t="s">
        <v>236</v>
      </c>
      <c r="B208" t="s">
        <v>226</v>
      </c>
      <c r="C208">
        <v>38</v>
      </c>
      <c r="D208" t="s">
        <v>227</v>
      </c>
      <c r="E208" t="s">
        <v>228</v>
      </c>
      <c r="F208" t="s">
        <v>225</v>
      </c>
    </row>
    <row r="209" spans="1:6">
      <c r="A209" t="s">
        <v>236</v>
      </c>
      <c r="B209" t="s">
        <v>226</v>
      </c>
      <c r="C209">
        <v>25</v>
      </c>
      <c r="D209" t="s">
        <v>227</v>
      </c>
      <c r="E209" t="s">
        <v>230</v>
      </c>
      <c r="F209" t="s">
        <v>229</v>
      </c>
    </row>
    <row r="210" spans="1:6">
      <c r="A210" t="s">
        <v>236</v>
      </c>
      <c r="B210" t="s">
        <v>222</v>
      </c>
      <c r="C210">
        <v>32</v>
      </c>
      <c r="D210" t="s">
        <v>223</v>
      </c>
      <c r="E210" t="s">
        <v>230</v>
      </c>
      <c r="F210" t="s">
        <v>225</v>
      </c>
    </row>
    <row r="211" spans="1:6">
      <c r="A211" t="s">
        <v>236</v>
      </c>
      <c r="B211" t="s">
        <v>226</v>
      </c>
      <c r="C211">
        <v>24</v>
      </c>
      <c r="D211" t="s">
        <v>227</v>
      </c>
      <c r="E211" t="s">
        <v>228</v>
      </c>
      <c r="F211" t="s">
        <v>229</v>
      </c>
    </row>
    <row r="212" spans="1:6">
      <c r="A212" t="s">
        <v>340</v>
      </c>
      <c r="B212" t="s">
        <v>222</v>
      </c>
      <c r="C212">
        <v>33</v>
      </c>
      <c r="D212" t="s">
        <v>227</v>
      </c>
      <c r="E212" t="s">
        <v>230</v>
      </c>
      <c r="F212" t="s">
        <v>225</v>
      </c>
    </row>
    <row r="213" spans="1:6">
      <c r="A213" t="s">
        <v>236</v>
      </c>
      <c r="B213" t="s">
        <v>222</v>
      </c>
      <c r="C213">
        <v>33</v>
      </c>
      <c r="D213" t="s">
        <v>227</v>
      </c>
      <c r="E213" t="s">
        <v>230</v>
      </c>
      <c r="F213" t="s">
        <v>225</v>
      </c>
    </row>
    <row r="214" spans="1:6">
      <c r="A214" t="s">
        <v>340</v>
      </c>
      <c r="B214" t="s">
        <v>222</v>
      </c>
      <c r="C214">
        <v>42</v>
      </c>
      <c r="D214" t="s">
        <v>227</v>
      </c>
      <c r="E214" t="s">
        <v>230</v>
      </c>
      <c r="F214" t="s">
        <v>225</v>
      </c>
    </row>
    <row r="215" spans="1:6">
      <c r="A215" t="s">
        <v>340</v>
      </c>
      <c r="B215" t="s">
        <v>222</v>
      </c>
      <c r="C215">
        <v>27</v>
      </c>
      <c r="D215" t="s">
        <v>223</v>
      </c>
      <c r="E215" t="s">
        <v>230</v>
      </c>
      <c r="F215" t="s">
        <v>225</v>
      </c>
    </row>
    <row r="216" spans="1:6">
      <c r="A216" t="s">
        <v>236</v>
      </c>
      <c r="B216" t="s">
        <v>222</v>
      </c>
      <c r="C216">
        <v>33</v>
      </c>
      <c r="D216" t="s">
        <v>227</v>
      </c>
      <c r="E216" t="s">
        <v>228</v>
      </c>
      <c r="F216" t="s">
        <v>508</v>
      </c>
    </row>
    <row r="217" spans="1:6">
      <c r="A217" t="s">
        <v>340</v>
      </c>
      <c r="B217" t="s">
        <v>226</v>
      </c>
      <c r="C217">
        <v>33</v>
      </c>
      <c r="D217" t="s">
        <v>227</v>
      </c>
      <c r="E217" t="s">
        <v>230</v>
      </c>
      <c r="F217" t="s">
        <v>225</v>
      </c>
    </row>
    <row r="218" spans="1:6">
      <c r="A218" t="s">
        <v>236</v>
      </c>
      <c r="B218" t="s">
        <v>222</v>
      </c>
      <c r="C218">
        <v>32</v>
      </c>
      <c r="D218" t="s">
        <v>223</v>
      </c>
      <c r="E218" t="s">
        <v>230</v>
      </c>
      <c r="F218" t="s">
        <v>225</v>
      </c>
    </row>
    <row r="219" spans="1:6">
      <c r="A219" t="s">
        <v>236</v>
      </c>
      <c r="B219" t="s">
        <v>226</v>
      </c>
      <c r="C219">
        <v>28</v>
      </c>
      <c r="D219" t="s">
        <v>223</v>
      </c>
      <c r="E219" t="s">
        <v>228</v>
      </c>
      <c r="F219" t="s">
        <v>508</v>
      </c>
    </row>
    <row r="220" spans="1:6">
      <c r="A220" t="s">
        <v>340</v>
      </c>
      <c r="B220" t="s">
        <v>226</v>
      </c>
      <c r="C220">
        <v>30</v>
      </c>
      <c r="D220" t="s">
        <v>227</v>
      </c>
      <c r="E220" t="s">
        <v>230</v>
      </c>
      <c r="F220" t="s">
        <v>229</v>
      </c>
    </row>
    <row r="221" spans="1:6">
      <c r="A221" t="s">
        <v>340</v>
      </c>
      <c r="B221" t="s">
        <v>226</v>
      </c>
      <c r="C221">
        <v>26</v>
      </c>
      <c r="D221" t="s">
        <v>341</v>
      </c>
      <c r="E221" t="s">
        <v>230</v>
      </c>
      <c r="F221" t="s">
        <v>225</v>
      </c>
    </row>
    <row r="222" spans="1:6">
      <c r="A222" t="s">
        <v>236</v>
      </c>
      <c r="B222" t="s">
        <v>226</v>
      </c>
      <c r="C222">
        <v>27</v>
      </c>
      <c r="D222" t="s">
        <v>227</v>
      </c>
      <c r="E222" t="s">
        <v>228</v>
      </c>
      <c r="F222" t="s">
        <v>229</v>
      </c>
    </row>
    <row r="223" spans="1:6">
      <c r="A223" t="s">
        <v>236</v>
      </c>
      <c r="B223" t="s">
        <v>222</v>
      </c>
      <c r="C223">
        <v>23</v>
      </c>
      <c r="D223" t="s">
        <v>227</v>
      </c>
      <c r="E223" t="s">
        <v>228</v>
      </c>
      <c r="F223" t="s">
        <v>225</v>
      </c>
    </row>
    <row r="224" spans="1:6">
      <c r="A224" t="s">
        <v>340</v>
      </c>
      <c r="B224" t="s">
        <v>222</v>
      </c>
      <c r="C224">
        <v>27</v>
      </c>
      <c r="D224" t="s">
        <v>227</v>
      </c>
      <c r="E224" t="s">
        <v>228</v>
      </c>
      <c r="F224" t="s">
        <v>229</v>
      </c>
    </row>
    <row r="225" spans="1:6">
      <c r="A225" t="s">
        <v>236</v>
      </c>
      <c r="B225" t="s">
        <v>222</v>
      </c>
      <c r="C225">
        <v>33</v>
      </c>
      <c r="D225" t="s">
        <v>227</v>
      </c>
      <c r="E225" t="s">
        <v>230</v>
      </c>
      <c r="F225" t="s">
        <v>225</v>
      </c>
    </row>
    <row r="226" spans="1:6">
      <c r="A226" t="s">
        <v>236</v>
      </c>
      <c r="B226" t="s">
        <v>222</v>
      </c>
      <c r="C226">
        <v>24</v>
      </c>
      <c r="D226" t="s">
        <v>223</v>
      </c>
      <c r="E226" t="s">
        <v>230</v>
      </c>
      <c r="F226" t="s">
        <v>225</v>
      </c>
    </row>
    <row r="227" spans="1:6">
      <c r="A227" t="s">
        <v>236</v>
      </c>
      <c r="B227" t="s">
        <v>226</v>
      </c>
      <c r="C227">
        <v>22</v>
      </c>
      <c r="D227" t="s">
        <v>227</v>
      </c>
      <c r="E227" t="s">
        <v>228</v>
      </c>
      <c r="F227" t="s">
        <v>229</v>
      </c>
    </row>
    <row r="228" spans="1:6">
      <c r="A228" t="s">
        <v>340</v>
      </c>
      <c r="B228" t="s">
        <v>226</v>
      </c>
      <c r="C228">
        <v>28</v>
      </c>
      <c r="D228" t="s">
        <v>227</v>
      </c>
      <c r="E228" t="s">
        <v>228</v>
      </c>
      <c r="F228" t="s">
        <v>225</v>
      </c>
    </row>
    <row r="229" spans="1:6">
      <c r="A229" t="s">
        <v>236</v>
      </c>
      <c r="B229" t="s">
        <v>222</v>
      </c>
      <c r="C229">
        <v>32</v>
      </c>
      <c r="D229" t="s">
        <v>227</v>
      </c>
      <c r="E229" t="s">
        <v>230</v>
      </c>
      <c r="F229" t="s">
        <v>225</v>
      </c>
    </row>
    <row r="230" spans="1:6">
      <c r="A230" t="s">
        <v>236</v>
      </c>
      <c r="B230" t="s">
        <v>226</v>
      </c>
      <c r="C230">
        <v>24</v>
      </c>
      <c r="D230" t="s">
        <v>223</v>
      </c>
      <c r="E230" t="s">
        <v>230</v>
      </c>
      <c r="F230" t="s">
        <v>225</v>
      </c>
    </row>
    <row r="231" spans="1:6">
      <c r="A231" t="s">
        <v>236</v>
      </c>
      <c r="B231" t="s">
        <v>222</v>
      </c>
      <c r="C231">
        <v>29</v>
      </c>
      <c r="D231" t="s">
        <v>223</v>
      </c>
      <c r="E231" t="s">
        <v>228</v>
      </c>
      <c r="F231" t="s">
        <v>225</v>
      </c>
    </row>
    <row r="232" spans="1:6">
      <c r="A232" t="s">
        <v>236</v>
      </c>
      <c r="B232" t="s">
        <v>222</v>
      </c>
      <c r="C232">
        <v>32</v>
      </c>
      <c r="D232" t="s">
        <v>227</v>
      </c>
      <c r="E232" t="s">
        <v>228</v>
      </c>
      <c r="F232" t="s">
        <v>229</v>
      </c>
    </row>
    <row r="233" spans="1:6">
      <c r="A233" t="s">
        <v>236</v>
      </c>
      <c r="B233" t="s">
        <v>222</v>
      </c>
      <c r="C233">
        <v>30</v>
      </c>
      <c r="D233" t="s">
        <v>223</v>
      </c>
      <c r="E233" t="s">
        <v>228</v>
      </c>
      <c r="F233" t="s">
        <v>229</v>
      </c>
    </row>
    <row r="234" spans="1:6">
      <c r="A234" t="s">
        <v>340</v>
      </c>
      <c r="B234" t="s">
        <v>222</v>
      </c>
      <c r="C234">
        <v>35</v>
      </c>
      <c r="D234" t="s">
        <v>227</v>
      </c>
      <c r="E234" t="s">
        <v>228</v>
      </c>
      <c r="F234" t="s">
        <v>225</v>
      </c>
    </row>
    <row r="235" spans="1:6">
      <c r="A235" t="s">
        <v>340</v>
      </c>
      <c r="B235" t="s">
        <v>226</v>
      </c>
      <c r="C235">
        <v>32</v>
      </c>
      <c r="D235" t="s">
        <v>227</v>
      </c>
      <c r="E235" t="s">
        <v>228</v>
      </c>
      <c r="F235" t="s">
        <v>229</v>
      </c>
    </row>
    <row r="236" spans="1:6">
      <c r="A236" t="s">
        <v>236</v>
      </c>
      <c r="B236" t="s">
        <v>222</v>
      </c>
      <c r="C236">
        <v>32</v>
      </c>
      <c r="D236" t="s">
        <v>223</v>
      </c>
      <c r="E236" t="s">
        <v>230</v>
      </c>
      <c r="F236" t="s">
        <v>225</v>
      </c>
    </row>
    <row r="237" spans="1:6">
      <c r="A237" t="s">
        <v>236</v>
      </c>
      <c r="B237" t="s">
        <v>222</v>
      </c>
      <c r="C237">
        <v>40</v>
      </c>
      <c r="D237" t="s">
        <v>223</v>
      </c>
      <c r="E237" t="s">
        <v>228</v>
      </c>
      <c r="F237" t="s">
        <v>225</v>
      </c>
    </row>
    <row r="238" spans="1:6">
      <c r="A238" t="s">
        <v>236</v>
      </c>
      <c r="B238" t="s">
        <v>226</v>
      </c>
      <c r="C238">
        <v>30</v>
      </c>
      <c r="D238" t="s">
        <v>227</v>
      </c>
      <c r="E238" t="s">
        <v>228</v>
      </c>
      <c r="F238" t="s">
        <v>508</v>
      </c>
    </row>
    <row r="239" spans="1:6">
      <c r="A239" t="s">
        <v>236</v>
      </c>
      <c r="B239" t="s">
        <v>226</v>
      </c>
      <c r="C239">
        <v>29</v>
      </c>
      <c r="D239" t="s">
        <v>223</v>
      </c>
      <c r="E239" t="s">
        <v>224</v>
      </c>
      <c r="F239" t="s">
        <v>225</v>
      </c>
    </row>
    <row r="240" spans="1:6">
      <c r="A240" t="s">
        <v>340</v>
      </c>
      <c r="B240" t="s">
        <v>222</v>
      </c>
      <c r="C240">
        <v>32</v>
      </c>
      <c r="D240" t="s">
        <v>223</v>
      </c>
      <c r="E240" t="s">
        <v>230</v>
      </c>
      <c r="F240" t="s">
        <v>225</v>
      </c>
    </row>
    <row r="241" spans="1:6">
      <c r="A241" t="s">
        <v>340</v>
      </c>
      <c r="B241" t="s">
        <v>222</v>
      </c>
      <c r="C241">
        <v>35</v>
      </c>
      <c r="D241" t="s">
        <v>227</v>
      </c>
      <c r="E241" t="s">
        <v>228</v>
      </c>
      <c r="F241" t="s">
        <v>225</v>
      </c>
    </row>
    <row r="242" spans="1:6">
      <c r="A242" t="s">
        <v>340</v>
      </c>
      <c r="B242" t="s">
        <v>226</v>
      </c>
      <c r="C242">
        <v>25</v>
      </c>
      <c r="D242" t="s">
        <v>227</v>
      </c>
      <c r="E242" t="s">
        <v>230</v>
      </c>
      <c r="F242" t="s">
        <v>225</v>
      </c>
    </row>
    <row r="243" spans="1:6">
      <c r="A243" t="s">
        <v>236</v>
      </c>
      <c r="B243" t="s">
        <v>226</v>
      </c>
      <c r="C243">
        <v>25</v>
      </c>
      <c r="D243" t="s">
        <v>227</v>
      </c>
      <c r="E243" t="s">
        <v>230</v>
      </c>
      <c r="F243" t="s">
        <v>225</v>
      </c>
    </row>
    <row r="244" spans="1:6">
      <c r="A244" t="s">
        <v>340</v>
      </c>
      <c r="B244" t="s">
        <v>226</v>
      </c>
      <c r="C244">
        <v>23</v>
      </c>
      <c r="D244" t="s">
        <v>227</v>
      </c>
      <c r="E244" t="s">
        <v>228</v>
      </c>
      <c r="F244" t="s">
        <v>229</v>
      </c>
    </row>
    <row r="245" spans="1:6">
      <c r="A245" t="s">
        <v>340</v>
      </c>
      <c r="B245" t="s">
        <v>226</v>
      </c>
      <c r="C245">
        <v>22</v>
      </c>
      <c r="D245" t="s">
        <v>227</v>
      </c>
      <c r="E245" t="s">
        <v>228</v>
      </c>
      <c r="F245" t="s">
        <v>229</v>
      </c>
    </row>
    <row r="246" spans="1:6">
      <c r="A246" t="s">
        <v>236</v>
      </c>
      <c r="B246" t="s">
        <v>226</v>
      </c>
      <c r="C246">
        <v>26</v>
      </c>
      <c r="D246" t="s">
        <v>341</v>
      </c>
      <c r="E246" t="s">
        <v>228</v>
      </c>
      <c r="F246" t="s">
        <v>229</v>
      </c>
    </row>
    <row r="247" spans="1:6">
      <c r="A247" t="s">
        <v>236</v>
      </c>
      <c r="B247" t="s">
        <v>222</v>
      </c>
      <c r="C247">
        <v>25</v>
      </c>
      <c r="D247" t="s">
        <v>227</v>
      </c>
      <c r="E247" t="s">
        <v>228</v>
      </c>
      <c r="F247" t="s">
        <v>229</v>
      </c>
    </row>
    <row r="248" spans="1:6">
      <c r="A248" t="s">
        <v>236</v>
      </c>
      <c r="B248" t="s">
        <v>226</v>
      </c>
      <c r="C248">
        <v>30</v>
      </c>
      <c r="D248" t="s">
        <v>227</v>
      </c>
      <c r="E248" t="s">
        <v>228</v>
      </c>
      <c r="F248" t="s">
        <v>225</v>
      </c>
    </row>
    <row r="249" spans="1:6">
      <c r="A249" t="s">
        <v>340</v>
      </c>
      <c r="B249" t="s">
        <v>222</v>
      </c>
      <c r="C249">
        <v>29</v>
      </c>
      <c r="D249" t="s">
        <v>223</v>
      </c>
      <c r="E249" t="s">
        <v>230</v>
      </c>
      <c r="F249" t="s">
        <v>225</v>
      </c>
    </row>
    <row r="250" spans="1:6">
      <c r="A250" t="s">
        <v>340</v>
      </c>
      <c r="B250" t="s">
        <v>222</v>
      </c>
      <c r="C250">
        <v>32</v>
      </c>
      <c r="D250" t="s">
        <v>223</v>
      </c>
      <c r="E250" t="s">
        <v>228</v>
      </c>
      <c r="F250" t="s">
        <v>225</v>
      </c>
    </row>
    <row r="251" spans="1:6">
      <c r="A251" t="s">
        <v>340</v>
      </c>
      <c r="B251" t="s">
        <v>226</v>
      </c>
      <c r="C251">
        <v>18</v>
      </c>
      <c r="D251" t="s">
        <v>223</v>
      </c>
      <c r="E251" t="s">
        <v>230</v>
      </c>
      <c r="F251" t="s">
        <v>229</v>
      </c>
    </row>
    <row r="252" spans="1:6">
      <c r="A252" t="s">
        <v>340</v>
      </c>
      <c r="B252" t="s">
        <v>222</v>
      </c>
      <c r="C252">
        <v>25</v>
      </c>
      <c r="D252" t="s">
        <v>227</v>
      </c>
      <c r="E252" t="s">
        <v>228</v>
      </c>
      <c r="F252" t="s">
        <v>229</v>
      </c>
    </row>
    <row r="253" spans="1:6">
      <c r="A253" t="s">
        <v>236</v>
      </c>
      <c r="B253" t="s">
        <v>222</v>
      </c>
      <c r="C253">
        <v>21</v>
      </c>
      <c r="D253" t="s">
        <v>223</v>
      </c>
      <c r="E253" t="s">
        <v>230</v>
      </c>
      <c r="F253" t="s">
        <v>229</v>
      </c>
    </row>
    <row r="254" spans="1:6">
      <c r="A254" t="s">
        <v>340</v>
      </c>
      <c r="B254" t="s">
        <v>222</v>
      </c>
      <c r="C254">
        <v>37</v>
      </c>
      <c r="D254" t="s">
        <v>223</v>
      </c>
      <c r="E254" t="s">
        <v>224</v>
      </c>
      <c r="F254" t="s">
        <v>225</v>
      </c>
    </row>
    <row r="255" spans="1:6">
      <c r="A255" t="s">
        <v>236</v>
      </c>
      <c r="B255" t="s">
        <v>222</v>
      </c>
      <c r="C255">
        <v>38</v>
      </c>
      <c r="D255" t="s">
        <v>223</v>
      </c>
      <c r="E255" t="s">
        <v>230</v>
      </c>
      <c r="F255" t="s">
        <v>225</v>
      </c>
    </row>
    <row r="256" spans="1:6">
      <c r="A256" t="s">
        <v>236</v>
      </c>
      <c r="B256" t="s">
        <v>226</v>
      </c>
      <c r="C256">
        <v>32</v>
      </c>
      <c r="D256" t="s">
        <v>227</v>
      </c>
      <c r="E256" t="s">
        <v>228</v>
      </c>
      <c r="F256" t="s">
        <v>229</v>
      </c>
    </row>
    <row r="257" spans="1:6">
      <c r="A257" t="s">
        <v>236</v>
      </c>
      <c r="B257" t="s">
        <v>226</v>
      </c>
      <c r="C257">
        <v>34</v>
      </c>
      <c r="D257" t="s">
        <v>223</v>
      </c>
      <c r="E257" t="s">
        <v>224</v>
      </c>
      <c r="F257" t="s">
        <v>225</v>
      </c>
    </row>
    <row r="258" spans="1:6">
      <c r="A258" t="s">
        <v>236</v>
      </c>
      <c r="B258" t="s">
        <v>222</v>
      </c>
      <c r="C258">
        <v>35</v>
      </c>
      <c r="D258" t="s">
        <v>223</v>
      </c>
      <c r="E258" t="s">
        <v>230</v>
      </c>
      <c r="F258" t="s">
        <v>508</v>
      </c>
    </row>
    <row r="259" spans="1:6">
      <c r="A259" t="s">
        <v>236</v>
      </c>
      <c r="B259" t="s">
        <v>222</v>
      </c>
      <c r="C259">
        <v>34</v>
      </c>
      <c r="D259" t="s">
        <v>227</v>
      </c>
      <c r="E259" t="s">
        <v>228</v>
      </c>
      <c r="F259" t="s">
        <v>225</v>
      </c>
    </row>
    <row r="260" spans="1:6">
      <c r="A260" t="s">
        <v>236</v>
      </c>
      <c r="B260" t="s">
        <v>226</v>
      </c>
      <c r="C260">
        <v>46</v>
      </c>
      <c r="D260" t="s">
        <v>223</v>
      </c>
      <c r="E260" t="s">
        <v>224</v>
      </c>
      <c r="F260" t="s">
        <v>225</v>
      </c>
    </row>
    <row r="261" spans="1:6">
      <c r="A261" t="s">
        <v>236</v>
      </c>
      <c r="B261" t="s">
        <v>222</v>
      </c>
      <c r="C261">
        <v>37</v>
      </c>
      <c r="D261" t="s">
        <v>227</v>
      </c>
      <c r="E261" t="s">
        <v>230</v>
      </c>
      <c r="F261" t="s">
        <v>225</v>
      </c>
    </row>
    <row r="262" spans="1:6">
      <c r="A262" t="s">
        <v>236</v>
      </c>
      <c r="B262" t="s">
        <v>226</v>
      </c>
      <c r="C262">
        <v>37</v>
      </c>
      <c r="D262" t="s">
        <v>223</v>
      </c>
      <c r="E262" t="s">
        <v>224</v>
      </c>
      <c r="F262" t="s">
        <v>229</v>
      </c>
    </row>
    <row r="263" spans="1:6">
      <c r="A263" t="s">
        <v>236</v>
      </c>
      <c r="B263" t="s">
        <v>222</v>
      </c>
      <c r="C263">
        <v>35</v>
      </c>
      <c r="D263" t="s">
        <v>341</v>
      </c>
      <c r="E263" t="s">
        <v>228</v>
      </c>
      <c r="F263" t="s">
        <v>229</v>
      </c>
    </row>
    <row r="264" spans="1:6">
      <c r="A264" t="s">
        <v>236</v>
      </c>
      <c r="B264" t="s">
        <v>226</v>
      </c>
      <c r="C264">
        <v>54</v>
      </c>
      <c r="D264" t="s">
        <v>223</v>
      </c>
      <c r="E264" t="s">
        <v>230</v>
      </c>
      <c r="F264" t="s">
        <v>225</v>
      </c>
    </row>
    <row r="265" spans="1:6">
      <c r="A265" t="s">
        <v>236</v>
      </c>
      <c r="B265" t="s">
        <v>226</v>
      </c>
      <c r="C265">
        <v>36</v>
      </c>
      <c r="D265" t="s">
        <v>223</v>
      </c>
      <c r="E265" t="s">
        <v>230</v>
      </c>
      <c r="F265" t="s">
        <v>229</v>
      </c>
    </row>
    <row r="266" spans="1:6">
      <c r="A266" t="s">
        <v>340</v>
      </c>
      <c r="B266" t="s">
        <v>222</v>
      </c>
      <c r="C266">
        <v>32</v>
      </c>
      <c r="D266" t="s">
        <v>227</v>
      </c>
      <c r="E266" t="s">
        <v>230</v>
      </c>
      <c r="F266" t="s">
        <v>225</v>
      </c>
    </row>
    <row r="267" spans="1:6">
      <c r="A267" t="s">
        <v>340</v>
      </c>
      <c r="B267" t="s">
        <v>222</v>
      </c>
      <c r="C267">
        <v>37</v>
      </c>
      <c r="D267" t="s">
        <v>223</v>
      </c>
      <c r="E267" t="s">
        <v>230</v>
      </c>
      <c r="F267" t="s">
        <v>508</v>
      </c>
    </row>
    <row r="268" spans="1:6">
      <c r="A268" t="s">
        <v>236</v>
      </c>
      <c r="B268" t="s">
        <v>222</v>
      </c>
      <c r="C268">
        <v>27</v>
      </c>
      <c r="D268" t="s">
        <v>341</v>
      </c>
      <c r="E268" t="s">
        <v>228</v>
      </c>
      <c r="F268" t="s">
        <v>229</v>
      </c>
    </row>
    <row r="269" spans="1:6">
      <c r="A269" t="s">
        <v>340</v>
      </c>
      <c r="B269" t="s">
        <v>222</v>
      </c>
      <c r="C269">
        <v>25</v>
      </c>
      <c r="D269" t="s">
        <v>223</v>
      </c>
      <c r="E269" t="s">
        <v>230</v>
      </c>
      <c r="F269" t="s">
        <v>229</v>
      </c>
    </row>
    <row r="270" spans="1:6">
      <c r="A270" t="s">
        <v>236</v>
      </c>
      <c r="B270" t="s">
        <v>226</v>
      </c>
      <c r="C270">
        <v>28</v>
      </c>
      <c r="D270" t="s">
        <v>341</v>
      </c>
      <c r="E270" t="s">
        <v>228</v>
      </c>
      <c r="F270" t="s">
        <v>225</v>
      </c>
    </row>
    <row r="271" spans="1:6">
      <c r="A271" t="s">
        <v>236</v>
      </c>
      <c r="B271" t="s">
        <v>226</v>
      </c>
      <c r="C271">
        <v>35</v>
      </c>
      <c r="D271" t="s">
        <v>227</v>
      </c>
      <c r="E271" t="s">
        <v>228</v>
      </c>
      <c r="F271" t="s">
        <v>508</v>
      </c>
    </row>
    <row r="272" spans="1:6">
      <c r="A272" t="s">
        <v>340</v>
      </c>
      <c r="B272" t="s">
        <v>226</v>
      </c>
      <c r="C272">
        <v>27</v>
      </c>
      <c r="D272" t="s">
        <v>341</v>
      </c>
      <c r="E272" t="s">
        <v>228</v>
      </c>
      <c r="F272" t="s">
        <v>229</v>
      </c>
    </row>
    <row r="273" spans="1:6">
      <c r="A273" t="s">
        <v>340</v>
      </c>
      <c r="B273" t="s">
        <v>226</v>
      </c>
      <c r="C273">
        <v>24</v>
      </c>
      <c r="D273" t="s">
        <v>223</v>
      </c>
      <c r="E273" t="s">
        <v>228</v>
      </c>
      <c r="F273" t="s">
        <v>229</v>
      </c>
    </row>
    <row r="274" spans="1:6">
      <c r="A274" t="s">
        <v>340</v>
      </c>
      <c r="B274" t="s">
        <v>222</v>
      </c>
      <c r="C274">
        <v>37</v>
      </c>
      <c r="D274" t="s">
        <v>223</v>
      </c>
      <c r="E274" t="s">
        <v>228</v>
      </c>
      <c r="F274" t="s">
        <v>508</v>
      </c>
    </row>
    <row r="275" spans="1:6">
      <c r="A275" t="s">
        <v>236</v>
      </c>
      <c r="B275" t="s">
        <v>222</v>
      </c>
      <c r="C275">
        <v>30</v>
      </c>
      <c r="D275" t="s">
        <v>223</v>
      </c>
      <c r="E275" t="s">
        <v>224</v>
      </c>
      <c r="F275" t="s">
        <v>225</v>
      </c>
    </row>
    <row r="276" spans="1:6">
      <c r="A276" t="s">
        <v>340</v>
      </c>
      <c r="B276" t="s">
        <v>226</v>
      </c>
      <c r="C276">
        <v>28</v>
      </c>
      <c r="D276" t="s">
        <v>227</v>
      </c>
      <c r="E276" t="s">
        <v>230</v>
      </c>
      <c r="F276" t="s">
        <v>229</v>
      </c>
    </row>
    <row r="277" spans="1:6">
      <c r="A277" t="s">
        <v>340</v>
      </c>
      <c r="B277" t="s">
        <v>222</v>
      </c>
      <c r="C277">
        <v>27</v>
      </c>
      <c r="D277" t="s">
        <v>227</v>
      </c>
      <c r="E277" t="s">
        <v>228</v>
      </c>
      <c r="F277" t="s">
        <v>229</v>
      </c>
    </row>
    <row r="278" spans="1:6">
      <c r="A278" t="s">
        <v>340</v>
      </c>
      <c r="B278" t="s">
        <v>222</v>
      </c>
      <c r="C278">
        <v>26</v>
      </c>
      <c r="D278" t="s">
        <v>227</v>
      </c>
      <c r="E278" t="s">
        <v>228</v>
      </c>
      <c r="F278" t="s">
        <v>508</v>
      </c>
    </row>
    <row r="279" spans="1:6">
      <c r="A279" t="s">
        <v>340</v>
      </c>
      <c r="B279" t="s">
        <v>222</v>
      </c>
      <c r="C279">
        <v>51</v>
      </c>
      <c r="D279" t="s">
        <v>223</v>
      </c>
      <c r="E279" t="s">
        <v>224</v>
      </c>
      <c r="F279" t="s">
        <v>225</v>
      </c>
    </row>
    <row r="280" spans="1:6">
      <c r="A280" t="s">
        <v>236</v>
      </c>
      <c r="B280" t="s">
        <v>226</v>
      </c>
      <c r="C280">
        <v>28</v>
      </c>
      <c r="D280" t="s">
        <v>341</v>
      </c>
      <c r="E280" t="s">
        <v>230</v>
      </c>
      <c r="F280" t="s">
        <v>229</v>
      </c>
    </row>
    <row r="281" spans="1:6">
      <c r="A281" t="s">
        <v>236</v>
      </c>
      <c r="B281" t="s">
        <v>222</v>
      </c>
      <c r="C281">
        <v>34</v>
      </c>
      <c r="D281" t="s">
        <v>227</v>
      </c>
      <c r="E281" t="s">
        <v>230</v>
      </c>
      <c r="F281" t="s">
        <v>229</v>
      </c>
    </row>
    <row r="282" spans="1:6">
      <c r="A282" t="s">
        <v>236</v>
      </c>
      <c r="B282" t="s">
        <v>222</v>
      </c>
      <c r="C282">
        <v>32</v>
      </c>
      <c r="D282" t="s">
        <v>223</v>
      </c>
      <c r="E282" t="s">
        <v>224</v>
      </c>
      <c r="F282" t="s">
        <v>225</v>
      </c>
    </row>
    <row r="283" spans="1:6">
      <c r="A283" t="s">
        <v>340</v>
      </c>
      <c r="B283" t="s">
        <v>222</v>
      </c>
      <c r="C283">
        <v>27</v>
      </c>
      <c r="D283" t="s">
        <v>227</v>
      </c>
      <c r="E283" t="s">
        <v>230</v>
      </c>
      <c r="F283" t="s">
        <v>225</v>
      </c>
    </row>
    <row r="284" spans="1:6">
      <c r="A284" t="s">
        <v>340</v>
      </c>
      <c r="B284" t="s">
        <v>226</v>
      </c>
      <c r="C284">
        <v>33</v>
      </c>
      <c r="D284" t="s">
        <v>227</v>
      </c>
      <c r="E284" t="s">
        <v>228</v>
      </c>
      <c r="F284" t="s">
        <v>225</v>
      </c>
    </row>
    <row r="285" spans="1:6">
      <c r="A285" t="s">
        <v>340</v>
      </c>
      <c r="B285" t="s">
        <v>222</v>
      </c>
      <c r="C285">
        <v>26</v>
      </c>
      <c r="D285" t="s">
        <v>223</v>
      </c>
      <c r="E285" t="s">
        <v>224</v>
      </c>
      <c r="F285" t="s">
        <v>225</v>
      </c>
    </row>
    <row r="286" spans="1:6">
      <c r="A286" t="s">
        <v>236</v>
      </c>
      <c r="B286" t="s">
        <v>222</v>
      </c>
      <c r="C286">
        <v>23</v>
      </c>
      <c r="D286" t="s">
        <v>227</v>
      </c>
      <c r="E286" t="s">
        <v>228</v>
      </c>
      <c r="F286" t="s">
        <v>229</v>
      </c>
    </row>
    <row r="287" spans="1:6">
      <c r="A287" t="s">
        <v>236</v>
      </c>
      <c r="B287" t="s">
        <v>222</v>
      </c>
      <c r="C287">
        <v>28</v>
      </c>
      <c r="D287" t="s">
        <v>227</v>
      </c>
      <c r="E287" t="s">
        <v>230</v>
      </c>
      <c r="F287" t="s">
        <v>225</v>
      </c>
    </row>
    <row r="288" spans="1:6">
      <c r="A288" t="s">
        <v>236</v>
      </c>
      <c r="B288" t="s">
        <v>226</v>
      </c>
      <c r="C288">
        <v>30</v>
      </c>
      <c r="D288" t="s">
        <v>227</v>
      </c>
      <c r="E288" t="s">
        <v>228</v>
      </c>
      <c r="F288" t="s">
        <v>229</v>
      </c>
    </row>
    <row r="289" spans="1:6">
      <c r="A289" t="s">
        <v>340</v>
      </c>
      <c r="B289" t="s">
        <v>222</v>
      </c>
      <c r="C289">
        <v>21</v>
      </c>
      <c r="D289" t="s">
        <v>223</v>
      </c>
      <c r="E289" t="s">
        <v>224</v>
      </c>
      <c r="F289" t="s">
        <v>225</v>
      </c>
    </row>
    <row r="290" spans="1:6">
      <c r="A290" t="s">
        <v>340</v>
      </c>
      <c r="B290" t="s">
        <v>222</v>
      </c>
      <c r="C290">
        <v>32</v>
      </c>
      <c r="D290" t="s">
        <v>227</v>
      </c>
      <c r="E290" t="s">
        <v>228</v>
      </c>
      <c r="F290" t="s">
        <v>508</v>
      </c>
    </row>
    <row r="291" spans="1:6">
      <c r="A291" t="s">
        <v>340</v>
      </c>
      <c r="B291" t="s">
        <v>222</v>
      </c>
      <c r="C291">
        <v>30</v>
      </c>
      <c r="D291" t="s">
        <v>227</v>
      </c>
      <c r="E291" t="s">
        <v>230</v>
      </c>
      <c r="F291" t="s">
        <v>225</v>
      </c>
    </row>
    <row r="292" spans="1:6">
      <c r="A292" t="s">
        <v>236</v>
      </c>
      <c r="B292" t="s">
        <v>226</v>
      </c>
      <c r="C292">
        <v>46</v>
      </c>
      <c r="D292" t="s">
        <v>341</v>
      </c>
      <c r="E292" t="s">
        <v>230</v>
      </c>
      <c r="F292" t="s">
        <v>229</v>
      </c>
    </row>
    <row r="293" spans="1:6">
      <c r="A293" t="s">
        <v>340</v>
      </c>
      <c r="B293" t="s">
        <v>222</v>
      </c>
      <c r="C293">
        <v>25</v>
      </c>
      <c r="D293" t="s">
        <v>227</v>
      </c>
      <c r="E293" t="s">
        <v>228</v>
      </c>
      <c r="F293" t="s">
        <v>229</v>
      </c>
    </row>
    <row r="294" spans="1:6">
      <c r="A294" t="s">
        <v>340</v>
      </c>
      <c r="B294" t="s">
        <v>222</v>
      </c>
      <c r="C294">
        <v>25</v>
      </c>
      <c r="D294" t="s">
        <v>227</v>
      </c>
      <c r="E294" t="s">
        <v>230</v>
      </c>
      <c r="F294" t="s">
        <v>508</v>
      </c>
    </row>
    <row r="295" spans="1:6">
      <c r="A295" t="s">
        <v>340</v>
      </c>
      <c r="B295" t="s">
        <v>222</v>
      </c>
      <c r="C295">
        <v>40</v>
      </c>
      <c r="D295" t="s">
        <v>223</v>
      </c>
      <c r="E295" t="s">
        <v>230</v>
      </c>
      <c r="F295" t="s">
        <v>225</v>
      </c>
    </row>
    <row r="296" spans="1:6">
      <c r="A296" t="s">
        <v>340</v>
      </c>
      <c r="B296" t="s">
        <v>226</v>
      </c>
      <c r="C296">
        <v>46</v>
      </c>
      <c r="D296" t="s">
        <v>227</v>
      </c>
      <c r="E296" t="s">
        <v>228</v>
      </c>
      <c r="F296" t="s">
        <v>225</v>
      </c>
    </row>
    <row r="297" spans="1:6">
      <c r="A297" t="s">
        <v>340</v>
      </c>
      <c r="B297" t="s">
        <v>226</v>
      </c>
      <c r="C297">
        <v>34</v>
      </c>
      <c r="D297" t="s">
        <v>227</v>
      </c>
      <c r="E297" t="s">
        <v>228</v>
      </c>
      <c r="F297" t="s">
        <v>225</v>
      </c>
    </row>
    <row r="298" spans="1:6">
      <c r="A298" t="s">
        <v>340</v>
      </c>
      <c r="B298" t="s">
        <v>222</v>
      </c>
      <c r="C298">
        <v>37</v>
      </c>
      <c r="D298" t="s">
        <v>223</v>
      </c>
      <c r="E298" t="s">
        <v>230</v>
      </c>
      <c r="F298" t="s">
        <v>225</v>
      </c>
    </row>
    <row r="299" spans="1:6">
      <c r="A299" t="s">
        <v>236</v>
      </c>
      <c r="B299" t="s">
        <v>222</v>
      </c>
      <c r="C299">
        <v>33</v>
      </c>
      <c r="D299" t="s">
        <v>227</v>
      </c>
      <c r="E299" t="s">
        <v>228</v>
      </c>
      <c r="F299" t="s">
        <v>229</v>
      </c>
    </row>
    <row r="300" spans="1:6">
      <c r="A300" t="s">
        <v>340</v>
      </c>
      <c r="B300" t="s">
        <v>222</v>
      </c>
      <c r="C300">
        <v>27</v>
      </c>
      <c r="D300" t="s">
        <v>223</v>
      </c>
      <c r="E300" t="s">
        <v>228</v>
      </c>
      <c r="F300" t="s">
        <v>508</v>
      </c>
    </row>
    <row r="301" spans="1:6">
      <c r="A301" t="s">
        <v>340</v>
      </c>
      <c r="B301" t="s">
        <v>222</v>
      </c>
      <c r="C301">
        <v>25</v>
      </c>
      <c r="D301" t="s">
        <v>227</v>
      </c>
      <c r="E301" t="s">
        <v>228</v>
      </c>
      <c r="F301" t="s">
        <v>508</v>
      </c>
    </row>
    <row r="302" spans="1:6">
      <c r="A302" t="s">
        <v>340</v>
      </c>
      <c r="B302" t="s">
        <v>222</v>
      </c>
      <c r="C302">
        <v>35</v>
      </c>
      <c r="D302" t="s">
        <v>227</v>
      </c>
      <c r="E302" t="s">
        <v>230</v>
      </c>
      <c r="F302" t="s">
        <v>225</v>
      </c>
    </row>
    <row r="303" spans="1:6">
      <c r="A303" t="s">
        <v>236</v>
      </c>
      <c r="B303" t="s">
        <v>222</v>
      </c>
      <c r="C303">
        <v>34</v>
      </c>
      <c r="D303" t="s">
        <v>227</v>
      </c>
      <c r="E303" t="s">
        <v>228</v>
      </c>
      <c r="F303" t="s">
        <v>225</v>
      </c>
    </row>
    <row r="304" spans="1:6">
      <c r="A304" t="s">
        <v>236</v>
      </c>
      <c r="B304" t="s">
        <v>226</v>
      </c>
      <c r="C304">
        <v>29</v>
      </c>
      <c r="D304" t="s">
        <v>223</v>
      </c>
      <c r="E304" t="s">
        <v>224</v>
      </c>
      <c r="F304" t="s">
        <v>225</v>
      </c>
    </row>
    <row r="305" spans="1:6">
      <c r="A305" t="s">
        <v>236</v>
      </c>
      <c r="B305" t="s">
        <v>222</v>
      </c>
      <c r="C305">
        <v>29</v>
      </c>
      <c r="D305" t="s">
        <v>223</v>
      </c>
      <c r="E305" t="s">
        <v>230</v>
      </c>
      <c r="F305" t="s">
        <v>508</v>
      </c>
    </row>
    <row r="306" spans="1:6">
      <c r="A306" t="s">
        <v>236</v>
      </c>
      <c r="B306" t="s">
        <v>222</v>
      </c>
      <c r="C306">
        <v>26</v>
      </c>
      <c r="D306" t="s">
        <v>227</v>
      </c>
      <c r="E306" t="s">
        <v>228</v>
      </c>
      <c r="F306" t="s">
        <v>225</v>
      </c>
    </row>
    <row r="307" spans="1:6">
      <c r="A307" t="s">
        <v>236</v>
      </c>
      <c r="B307" t="s">
        <v>222</v>
      </c>
      <c r="C307">
        <v>25</v>
      </c>
      <c r="D307" t="s">
        <v>341</v>
      </c>
      <c r="E307" t="s">
        <v>230</v>
      </c>
      <c r="F307" t="s">
        <v>229</v>
      </c>
    </row>
    <row r="308" spans="1:6">
      <c r="A308" t="s">
        <v>236</v>
      </c>
      <c r="B308" t="s">
        <v>222</v>
      </c>
      <c r="C308">
        <v>31</v>
      </c>
      <c r="D308" t="s">
        <v>227</v>
      </c>
      <c r="E308" t="s">
        <v>228</v>
      </c>
      <c r="F308" t="s">
        <v>229</v>
      </c>
    </row>
    <row r="309" spans="1:6">
      <c r="A309" t="s">
        <v>340</v>
      </c>
      <c r="B309" t="s">
        <v>222</v>
      </c>
      <c r="C309">
        <v>25</v>
      </c>
      <c r="D309" t="s">
        <v>341</v>
      </c>
      <c r="E309" t="s">
        <v>228</v>
      </c>
      <c r="F309" t="s">
        <v>229</v>
      </c>
    </row>
    <row r="310" spans="1:6">
      <c r="A310" t="s">
        <v>236</v>
      </c>
      <c r="B310" t="s">
        <v>222</v>
      </c>
      <c r="C310">
        <v>32</v>
      </c>
      <c r="D310" t="s">
        <v>227</v>
      </c>
      <c r="E310" t="s">
        <v>230</v>
      </c>
      <c r="F310" t="s">
        <v>229</v>
      </c>
    </row>
    <row r="311" spans="1:6">
      <c r="A311" t="s">
        <v>236</v>
      </c>
      <c r="B311" t="s">
        <v>222</v>
      </c>
      <c r="C311">
        <v>29</v>
      </c>
      <c r="D311" t="s">
        <v>227</v>
      </c>
      <c r="E311" t="s">
        <v>230</v>
      </c>
      <c r="F311" t="s">
        <v>225</v>
      </c>
    </row>
  </sheetData>
  <phoneticPr fontId="3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4"/>
  <sheetViews>
    <sheetView workbookViewId="0">
      <selection activeCell="A5" sqref="A5"/>
    </sheetView>
  </sheetViews>
  <sheetFormatPr baseColWidth="10" defaultColWidth="11" defaultRowHeight="13" x14ac:dyDescent="0"/>
  <sheetData>
    <row r="1" spans="1:18" ht="20">
      <c r="A1" s="36" t="s">
        <v>2867</v>
      </c>
    </row>
    <row r="3" spans="1:18">
      <c r="A3" t="s">
        <v>2837</v>
      </c>
    </row>
    <row r="5" spans="1:18">
      <c r="A5" t="s">
        <v>2724</v>
      </c>
    </row>
    <row r="8" spans="1:18">
      <c r="A8" t="s">
        <v>2620</v>
      </c>
      <c r="B8" t="s">
        <v>1205</v>
      </c>
      <c r="C8" t="s">
        <v>1206</v>
      </c>
      <c r="D8" t="s">
        <v>1048</v>
      </c>
      <c r="E8" t="s">
        <v>2623</v>
      </c>
      <c r="F8" t="s">
        <v>1049</v>
      </c>
      <c r="G8" t="s">
        <v>1050</v>
      </c>
      <c r="H8" t="s">
        <v>1051</v>
      </c>
      <c r="I8" t="s">
        <v>1052</v>
      </c>
      <c r="J8" t="s">
        <v>1053</v>
      </c>
      <c r="K8" t="s">
        <v>1054</v>
      </c>
      <c r="L8" t="s">
        <v>1055</v>
      </c>
      <c r="M8" t="s">
        <v>722</v>
      </c>
      <c r="N8" t="s">
        <v>723</v>
      </c>
      <c r="O8" t="s">
        <v>724</v>
      </c>
      <c r="P8" t="s">
        <v>720</v>
      </c>
      <c r="Q8" t="s">
        <v>721</v>
      </c>
      <c r="R8" t="s">
        <v>833</v>
      </c>
    </row>
    <row r="9" spans="1:18">
      <c r="A9" t="s">
        <v>834</v>
      </c>
      <c r="B9" t="s">
        <v>977</v>
      </c>
      <c r="C9" t="s">
        <v>105</v>
      </c>
      <c r="D9" t="s">
        <v>1246</v>
      </c>
      <c r="E9">
        <v>80</v>
      </c>
      <c r="F9">
        <v>4</v>
      </c>
      <c r="G9">
        <v>0.5</v>
      </c>
      <c r="H9">
        <v>120</v>
      </c>
      <c r="I9">
        <v>8</v>
      </c>
      <c r="J9">
        <v>8</v>
      </c>
      <c r="K9">
        <v>23</v>
      </c>
      <c r="L9">
        <v>7</v>
      </c>
      <c r="M9">
        <v>5</v>
      </c>
      <c r="N9">
        <v>270</v>
      </c>
      <c r="O9">
        <v>25</v>
      </c>
      <c r="P9">
        <v>29</v>
      </c>
      <c r="Q9">
        <v>0.33</v>
      </c>
      <c r="R9" t="s">
        <v>835</v>
      </c>
    </row>
    <row r="10" spans="1:18">
      <c r="A10" t="s">
        <v>923</v>
      </c>
      <c r="B10" t="s">
        <v>924</v>
      </c>
      <c r="C10" t="s">
        <v>925</v>
      </c>
      <c r="D10" t="s">
        <v>1246</v>
      </c>
      <c r="E10">
        <v>230</v>
      </c>
      <c r="F10">
        <v>5</v>
      </c>
      <c r="G10">
        <v>9</v>
      </c>
      <c r="H10">
        <v>20</v>
      </c>
      <c r="I10">
        <v>3</v>
      </c>
      <c r="J10">
        <v>15</v>
      </c>
      <c r="K10">
        <v>34</v>
      </c>
      <c r="L10">
        <v>16</v>
      </c>
      <c r="M10">
        <v>30</v>
      </c>
      <c r="N10">
        <v>250</v>
      </c>
      <c r="O10">
        <v>0</v>
      </c>
      <c r="P10">
        <v>51</v>
      </c>
      <c r="Q10">
        <v>0.5</v>
      </c>
      <c r="R10" t="s">
        <v>926</v>
      </c>
    </row>
    <row r="11" spans="1:18">
      <c r="A11" t="s">
        <v>3005</v>
      </c>
      <c r="B11" t="s">
        <v>924</v>
      </c>
      <c r="C11" t="s">
        <v>925</v>
      </c>
      <c r="D11" t="s">
        <v>1246</v>
      </c>
      <c r="E11">
        <v>210</v>
      </c>
      <c r="F11">
        <v>5</v>
      </c>
      <c r="G11">
        <v>3</v>
      </c>
      <c r="H11">
        <v>140</v>
      </c>
      <c r="I11">
        <v>3</v>
      </c>
      <c r="J11">
        <v>23</v>
      </c>
      <c r="K11">
        <v>44</v>
      </c>
      <c r="L11">
        <v>18</v>
      </c>
      <c r="M11">
        <v>25</v>
      </c>
      <c r="N11">
        <v>20</v>
      </c>
      <c r="O11">
        <v>10</v>
      </c>
      <c r="P11">
        <v>55</v>
      </c>
      <c r="Q11">
        <v>0.66</v>
      </c>
      <c r="R11" t="s">
        <v>926</v>
      </c>
    </row>
    <row r="12" spans="1:18">
      <c r="A12" t="s">
        <v>3006</v>
      </c>
      <c r="B12" t="s">
        <v>2886</v>
      </c>
      <c r="C12" t="s">
        <v>2887</v>
      </c>
      <c r="D12" t="s">
        <v>1246</v>
      </c>
      <c r="E12">
        <v>80</v>
      </c>
      <c r="F12">
        <v>4</v>
      </c>
      <c r="G12">
        <v>1</v>
      </c>
      <c r="H12">
        <v>65</v>
      </c>
      <c r="I12">
        <v>10</v>
      </c>
      <c r="J12">
        <v>8</v>
      </c>
      <c r="K12">
        <v>24</v>
      </c>
      <c r="L12">
        <v>6</v>
      </c>
      <c r="M12">
        <v>10</v>
      </c>
      <c r="N12">
        <v>390</v>
      </c>
      <c r="O12">
        <v>25</v>
      </c>
      <c r="P12">
        <v>31</v>
      </c>
      <c r="Q12">
        <v>0.5</v>
      </c>
      <c r="R12" t="s">
        <v>835</v>
      </c>
    </row>
    <row r="13" spans="1:18">
      <c r="A13" t="s">
        <v>2888</v>
      </c>
      <c r="B13" t="s">
        <v>2886</v>
      </c>
      <c r="C13" t="s">
        <v>2887</v>
      </c>
      <c r="D13" t="s">
        <v>1246</v>
      </c>
      <c r="E13">
        <v>50</v>
      </c>
      <c r="F13">
        <v>3</v>
      </c>
      <c r="G13">
        <v>0.5</v>
      </c>
      <c r="H13">
        <v>110</v>
      </c>
      <c r="I13">
        <v>13</v>
      </c>
      <c r="J13">
        <v>7</v>
      </c>
      <c r="K13">
        <v>20</v>
      </c>
      <c r="L13">
        <v>0</v>
      </c>
      <c r="M13">
        <v>10</v>
      </c>
      <c r="N13">
        <v>260</v>
      </c>
      <c r="O13">
        <v>25</v>
      </c>
      <c r="P13">
        <v>26</v>
      </c>
      <c r="Q13">
        <v>0.5</v>
      </c>
      <c r="R13" t="s">
        <v>835</v>
      </c>
    </row>
    <row r="14" spans="1:18">
      <c r="A14" t="s">
        <v>2889</v>
      </c>
      <c r="B14" t="s">
        <v>2886</v>
      </c>
      <c r="C14" t="s">
        <v>2887</v>
      </c>
      <c r="D14" t="s">
        <v>1246</v>
      </c>
      <c r="E14">
        <v>210</v>
      </c>
      <c r="F14">
        <v>5</v>
      </c>
      <c r="G14">
        <v>2</v>
      </c>
      <c r="H14">
        <v>300</v>
      </c>
      <c r="I14">
        <v>5</v>
      </c>
      <c r="J14">
        <v>33</v>
      </c>
      <c r="K14">
        <v>50</v>
      </c>
      <c r="L14">
        <v>12</v>
      </c>
      <c r="M14">
        <v>20</v>
      </c>
      <c r="N14">
        <v>180</v>
      </c>
      <c r="O14">
        <v>35</v>
      </c>
      <c r="P14">
        <v>58</v>
      </c>
      <c r="Q14">
        <v>1</v>
      </c>
      <c r="R14" t="s">
        <v>926</v>
      </c>
    </row>
    <row r="15" spans="1:18">
      <c r="A15" t="s">
        <v>920</v>
      </c>
      <c r="B15" t="s">
        <v>927</v>
      </c>
      <c r="C15" t="s">
        <v>928</v>
      </c>
      <c r="D15" t="s">
        <v>1246</v>
      </c>
      <c r="E15">
        <v>120</v>
      </c>
      <c r="F15">
        <v>2</v>
      </c>
      <c r="G15">
        <v>2</v>
      </c>
      <c r="H15">
        <v>160</v>
      </c>
      <c r="I15">
        <v>1</v>
      </c>
      <c r="J15">
        <v>11</v>
      </c>
      <c r="K15">
        <v>25</v>
      </c>
      <c r="L15">
        <v>13</v>
      </c>
      <c r="M15">
        <v>15</v>
      </c>
      <c r="N15">
        <v>65</v>
      </c>
      <c r="O15">
        <v>25</v>
      </c>
      <c r="Q15">
        <v>0.75</v>
      </c>
      <c r="R15" t="s">
        <v>929</v>
      </c>
    </row>
    <row r="16" spans="1:18">
      <c r="A16" t="s">
        <v>930</v>
      </c>
      <c r="B16" t="s">
        <v>2886</v>
      </c>
      <c r="C16" t="s">
        <v>2887</v>
      </c>
      <c r="D16" t="s">
        <v>1246</v>
      </c>
      <c r="E16">
        <v>120</v>
      </c>
      <c r="F16">
        <v>2</v>
      </c>
      <c r="G16">
        <v>0</v>
      </c>
      <c r="H16">
        <v>150</v>
      </c>
      <c r="I16">
        <v>1</v>
      </c>
      <c r="J16">
        <v>13</v>
      </c>
      <c r="K16">
        <v>30</v>
      </c>
      <c r="L16">
        <v>16</v>
      </c>
      <c r="M16">
        <v>0</v>
      </c>
      <c r="N16">
        <v>35</v>
      </c>
      <c r="O16">
        <v>25</v>
      </c>
      <c r="P16">
        <v>33</v>
      </c>
      <c r="Q16">
        <v>1</v>
      </c>
      <c r="R16" t="s">
        <v>929</v>
      </c>
    </row>
    <row r="17" spans="1:18">
      <c r="A17" t="s">
        <v>2890</v>
      </c>
      <c r="B17" t="s">
        <v>2891</v>
      </c>
      <c r="C17" t="s">
        <v>2892</v>
      </c>
      <c r="D17" t="s">
        <v>1246</v>
      </c>
      <c r="E17">
        <v>250</v>
      </c>
      <c r="F17">
        <v>5</v>
      </c>
      <c r="G17">
        <v>6</v>
      </c>
      <c r="H17">
        <v>240</v>
      </c>
      <c r="I17">
        <v>4</v>
      </c>
      <c r="J17">
        <v>27</v>
      </c>
      <c r="K17">
        <v>43</v>
      </c>
      <c r="L17">
        <v>12</v>
      </c>
      <c r="M17">
        <v>50</v>
      </c>
      <c r="N17">
        <v>170</v>
      </c>
      <c r="O17">
        <v>25</v>
      </c>
      <c r="P17">
        <v>59</v>
      </c>
      <c r="Q17">
        <v>1</v>
      </c>
      <c r="R17" t="s">
        <v>926</v>
      </c>
    </row>
    <row r="18" spans="1:18">
      <c r="A18" t="s">
        <v>2893</v>
      </c>
      <c r="B18" t="s">
        <v>927</v>
      </c>
      <c r="C18" t="s">
        <v>928</v>
      </c>
      <c r="D18" t="s">
        <v>1246</v>
      </c>
      <c r="E18">
        <v>200</v>
      </c>
      <c r="F18">
        <v>4</v>
      </c>
      <c r="G18">
        <v>3</v>
      </c>
      <c r="H18">
        <v>320</v>
      </c>
      <c r="I18">
        <v>3</v>
      </c>
      <c r="J18">
        <v>26</v>
      </c>
      <c r="K18">
        <v>43</v>
      </c>
      <c r="L18">
        <v>14</v>
      </c>
      <c r="M18">
        <v>25</v>
      </c>
      <c r="N18">
        <v>150</v>
      </c>
      <c r="O18">
        <v>25</v>
      </c>
      <c r="P18">
        <v>55</v>
      </c>
      <c r="Q18">
        <v>1</v>
      </c>
      <c r="R18" t="s">
        <v>926</v>
      </c>
    </row>
    <row r="19" spans="1:18">
      <c r="A19" t="s">
        <v>2894</v>
      </c>
      <c r="B19" t="s">
        <v>2886</v>
      </c>
      <c r="C19" t="s">
        <v>2887</v>
      </c>
      <c r="D19" t="s">
        <v>1246</v>
      </c>
      <c r="E19">
        <v>80</v>
      </c>
      <c r="F19">
        <v>3</v>
      </c>
      <c r="G19">
        <v>0.5</v>
      </c>
      <c r="H19">
        <v>210</v>
      </c>
      <c r="I19">
        <v>4</v>
      </c>
      <c r="J19">
        <v>12</v>
      </c>
      <c r="K19">
        <v>24</v>
      </c>
      <c r="L19">
        <v>8</v>
      </c>
      <c r="M19">
        <v>5</v>
      </c>
      <c r="N19">
        <v>290</v>
      </c>
      <c r="O19">
        <v>25</v>
      </c>
      <c r="P19">
        <v>30</v>
      </c>
      <c r="Q19">
        <v>0.33</v>
      </c>
      <c r="R19" t="s">
        <v>926</v>
      </c>
    </row>
    <row r="20" spans="1:18">
      <c r="A20" t="s">
        <v>3012</v>
      </c>
      <c r="B20" t="s">
        <v>2891</v>
      </c>
      <c r="C20" t="s">
        <v>2892</v>
      </c>
      <c r="D20" t="s">
        <v>1246</v>
      </c>
      <c r="E20">
        <v>100</v>
      </c>
      <c r="F20">
        <v>3</v>
      </c>
      <c r="G20">
        <v>0.5</v>
      </c>
      <c r="H20">
        <v>220</v>
      </c>
      <c r="I20">
        <v>5</v>
      </c>
      <c r="J20">
        <v>13</v>
      </c>
      <c r="K20">
        <v>24</v>
      </c>
      <c r="L20">
        <v>6</v>
      </c>
      <c r="M20">
        <v>5</v>
      </c>
      <c r="N20">
        <v>190</v>
      </c>
      <c r="O20">
        <v>25</v>
      </c>
      <c r="P20">
        <v>30</v>
      </c>
      <c r="Q20">
        <v>0.75</v>
      </c>
      <c r="R20" t="s">
        <v>926</v>
      </c>
    </row>
    <row r="21" spans="1:18">
      <c r="A21" t="s">
        <v>3013</v>
      </c>
      <c r="B21" t="s">
        <v>924</v>
      </c>
      <c r="C21" t="s">
        <v>925</v>
      </c>
      <c r="D21" t="s">
        <v>1246</v>
      </c>
      <c r="E21">
        <v>110</v>
      </c>
      <c r="F21">
        <v>1</v>
      </c>
      <c r="G21">
        <v>1.5</v>
      </c>
      <c r="H21">
        <v>200</v>
      </c>
      <c r="I21">
        <v>1</v>
      </c>
      <c r="J21">
        <v>10</v>
      </c>
      <c r="K21">
        <v>23</v>
      </c>
      <c r="L21">
        <v>12</v>
      </c>
      <c r="M21">
        <v>15</v>
      </c>
      <c r="N21">
        <v>55</v>
      </c>
      <c r="O21">
        <v>25</v>
      </c>
      <c r="P21">
        <v>27</v>
      </c>
      <c r="Q21">
        <v>0.75</v>
      </c>
      <c r="R21" t="s">
        <v>929</v>
      </c>
    </row>
    <row r="22" spans="1:18">
      <c r="A22" t="s">
        <v>3014</v>
      </c>
      <c r="B22" t="s">
        <v>927</v>
      </c>
      <c r="C22" t="s">
        <v>928</v>
      </c>
      <c r="D22" t="s">
        <v>1246</v>
      </c>
      <c r="E22">
        <v>110</v>
      </c>
      <c r="F22">
        <v>3</v>
      </c>
      <c r="G22">
        <v>2</v>
      </c>
      <c r="H22">
        <v>280</v>
      </c>
      <c r="I22">
        <v>3</v>
      </c>
      <c r="J22">
        <v>18</v>
      </c>
      <c r="K22">
        <v>22</v>
      </c>
      <c r="L22">
        <v>1</v>
      </c>
      <c r="M22">
        <v>15</v>
      </c>
      <c r="N22">
        <v>95</v>
      </c>
      <c r="O22">
        <v>25</v>
      </c>
      <c r="P22">
        <v>30</v>
      </c>
      <c r="Q22">
        <v>1</v>
      </c>
      <c r="R22" t="s">
        <v>926</v>
      </c>
    </row>
    <row r="23" spans="1:18">
      <c r="A23" t="s">
        <v>3015</v>
      </c>
      <c r="B23" t="s">
        <v>927</v>
      </c>
      <c r="C23" t="s">
        <v>928</v>
      </c>
      <c r="D23" t="s">
        <v>1246</v>
      </c>
      <c r="E23">
        <v>130</v>
      </c>
      <c r="F23">
        <v>1</v>
      </c>
      <c r="G23">
        <v>3.5</v>
      </c>
      <c r="H23">
        <v>210</v>
      </c>
      <c r="I23">
        <v>1</v>
      </c>
      <c r="J23">
        <v>13</v>
      </c>
      <c r="K23">
        <v>24</v>
      </c>
      <c r="L23">
        <v>10</v>
      </c>
      <c r="M23">
        <v>30</v>
      </c>
      <c r="N23">
        <v>45</v>
      </c>
      <c r="O23">
        <v>25</v>
      </c>
      <c r="P23">
        <v>30</v>
      </c>
      <c r="Q23">
        <v>0.75</v>
      </c>
      <c r="R23" t="s">
        <v>929</v>
      </c>
    </row>
    <row r="24" spans="1:18">
      <c r="A24" t="s">
        <v>2895</v>
      </c>
      <c r="B24" t="s">
        <v>927</v>
      </c>
      <c r="C24" t="s">
        <v>928</v>
      </c>
      <c r="D24" t="s">
        <v>1246</v>
      </c>
      <c r="E24">
        <v>120</v>
      </c>
      <c r="F24">
        <v>1</v>
      </c>
      <c r="G24">
        <v>1</v>
      </c>
      <c r="H24">
        <v>190</v>
      </c>
      <c r="I24">
        <v>0</v>
      </c>
      <c r="J24">
        <v>13</v>
      </c>
      <c r="K24">
        <v>27</v>
      </c>
      <c r="L24">
        <v>14</v>
      </c>
      <c r="M24">
        <v>10</v>
      </c>
      <c r="N24">
        <v>55</v>
      </c>
      <c r="O24">
        <v>25</v>
      </c>
      <c r="P24">
        <v>30</v>
      </c>
      <c r="Q24">
        <v>1</v>
      </c>
      <c r="R24" t="s">
        <v>929</v>
      </c>
    </row>
    <row r="25" spans="1:18">
      <c r="A25" t="s">
        <v>2896</v>
      </c>
      <c r="B25" t="s">
        <v>2886</v>
      </c>
      <c r="C25" t="s">
        <v>2887</v>
      </c>
      <c r="D25" t="s">
        <v>1246</v>
      </c>
      <c r="E25">
        <v>110</v>
      </c>
      <c r="F25">
        <v>4</v>
      </c>
      <c r="G25">
        <v>1</v>
      </c>
      <c r="H25">
        <v>270</v>
      </c>
      <c r="I25">
        <v>4</v>
      </c>
      <c r="J25">
        <v>13</v>
      </c>
      <c r="K25">
        <v>23</v>
      </c>
      <c r="L25">
        <v>6</v>
      </c>
      <c r="M25">
        <v>10</v>
      </c>
      <c r="N25">
        <v>120</v>
      </c>
      <c r="O25">
        <v>25</v>
      </c>
      <c r="P25">
        <v>30</v>
      </c>
      <c r="Q25">
        <v>0.75</v>
      </c>
      <c r="R25" t="s">
        <v>926</v>
      </c>
    </row>
    <row r="26" spans="1:18">
      <c r="A26" t="s">
        <v>2897</v>
      </c>
      <c r="B26" t="s">
        <v>2886</v>
      </c>
      <c r="C26" t="s">
        <v>2887</v>
      </c>
      <c r="D26" t="s">
        <v>1246</v>
      </c>
      <c r="E26">
        <v>90</v>
      </c>
      <c r="F26">
        <v>3</v>
      </c>
      <c r="G26">
        <v>0.5</v>
      </c>
      <c r="H26">
        <v>230</v>
      </c>
      <c r="I26">
        <v>5</v>
      </c>
      <c r="J26">
        <v>14</v>
      </c>
      <c r="K26">
        <v>24</v>
      </c>
      <c r="L26">
        <v>5</v>
      </c>
      <c r="M26">
        <v>5</v>
      </c>
      <c r="N26">
        <v>170</v>
      </c>
      <c r="O26">
        <v>25</v>
      </c>
      <c r="P26">
        <v>29</v>
      </c>
      <c r="Q26">
        <v>0.75</v>
      </c>
      <c r="R26" t="s">
        <v>926</v>
      </c>
    </row>
    <row r="27" spans="1:18">
      <c r="A27" t="s">
        <v>2898</v>
      </c>
      <c r="B27" t="s">
        <v>927</v>
      </c>
      <c r="C27" t="s">
        <v>928</v>
      </c>
      <c r="D27" t="s">
        <v>1246</v>
      </c>
      <c r="E27">
        <v>110</v>
      </c>
      <c r="F27">
        <v>2</v>
      </c>
      <c r="G27">
        <v>0</v>
      </c>
      <c r="H27">
        <v>300</v>
      </c>
      <c r="I27">
        <v>0</v>
      </c>
      <c r="J27">
        <v>23</v>
      </c>
      <c r="K27">
        <v>26</v>
      </c>
      <c r="L27">
        <v>3</v>
      </c>
      <c r="M27">
        <v>0</v>
      </c>
      <c r="N27">
        <v>30</v>
      </c>
      <c r="O27">
        <v>25</v>
      </c>
      <c r="P27">
        <v>30</v>
      </c>
      <c r="Q27">
        <v>1</v>
      </c>
      <c r="R27" t="s">
        <v>929</v>
      </c>
    </row>
    <row r="28" spans="1:18">
      <c r="A28" t="s">
        <v>2899</v>
      </c>
      <c r="B28" t="s">
        <v>2886</v>
      </c>
      <c r="C28" t="s">
        <v>2887</v>
      </c>
      <c r="D28" t="s">
        <v>1246</v>
      </c>
      <c r="E28">
        <v>100</v>
      </c>
      <c r="F28">
        <v>2</v>
      </c>
      <c r="G28">
        <v>0</v>
      </c>
      <c r="H28">
        <v>300</v>
      </c>
      <c r="I28">
        <v>1</v>
      </c>
      <c r="J28">
        <v>21</v>
      </c>
      <c r="K28">
        <v>24</v>
      </c>
      <c r="L28">
        <v>2</v>
      </c>
      <c r="M28">
        <v>0</v>
      </c>
      <c r="N28">
        <v>25</v>
      </c>
      <c r="O28">
        <v>25</v>
      </c>
      <c r="P28">
        <v>28</v>
      </c>
      <c r="Q28">
        <v>1</v>
      </c>
      <c r="R28" t="s">
        <v>929</v>
      </c>
    </row>
    <row r="29" spans="1:18">
      <c r="A29" t="s">
        <v>2900</v>
      </c>
      <c r="B29" t="s">
        <v>2886</v>
      </c>
      <c r="C29" t="s">
        <v>2887</v>
      </c>
      <c r="D29" t="s">
        <v>1246</v>
      </c>
      <c r="E29">
        <v>120</v>
      </c>
      <c r="F29">
        <v>1</v>
      </c>
      <c r="G29">
        <v>0</v>
      </c>
      <c r="H29">
        <v>120</v>
      </c>
      <c r="I29">
        <v>0</v>
      </c>
      <c r="J29">
        <v>14</v>
      </c>
      <c r="K29">
        <v>28</v>
      </c>
      <c r="L29">
        <v>14</v>
      </c>
      <c r="M29">
        <v>0</v>
      </c>
      <c r="N29">
        <v>25</v>
      </c>
      <c r="O29">
        <v>25</v>
      </c>
      <c r="P29">
        <v>31</v>
      </c>
      <c r="Q29">
        <v>1</v>
      </c>
      <c r="R29" t="s">
        <v>929</v>
      </c>
    </row>
    <row r="30" spans="1:18">
      <c r="A30" t="s">
        <v>2901</v>
      </c>
      <c r="B30" t="s">
        <v>2886</v>
      </c>
      <c r="C30" t="s">
        <v>2887</v>
      </c>
      <c r="D30" t="s">
        <v>1246</v>
      </c>
      <c r="E30">
        <v>190</v>
      </c>
      <c r="F30">
        <v>4</v>
      </c>
      <c r="G30">
        <v>6</v>
      </c>
      <c r="H30">
        <v>170</v>
      </c>
      <c r="I30">
        <v>6</v>
      </c>
      <c r="J30">
        <v>15</v>
      </c>
      <c r="K30">
        <v>36</v>
      </c>
      <c r="L30">
        <v>15</v>
      </c>
      <c r="M30">
        <v>50</v>
      </c>
      <c r="N30">
        <v>230</v>
      </c>
      <c r="O30">
        <v>25</v>
      </c>
      <c r="P30">
        <v>49</v>
      </c>
      <c r="Q30">
        <v>0.75</v>
      </c>
      <c r="R30" t="s">
        <v>835</v>
      </c>
    </row>
    <row r="31" spans="1:18">
      <c r="A31" t="s">
        <v>2902</v>
      </c>
      <c r="B31" t="s">
        <v>977</v>
      </c>
      <c r="C31" t="s">
        <v>105</v>
      </c>
      <c r="D31" t="s">
        <v>2903</v>
      </c>
      <c r="E31">
        <v>100</v>
      </c>
      <c r="F31">
        <v>3</v>
      </c>
      <c r="G31">
        <v>0</v>
      </c>
      <c r="H31">
        <v>170</v>
      </c>
      <c r="I31">
        <v>1</v>
      </c>
      <c r="J31">
        <v>27</v>
      </c>
      <c r="K31">
        <v>28</v>
      </c>
      <c r="L31">
        <v>0</v>
      </c>
      <c r="M31">
        <v>0</v>
      </c>
      <c r="N31">
        <v>25</v>
      </c>
      <c r="O31">
        <v>25</v>
      </c>
      <c r="P31">
        <v>28</v>
      </c>
      <c r="Q31">
        <v>1</v>
      </c>
      <c r="R31" t="s">
        <v>929</v>
      </c>
    </row>
    <row r="32" spans="1:18">
      <c r="A32" t="s">
        <v>2904</v>
      </c>
      <c r="B32" t="s">
        <v>2886</v>
      </c>
      <c r="C32" t="s">
        <v>2887</v>
      </c>
      <c r="D32" t="s">
        <v>1246</v>
      </c>
      <c r="E32">
        <v>110</v>
      </c>
      <c r="F32">
        <v>2</v>
      </c>
      <c r="G32">
        <v>0</v>
      </c>
      <c r="H32">
        <v>210</v>
      </c>
      <c r="I32">
        <v>1</v>
      </c>
      <c r="J32">
        <v>21</v>
      </c>
      <c r="K32">
        <v>25</v>
      </c>
      <c r="L32">
        <v>3</v>
      </c>
      <c r="M32">
        <v>0</v>
      </c>
      <c r="N32">
        <v>35</v>
      </c>
      <c r="O32">
        <v>25</v>
      </c>
      <c r="P32">
        <v>29</v>
      </c>
      <c r="Q32">
        <v>1</v>
      </c>
      <c r="R32" t="s">
        <v>929</v>
      </c>
    </row>
    <row r="33" spans="1:18">
      <c r="A33" t="s">
        <v>2905</v>
      </c>
      <c r="B33" t="s">
        <v>927</v>
      </c>
      <c r="C33" t="s">
        <v>928</v>
      </c>
      <c r="D33" t="s">
        <v>1246</v>
      </c>
      <c r="E33">
        <v>60</v>
      </c>
      <c r="F33">
        <v>2</v>
      </c>
      <c r="G33">
        <v>1</v>
      </c>
      <c r="H33">
        <v>140</v>
      </c>
      <c r="I33">
        <v>13</v>
      </c>
      <c r="J33">
        <v>11</v>
      </c>
      <c r="K33">
        <v>24</v>
      </c>
      <c r="L33">
        <v>0</v>
      </c>
      <c r="M33">
        <v>10</v>
      </c>
      <c r="N33">
        <v>250</v>
      </c>
      <c r="O33">
        <v>25</v>
      </c>
      <c r="P33">
        <v>30</v>
      </c>
      <c r="Q33">
        <v>0.5</v>
      </c>
      <c r="R33" t="s">
        <v>835</v>
      </c>
    </row>
    <row r="34" spans="1:18">
      <c r="A34" t="s">
        <v>3019</v>
      </c>
      <c r="B34" t="s">
        <v>927</v>
      </c>
      <c r="C34" t="s">
        <v>928</v>
      </c>
      <c r="D34" t="s">
        <v>1246</v>
      </c>
      <c r="E34">
        <v>120</v>
      </c>
      <c r="F34">
        <v>1</v>
      </c>
      <c r="G34">
        <v>1</v>
      </c>
      <c r="H34">
        <v>210</v>
      </c>
      <c r="I34">
        <v>0</v>
      </c>
      <c r="J34">
        <v>13</v>
      </c>
      <c r="K34">
        <v>27</v>
      </c>
      <c r="L34">
        <v>14</v>
      </c>
      <c r="M34">
        <v>5</v>
      </c>
      <c r="N34">
        <v>15</v>
      </c>
      <c r="O34">
        <v>25</v>
      </c>
      <c r="P34">
        <v>30</v>
      </c>
      <c r="Q34">
        <v>1</v>
      </c>
      <c r="R34" t="s">
        <v>929</v>
      </c>
    </row>
    <row r="35" spans="1:18">
      <c r="A35" t="s">
        <v>3020</v>
      </c>
      <c r="B35" t="s">
        <v>927</v>
      </c>
      <c r="C35" t="s">
        <v>928</v>
      </c>
      <c r="D35" t="s">
        <v>1246</v>
      </c>
      <c r="E35">
        <v>120</v>
      </c>
      <c r="F35">
        <v>1</v>
      </c>
      <c r="G35">
        <v>1</v>
      </c>
      <c r="H35">
        <v>170</v>
      </c>
      <c r="I35">
        <v>0</v>
      </c>
      <c r="J35">
        <v>14</v>
      </c>
      <c r="K35">
        <v>26</v>
      </c>
      <c r="L35">
        <v>12</v>
      </c>
      <c r="M35">
        <v>10</v>
      </c>
      <c r="N35">
        <v>0</v>
      </c>
      <c r="O35">
        <v>25</v>
      </c>
      <c r="P35">
        <v>30</v>
      </c>
      <c r="Q35">
        <v>0.75</v>
      </c>
      <c r="R35" t="s">
        <v>929</v>
      </c>
    </row>
    <row r="36" spans="1:18">
      <c r="A36" t="s">
        <v>3021</v>
      </c>
      <c r="B36" t="s">
        <v>2886</v>
      </c>
      <c r="C36" t="s">
        <v>2887</v>
      </c>
      <c r="D36" t="s">
        <v>1246</v>
      </c>
      <c r="E36">
        <v>120</v>
      </c>
      <c r="F36">
        <v>2</v>
      </c>
      <c r="G36">
        <v>1</v>
      </c>
      <c r="H36">
        <v>150</v>
      </c>
      <c r="I36">
        <v>1</v>
      </c>
      <c r="J36">
        <v>12</v>
      </c>
      <c r="K36">
        <v>28</v>
      </c>
      <c r="L36">
        <v>15</v>
      </c>
      <c r="M36">
        <v>10</v>
      </c>
      <c r="N36">
        <v>35</v>
      </c>
      <c r="O36">
        <v>25</v>
      </c>
      <c r="P36">
        <v>32</v>
      </c>
      <c r="Q36">
        <v>1</v>
      </c>
      <c r="R36" t="s">
        <v>929</v>
      </c>
    </row>
    <row r="37" spans="1:18">
      <c r="A37" t="s">
        <v>3022</v>
      </c>
      <c r="B37" t="s">
        <v>2891</v>
      </c>
      <c r="C37" t="s">
        <v>2892</v>
      </c>
      <c r="D37" t="s">
        <v>1246</v>
      </c>
      <c r="E37">
        <v>130</v>
      </c>
      <c r="F37">
        <v>3</v>
      </c>
      <c r="G37">
        <v>1.5</v>
      </c>
      <c r="H37">
        <v>210</v>
      </c>
      <c r="I37">
        <v>1</v>
      </c>
      <c r="J37">
        <v>13</v>
      </c>
      <c r="K37">
        <v>27</v>
      </c>
      <c r="L37">
        <v>13</v>
      </c>
      <c r="M37">
        <v>10</v>
      </c>
      <c r="N37">
        <v>60</v>
      </c>
      <c r="O37">
        <v>25</v>
      </c>
      <c r="P37">
        <v>32</v>
      </c>
      <c r="Q37">
        <v>1</v>
      </c>
      <c r="R37" t="s">
        <v>929</v>
      </c>
    </row>
    <row r="38" spans="1:18">
      <c r="A38" t="s">
        <v>2791</v>
      </c>
      <c r="B38" t="s">
        <v>927</v>
      </c>
      <c r="C38" t="s">
        <v>928</v>
      </c>
      <c r="D38" t="s">
        <v>1246</v>
      </c>
      <c r="E38">
        <v>120</v>
      </c>
      <c r="F38">
        <v>2</v>
      </c>
      <c r="G38">
        <v>1</v>
      </c>
      <c r="H38">
        <v>210</v>
      </c>
      <c r="I38">
        <v>1</v>
      </c>
      <c r="J38">
        <v>11</v>
      </c>
      <c r="K38">
        <v>25</v>
      </c>
      <c r="L38">
        <v>13</v>
      </c>
      <c r="M38">
        <v>10</v>
      </c>
      <c r="N38">
        <v>60</v>
      </c>
      <c r="O38">
        <v>25</v>
      </c>
      <c r="P38">
        <v>30</v>
      </c>
      <c r="Q38">
        <v>1</v>
      </c>
      <c r="R38" t="s">
        <v>929</v>
      </c>
    </row>
    <row r="39" spans="1:18">
      <c r="A39" t="s">
        <v>2792</v>
      </c>
      <c r="B39" t="s">
        <v>2886</v>
      </c>
      <c r="C39" t="s">
        <v>2887</v>
      </c>
      <c r="D39" t="s">
        <v>1246</v>
      </c>
      <c r="E39">
        <v>120</v>
      </c>
      <c r="F39">
        <v>1</v>
      </c>
      <c r="G39">
        <v>0</v>
      </c>
      <c r="H39">
        <v>200</v>
      </c>
      <c r="I39">
        <v>1</v>
      </c>
      <c r="J39">
        <v>14</v>
      </c>
      <c r="K39">
        <v>28</v>
      </c>
      <c r="L39">
        <v>13</v>
      </c>
      <c r="M39">
        <v>0</v>
      </c>
      <c r="N39">
        <v>20</v>
      </c>
      <c r="O39">
        <v>25</v>
      </c>
      <c r="P39">
        <v>31</v>
      </c>
      <c r="Q39">
        <v>0.75</v>
      </c>
      <c r="R39" t="s">
        <v>929</v>
      </c>
    </row>
    <row r="40" spans="1:18">
      <c r="A40" t="s">
        <v>2793</v>
      </c>
      <c r="B40" t="s">
        <v>2886</v>
      </c>
      <c r="C40" t="s">
        <v>2887</v>
      </c>
      <c r="D40" t="s">
        <v>1246</v>
      </c>
      <c r="E40">
        <v>200</v>
      </c>
      <c r="F40">
        <v>6</v>
      </c>
      <c r="G40">
        <v>2</v>
      </c>
      <c r="H40">
        <v>5</v>
      </c>
      <c r="I40">
        <v>6</v>
      </c>
      <c r="J40">
        <v>30</v>
      </c>
      <c r="K40">
        <v>48</v>
      </c>
      <c r="L40">
        <v>12</v>
      </c>
      <c r="M40">
        <v>10</v>
      </c>
      <c r="N40">
        <v>200</v>
      </c>
      <c r="O40">
        <v>25</v>
      </c>
      <c r="P40">
        <v>59</v>
      </c>
      <c r="Q40">
        <v>1</v>
      </c>
      <c r="R40" t="s">
        <v>835</v>
      </c>
    </row>
    <row r="41" spans="1:18">
      <c r="A41" t="s">
        <v>2794</v>
      </c>
      <c r="B41" t="s">
        <v>2891</v>
      </c>
      <c r="C41" t="s">
        <v>2892</v>
      </c>
      <c r="D41" t="s">
        <v>1246</v>
      </c>
      <c r="E41">
        <v>210</v>
      </c>
      <c r="F41">
        <v>4</v>
      </c>
      <c r="G41">
        <v>3</v>
      </c>
      <c r="H41">
        <v>250</v>
      </c>
      <c r="I41">
        <v>5</v>
      </c>
      <c r="J41">
        <v>20</v>
      </c>
      <c r="K41">
        <v>42</v>
      </c>
      <c r="L41">
        <v>17</v>
      </c>
      <c r="M41">
        <v>25</v>
      </c>
      <c r="N41">
        <v>250</v>
      </c>
      <c r="O41">
        <v>30</v>
      </c>
      <c r="P41">
        <v>55</v>
      </c>
      <c r="Q41">
        <v>1</v>
      </c>
      <c r="R41" t="s">
        <v>926</v>
      </c>
    </row>
    <row r="42" spans="1:18">
      <c r="A42" t="s">
        <v>1093</v>
      </c>
      <c r="B42" t="s">
        <v>2891</v>
      </c>
      <c r="C42" t="s">
        <v>2892</v>
      </c>
      <c r="D42" t="s">
        <v>1246</v>
      </c>
      <c r="E42">
        <v>110</v>
      </c>
      <c r="F42">
        <v>1</v>
      </c>
      <c r="G42">
        <v>0</v>
      </c>
      <c r="H42">
        <v>40</v>
      </c>
      <c r="I42">
        <v>0</v>
      </c>
      <c r="J42">
        <v>10</v>
      </c>
      <c r="K42">
        <v>25</v>
      </c>
      <c r="L42">
        <v>15</v>
      </c>
      <c r="M42">
        <v>0</v>
      </c>
      <c r="N42">
        <v>35</v>
      </c>
      <c r="O42">
        <v>25</v>
      </c>
      <c r="P42">
        <v>27</v>
      </c>
      <c r="Q42">
        <v>0.75</v>
      </c>
      <c r="R42" t="s">
        <v>929</v>
      </c>
    </row>
    <row r="43" spans="1:18">
      <c r="A43" t="s">
        <v>939</v>
      </c>
      <c r="B43" t="s">
        <v>927</v>
      </c>
      <c r="C43" t="s">
        <v>928</v>
      </c>
      <c r="D43" t="s">
        <v>1246</v>
      </c>
      <c r="E43">
        <v>120</v>
      </c>
      <c r="F43">
        <v>1</v>
      </c>
      <c r="G43">
        <v>1</v>
      </c>
      <c r="H43">
        <v>280</v>
      </c>
      <c r="I43">
        <v>1</v>
      </c>
      <c r="J43">
        <v>14</v>
      </c>
      <c r="K43">
        <v>26</v>
      </c>
      <c r="L43">
        <v>11</v>
      </c>
      <c r="M43">
        <v>10</v>
      </c>
      <c r="N43">
        <v>0</v>
      </c>
      <c r="O43">
        <v>25</v>
      </c>
      <c r="P43">
        <v>30</v>
      </c>
      <c r="Q43">
        <v>0.75</v>
      </c>
      <c r="R43" t="s">
        <v>929</v>
      </c>
    </row>
    <row r="44" spans="1:18">
      <c r="A44" t="s">
        <v>940</v>
      </c>
      <c r="B44" t="s">
        <v>2891</v>
      </c>
      <c r="C44" t="s">
        <v>2892</v>
      </c>
      <c r="D44" t="s">
        <v>1246</v>
      </c>
      <c r="E44">
        <v>100</v>
      </c>
      <c r="F44">
        <v>3</v>
      </c>
      <c r="G44">
        <v>1</v>
      </c>
      <c r="H44">
        <v>140</v>
      </c>
      <c r="I44">
        <v>3</v>
      </c>
      <c r="J44">
        <v>16</v>
      </c>
      <c r="K44">
        <v>24</v>
      </c>
      <c r="L44">
        <v>5</v>
      </c>
      <c r="M44">
        <v>10</v>
      </c>
      <c r="N44">
        <v>80</v>
      </c>
      <c r="O44">
        <v>25</v>
      </c>
      <c r="P44">
        <v>29</v>
      </c>
      <c r="Q44">
        <v>0.75</v>
      </c>
      <c r="R44" t="s">
        <v>926</v>
      </c>
    </row>
    <row r="45" spans="1:18">
      <c r="A45" t="s">
        <v>941</v>
      </c>
      <c r="B45" t="s">
        <v>2891</v>
      </c>
      <c r="C45" t="s">
        <v>2892</v>
      </c>
      <c r="D45" t="s">
        <v>1246</v>
      </c>
      <c r="E45">
        <v>200</v>
      </c>
      <c r="F45">
        <v>6</v>
      </c>
      <c r="G45">
        <v>1</v>
      </c>
      <c r="H45">
        <v>350</v>
      </c>
      <c r="I45">
        <v>5</v>
      </c>
      <c r="J45">
        <v>35</v>
      </c>
      <c r="K45">
        <v>47</v>
      </c>
      <c r="L45">
        <v>7</v>
      </c>
      <c r="M45">
        <v>10</v>
      </c>
      <c r="N45">
        <v>160</v>
      </c>
      <c r="O45">
        <v>25</v>
      </c>
      <c r="P45">
        <v>58</v>
      </c>
      <c r="Q45">
        <v>0.5</v>
      </c>
      <c r="R45" t="s">
        <v>926</v>
      </c>
    </row>
    <row r="46" spans="1:18">
      <c r="A46" t="s">
        <v>842</v>
      </c>
      <c r="B46" t="s">
        <v>927</v>
      </c>
      <c r="C46" t="s">
        <v>928</v>
      </c>
      <c r="D46" t="s">
        <v>1246</v>
      </c>
      <c r="E46">
        <v>110</v>
      </c>
      <c r="F46">
        <v>1</v>
      </c>
      <c r="G46">
        <v>0</v>
      </c>
      <c r="H46">
        <v>200</v>
      </c>
      <c r="I46">
        <v>0</v>
      </c>
      <c r="J46">
        <v>15</v>
      </c>
      <c r="K46">
        <v>27</v>
      </c>
      <c r="L46">
        <v>12</v>
      </c>
      <c r="M46">
        <v>0</v>
      </c>
      <c r="N46">
        <v>35</v>
      </c>
      <c r="O46">
        <v>25</v>
      </c>
      <c r="P46">
        <v>30</v>
      </c>
      <c r="Q46">
        <v>0.75</v>
      </c>
      <c r="R46" t="s">
        <v>929</v>
      </c>
    </row>
    <row r="47" spans="1:18">
      <c r="A47" t="s">
        <v>843</v>
      </c>
      <c r="B47" t="s">
        <v>924</v>
      </c>
      <c r="C47" t="s">
        <v>925</v>
      </c>
      <c r="D47" t="s">
        <v>1246</v>
      </c>
      <c r="E47">
        <v>110</v>
      </c>
      <c r="F47">
        <v>1</v>
      </c>
      <c r="G47">
        <v>2</v>
      </c>
      <c r="H47">
        <v>180</v>
      </c>
      <c r="I47">
        <v>1</v>
      </c>
      <c r="J47">
        <v>11</v>
      </c>
      <c r="K47">
        <v>23</v>
      </c>
      <c r="L47">
        <v>11</v>
      </c>
      <c r="M47">
        <v>20</v>
      </c>
      <c r="N47">
        <v>45</v>
      </c>
      <c r="O47">
        <v>25</v>
      </c>
      <c r="P47">
        <v>23</v>
      </c>
      <c r="Q47">
        <v>0.75</v>
      </c>
      <c r="R47" t="s">
        <v>929</v>
      </c>
    </row>
    <row r="48" spans="1:18">
      <c r="A48" t="s">
        <v>844</v>
      </c>
      <c r="B48" t="s">
        <v>927</v>
      </c>
      <c r="C48" t="s">
        <v>928</v>
      </c>
      <c r="D48" t="s">
        <v>1246</v>
      </c>
      <c r="E48">
        <v>120</v>
      </c>
      <c r="F48">
        <v>3</v>
      </c>
      <c r="G48">
        <v>1.5</v>
      </c>
      <c r="H48">
        <v>270</v>
      </c>
      <c r="I48">
        <v>2</v>
      </c>
      <c r="J48">
        <v>11</v>
      </c>
      <c r="K48">
        <v>24</v>
      </c>
      <c r="L48">
        <v>11</v>
      </c>
      <c r="M48">
        <v>10</v>
      </c>
      <c r="N48">
        <v>95</v>
      </c>
      <c r="O48">
        <v>25</v>
      </c>
      <c r="P48">
        <v>30</v>
      </c>
      <c r="Q48">
        <v>1</v>
      </c>
      <c r="R48" t="s">
        <v>926</v>
      </c>
    </row>
    <row r="49" spans="1:18">
      <c r="A49" t="s">
        <v>845</v>
      </c>
      <c r="B49" t="s">
        <v>2891</v>
      </c>
      <c r="C49" t="s">
        <v>2892</v>
      </c>
      <c r="D49" t="s">
        <v>1246</v>
      </c>
      <c r="E49">
        <v>110</v>
      </c>
      <c r="F49">
        <v>2</v>
      </c>
      <c r="G49">
        <v>0.5</v>
      </c>
      <c r="H49">
        <v>220</v>
      </c>
      <c r="I49">
        <v>1</v>
      </c>
      <c r="J49">
        <v>14</v>
      </c>
      <c r="K49">
        <v>26</v>
      </c>
      <c r="L49">
        <v>11</v>
      </c>
      <c r="M49">
        <v>5</v>
      </c>
      <c r="N49">
        <v>35</v>
      </c>
      <c r="O49">
        <v>25</v>
      </c>
      <c r="P49">
        <v>24</v>
      </c>
      <c r="Q49">
        <v>1.33</v>
      </c>
      <c r="R49" t="s">
        <v>929</v>
      </c>
    </row>
    <row r="50" spans="1:18">
      <c r="A50" t="s">
        <v>846</v>
      </c>
      <c r="B50" t="s">
        <v>2886</v>
      </c>
      <c r="C50" t="s">
        <v>2887</v>
      </c>
      <c r="D50" t="s">
        <v>1246</v>
      </c>
      <c r="E50">
        <v>220</v>
      </c>
      <c r="F50">
        <v>4</v>
      </c>
      <c r="G50">
        <v>2</v>
      </c>
      <c r="H50">
        <v>280</v>
      </c>
      <c r="I50">
        <v>3</v>
      </c>
      <c r="J50">
        <v>31</v>
      </c>
      <c r="K50">
        <v>49</v>
      </c>
      <c r="L50">
        <v>15</v>
      </c>
      <c r="M50">
        <v>20</v>
      </c>
      <c r="N50">
        <v>170</v>
      </c>
      <c r="O50">
        <v>25</v>
      </c>
      <c r="P50">
        <v>60</v>
      </c>
      <c r="Q50">
        <v>1</v>
      </c>
      <c r="R50" t="s">
        <v>926</v>
      </c>
    </row>
    <row r="51" spans="1:18">
      <c r="A51" t="s">
        <v>2671</v>
      </c>
      <c r="B51" t="s">
        <v>927</v>
      </c>
      <c r="C51" t="s">
        <v>928</v>
      </c>
      <c r="D51" t="s">
        <v>1246</v>
      </c>
      <c r="E51">
        <v>120</v>
      </c>
      <c r="F51">
        <v>2</v>
      </c>
      <c r="G51">
        <v>0.5</v>
      </c>
      <c r="H51">
        <v>270</v>
      </c>
      <c r="I51">
        <v>1</v>
      </c>
      <c r="J51">
        <v>26</v>
      </c>
      <c r="K51">
        <v>30</v>
      </c>
      <c r="L51">
        <v>3</v>
      </c>
      <c r="M51">
        <v>5</v>
      </c>
      <c r="N51">
        <v>45</v>
      </c>
      <c r="O51">
        <v>25</v>
      </c>
      <c r="P51">
        <v>30</v>
      </c>
      <c r="Q51">
        <v>1.33</v>
      </c>
      <c r="R51" t="s">
        <v>929</v>
      </c>
    </row>
    <row r="52" spans="1:18">
      <c r="A52" t="s">
        <v>2672</v>
      </c>
      <c r="B52" t="s">
        <v>924</v>
      </c>
      <c r="C52" t="s">
        <v>925</v>
      </c>
      <c r="D52" t="s">
        <v>1246</v>
      </c>
      <c r="E52">
        <v>120</v>
      </c>
      <c r="F52">
        <v>3</v>
      </c>
      <c r="G52">
        <v>1.5</v>
      </c>
      <c r="H52">
        <v>160</v>
      </c>
      <c r="I52">
        <v>2</v>
      </c>
      <c r="J52">
        <v>17</v>
      </c>
      <c r="K52">
        <v>25</v>
      </c>
      <c r="L52">
        <v>6</v>
      </c>
      <c r="M52">
        <v>15</v>
      </c>
      <c r="N52">
        <v>90</v>
      </c>
      <c r="O52">
        <v>25</v>
      </c>
      <c r="P52">
        <v>32</v>
      </c>
      <c r="Q52">
        <v>0.75</v>
      </c>
      <c r="R52" t="s">
        <v>926</v>
      </c>
    </row>
    <row r="53" spans="1:18">
      <c r="A53" t="s">
        <v>2665</v>
      </c>
      <c r="B53" t="s">
        <v>2886</v>
      </c>
      <c r="C53" t="s">
        <v>2887</v>
      </c>
      <c r="D53" t="s">
        <v>1246</v>
      </c>
      <c r="E53">
        <v>220</v>
      </c>
      <c r="F53">
        <v>5</v>
      </c>
      <c r="G53">
        <v>3</v>
      </c>
      <c r="H53">
        <v>150</v>
      </c>
      <c r="I53">
        <v>3</v>
      </c>
      <c r="J53">
        <v>28</v>
      </c>
      <c r="K53">
        <v>47</v>
      </c>
      <c r="L53">
        <v>16</v>
      </c>
      <c r="M53">
        <v>30</v>
      </c>
      <c r="N53">
        <v>170</v>
      </c>
      <c r="O53">
        <v>25</v>
      </c>
      <c r="P53">
        <v>60</v>
      </c>
      <c r="Q53">
        <v>0.66</v>
      </c>
      <c r="R53" t="s">
        <v>926</v>
      </c>
    </row>
    <row r="54" spans="1:18">
      <c r="A54" t="s">
        <v>2666</v>
      </c>
      <c r="B54" t="s">
        <v>927</v>
      </c>
      <c r="C54" t="s">
        <v>928</v>
      </c>
      <c r="D54" t="s">
        <v>1246</v>
      </c>
      <c r="E54">
        <v>120</v>
      </c>
      <c r="F54">
        <v>2</v>
      </c>
      <c r="G54">
        <v>1</v>
      </c>
      <c r="H54">
        <v>210</v>
      </c>
      <c r="I54">
        <v>1</v>
      </c>
      <c r="J54">
        <v>11</v>
      </c>
      <c r="K54">
        <v>25</v>
      </c>
      <c r="L54">
        <v>13</v>
      </c>
      <c r="M54">
        <v>10</v>
      </c>
      <c r="N54">
        <v>0</v>
      </c>
      <c r="O54">
        <v>25</v>
      </c>
      <c r="P54">
        <v>30</v>
      </c>
      <c r="Q54">
        <v>1</v>
      </c>
      <c r="R54" t="s">
        <v>929</v>
      </c>
    </row>
    <row r="55" spans="1:18">
      <c r="A55" t="s">
        <v>2667</v>
      </c>
      <c r="B55" t="s">
        <v>946</v>
      </c>
      <c r="C55" t="s">
        <v>1391</v>
      </c>
      <c r="D55" t="s">
        <v>2903</v>
      </c>
      <c r="E55">
        <v>150</v>
      </c>
      <c r="F55">
        <v>5</v>
      </c>
      <c r="G55">
        <v>2</v>
      </c>
      <c r="H55">
        <v>0</v>
      </c>
      <c r="I55">
        <v>3</v>
      </c>
      <c r="J55">
        <v>21</v>
      </c>
      <c r="K55">
        <v>27</v>
      </c>
      <c r="L55">
        <v>3</v>
      </c>
      <c r="M55">
        <v>15</v>
      </c>
      <c r="N55">
        <v>170</v>
      </c>
      <c r="O55">
        <v>30</v>
      </c>
      <c r="P55">
        <v>42</v>
      </c>
      <c r="Q55">
        <v>0.33</v>
      </c>
      <c r="R55" t="s">
        <v>926</v>
      </c>
    </row>
    <row r="56" spans="1:18">
      <c r="A56" t="s">
        <v>2673</v>
      </c>
      <c r="B56" t="s">
        <v>2886</v>
      </c>
      <c r="C56" t="s">
        <v>2887</v>
      </c>
      <c r="D56" t="s">
        <v>1246</v>
      </c>
      <c r="E56">
        <v>200</v>
      </c>
      <c r="F56">
        <v>5</v>
      </c>
      <c r="G56">
        <v>3</v>
      </c>
      <c r="H56">
        <v>160</v>
      </c>
      <c r="I56">
        <v>4</v>
      </c>
      <c r="J56">
        <v>20</v>
      </c>
      <c r="K56">
        <v>41</v>
      </c>
      <c r="L56">
        <v>17</v>
      </c>
      <c r="M56">
        <v>25</v>
      </c>
      <c r="N56">
        <v>240</v>
      </c>
      <c r="O56">
        <v>25</v>
      </c>
      <c r="P56">
        <v>55</v>
      </c>
      <c r="Q56">
        <v>0.67</v>
      </c>
      <c r="R56" t="s">
        <v>926</v>
      </c>
    </row>
    <row r="57" spans="1:18">
      <c r="A57" t="s">
        <v>2674</v>
      </c>
      <c r="B57" t="s">
        <v>927</v>
      </c>
      <c r="C57" t="s">
        <v>928</v>
      </c>
      <c r="D57" t="s">
        <v>1246</v>
      </c>
      <c r="E57">
        <v>200</v>
      </c>
      <c r="F57">
        <v>4</v>
      </c>
      <c r="G57">
        <v>1</v>
      </c>
      <c r="H57">
        <v>360</v>
      </c>
      <c r="I57">
        <v>7</v>
      </c>
      <c r="J57">
        <v>30</v>
      </c>
      <c r="K57">
        <v>49</v>
      </c>
      <c r="L57">
        <v>12</v>
      </c>
      <c r="M57">
        <v>15</v>
      </c>
      <c r="N57">
        <v>230</v>
      </c>
      <c r="O57">
        <v>25</v>
      </c>
      <c r="P57">
        <v>58</v>
      </c>
      <c r="Q57">
        <v>1</v>
      </c>
      <c r="R57" t="s">
        <v>835</v>
      </c>
    </row>
    <row r="58" spans="1:18">
      <c r="A58" t="s">
        <v>2675</v>
      </c>
      <c r="B58" t="s">
        <v>927</v>
      </c>
      <c r="C58" t="s">
        <v>928</v>
      </c>
      <c r="D58" t="s">
        <v>1246</v>
      </c>
      <c r="E58">
        <v>110</v>
      </c>
      <c r="F58">
        <v>3</v>
      </c>
      <c r="G58">
        <v>1</v>
      </c>
      <c r="H58">
        <v>200</v>
      </c>
      <c r="I58">
        <v>3</v>
      </c>
      <c r="J58">
        <v>15</v>
      </c>
      <c r="K58">
        <v>24</v>
      </c>
      <c r="L58">
        <v>6</v>
      </c>
      <c r="M58">
        <v>10</v>
      </c>
      <c r="N58">
        <v>85</v>
      </c>
      <c r="O58">
        <v>100</v>
      </c>
      <c r="P58">
        <v>30</v>
      </c>
      <c r="Q58">
        <v>1</v>
      </c>
      <c r="R58" t="s">
        <v>926</v>
      </c>
    </row>
    <row r="59" spans="1:18">
      <c r="A59" t="s">
        <v>2676</v>
      </c>
      <c r="B59" t="s">
        <v>927</v>
      </c>
      <c r="C59" t="s">
        <v>928</v>
      </c>
      <c r="D59" t="s">
        <v>1246</v>
      </c>
      <c r="E59">
        <v>210</v>
      </c>
      <c r="F59">
        <v>4</v>
      </c>
      <c r="G59">
        <v>2.5</v>
      </c>
      <c r="H59">
        <v>210</v>
      </c>
      <c r="I59">
        <v>4</v>
      </c>
      <c r="J59">
        <v>20</v>
      </c>
      <c r="K59">
        <v>44</v>
      </c>
      <c r="L59">
        <v>20</v>
      </c>
      <c r="M59">
        <v>25</v>
      </c>
      <c r="N59">
        <v>210</v>
      </c>
      <c r="O59">
        <v>25</v>
      </c>
      <c r="P59">
        <v>55</v>
      </c>
      <c r="Q59">
        <v>1</v>
      </c>
      <c r="R59" t="s">
        <v>926</v>
      </c>
    </row>
    <row r="60" spans="1:18">
      <c r="A60" t="s">
        <v>2677</v>
      </c>
      <c r="B60" t="s">
        <v>2891</v>
      </c>
      <c r="C60" t="s">
        <v>2892</v>
      </c>
      <c r="D60" t="s">
        <v>1246</v>
      </c>
      <c r="E60">
        <v>190</v>
      </c>
      <c r="F60">
        <v>4</v>
      </c>
      <c r="G60">
        <v>1</v>
      </c>
      <c r="H60">
        <v>300</v>
      </c>
      <c r="I60">
        <v>8</v>
      </c>
      <c r="J60">
        <v>19</v>
      </c>
      <c r="K60">
        <v>47</v>
      </c>
      <c r="L60">
        <v>20</v>
      </c>
      <c r="M60">
        <v>10</v>
      </c>
      <c r="N60">
        <v>340</v>
      </c>
      <c r="O60">
        <v>35</v>
      </c>
      <c r="P60">
        <v>59</v>
      </c>
      <c r="Q60">
        <v>1</v>
      </c>
      <c r="R60" t="s">
        <v>835</v>
      </c>
    </row>
    <row r="61" spans="1:18">
      <c r="A61" t="s">
        <v>2678</v>
      </c>
      <c r="B61" t="s">
        <v>2886</v>
      </c>
      <c r="C61" t="s">
        <v>2887</v>
      </c>
      <c r="D61" t="s">
        <v>1246</v>
      </c>
      <c r="E61">
        <v>100</v>
      </c>
      <c r="F61">
        <v>2</v>
      </c>
      <c r="G61">
        <v>0</v>
      </c>
      <c r="H61">
        <v>210</v>
      </c>
      <c r="I61">
        <v>1</v>
      </c>
      <c r="J61">
        <v>20</v>
      </c>
      <c r="K61">
        <v>25</v>
      </c>
      <c r="L61">
        <v>4</v>
      </c>
      <c r="M61">
        <v>0</v>
      </c>
      <c r="N61">
        <v>50</v>
      </c>
      <c r="O61">
        <v>100</v>
      </c>
      <c r="P61">
        <v>30</v>
      </c>
      <c r="Q61">
        <v>1</v>
      </c>
      <c r="R61" t="s">
        <v>929</v>
      </c>
    </row>
    <row r="62" spans="1:18">
      <c r="A62" t="s">
        <v>2679</v>
      </c>
      <c r="B62" t="s">
        <v>924</v>
      </c>
      <c r="C62" t="s">
        <v>925</v>
      </c>
      <c r="D62" t="s">
        <v>1246</v>
      </c>
      <c r="E62">
        <v>50</v>
      </c>
      <c r="F62">
        <v>1</v>
      </c>
      <c r="G62">
        <v>0</v>
      </c>
      <c r="H62">
        <v>0</v>
      </c>
      <c r="I62">
        <v>0</v>
      </c>
      <c r="J62">
        <v>12</v>
      </c>
      <c r="K62">
        <v>12</v>
      </c>
      <c r="L62">
        <v>0</v>
      </c>
      <c r="M62">
        <v>0</v>
      </c>
      <c r="N62">
        <v>15</v>
      </c>
      <c r="O62">
        <v>0</v>
      </c>
      <c r="P62">
        <v>14</v>
      </c>
      <c r="Q62">
        <v>1</v>
      </c>
      <c r="R62" t="s">
        <v>929</v>
      </c>
    </row>
    <row r="63" spans="1:18">
      <c r="A63" t="s">
        <v>2680</v>
      </c>
      <c r="B63" t="s">
        <v>924</v>
      </c>
      <c r="C63" t="s">
        <v>925</v>
      </c>
      <c r="D63" t="s">
        <v>1246</v>
      </c>
      <c r="E63">
        <v>50</v>
      </c>
      <c r="F63">
        <v>2</v>
      </c>
      <c r="G63">
        <v>0</v>
      </c>
      <c r="H63">
        <v>0</v>
      </c>
      <c r="I63">
        <v>1</v>
      </c>
      <c r="J63">
        <v>10</v>
      </c>
      <c r="K63">
        <v>11</v>
      </c>
      <c r="L63">
        <v>0</v>
      </c>
      <c r="M63">
        <v>0</v>
      </c>
      <c r="N63">
        <v>15</v>
      </c>
      <c r="O63">
        <v>0</v>
      </c>
      <c r="P63">
        <v>12</v>
      </c>
      <c r="Q63">
        <v>1.25</v>
      </c>
      <c r="R63" t="s">
        <v>929</v>
      </c>
    </row>
    <row r="64" spans="1:18">
      <c r="A64" t="s">
        <v>2681</v>
      </c>
      <c r="B64" t="s">
        <v>924</v>
      </c>
      <c r="C64" t="s">
        <v>925</v>
      </c>
      <c r="D64" t="s">
        <v>1246</v>
      </c>
      <c r="E64">
        <v>210</v>
      </c>
      <c r="F64">
        <v>7</v>
      </c>
      <c r="G64">
        <v>3</v>
      </c>
      <c r="H64">
        <v>210</v>
      </c>
      <c r="I64">
        <v>6</v>
      </c>
      <c r="J64">
        <v>28</v>
      </c>
      <c r="K64">
        <v>43</v>
      </c>
      <c r="L64">
        <v>9</v>
      </c>
      <c r="M64">
        <v>25</v>
      </c>
      <c r="N64">
        <v>250</v>
      </c>
      <c r="O64">
        <v>25</v>
      </c>
      <c r="P64">
        <v>57</v>
      </c>
      <c r="Q64">
        <v>1.25</v>
      </c>
      <c r="R64" t="s">
        <v>835</v>
      </c>
    </row>
    <row r="65" spans="1:18">
      <c r="A65" t="s">
        <v>2682</v>
      </c>
      <c r="B65" t="s">
        <v>924</v>
      </c>
      <c r="C65" t="s">
        <v>925</v>
      </c>
      <c r="D65" t="s">
        <v>1246</v>
      </c>
      <c r="E65">
        <v>220</v>
      </c>
      <c r="F65">
        <v>7</v>
      </c>
      <c r="G65">
        <v>2.5</v>
      </c>
      <c r="H65">
        <v>260</v>
      </c>
      <c r="I65">
        <v>4</v>
      </c>
      <c r="J65">
        <v>30</v>
      </c>
      <c r="K65">
        <v>43</v>
      </c>
      <c r="L65">
        <v>9</v>
      </c>
      <c r="M65">
        <v>25</v>
      </c>
      <c r="N65">
        <v>230</v>
      </c>
      <c r="O65">
        <v>25</v>
      </c>
      <c r="P65">
        <v>56</v>
      </c>
      <c r="Q65">
        <v>1</v>
      </c>
      <c r="R65" t="s">
        <v>926</v>
      </c>
    </row>
    <row r="66" spans="1:18">
      <c r="A66" t="s">
        <v>2683</v>
      </c>
      <c r="B66" t="s">
        <v>924</v>
      </c>
      <c r="C66" t="s">
        <v>925</v>
      </c>
      <c r="D66" t="s">
        <v>2903</v>
      </c>
      <c r="E66">
        <v>150</v>
      </c>
      <c r="F66">
        <v>5</v>
      </c>
      <c r="G66">
        <v>3</v>
      </c>
      <c r="H66">
        <v>0</v>
      </c>
      <c r="I66">
        <v>4</v>
      </c>
      <c r="J66">
        <v>22</v>
      </c>
      <c r="K66">
        <v>27</v>
      </c>
      <c r="L66">
        <v>1</v>
      </c>
      <c r="M66">
        <v>25</v>
      </c>
      <c r="N66">
        <v>0</v>
      </c>
      <c r="O66">
        <v>0</v>
      </c>
      <c r="P66">
        <v>40</v>
      </c>
      <c r="Q66">
        <v>0.5</v>
      </c>
      <c r="R66" t="s">
        <v>926</v>
      </c>
    </row>
    <row r="67" spans="1:18">
      <c r="A67" t="s">
        <v>2554</v>
      </c>
      <c r="B67" t="s">
        <v>924</v>
      </c>
      <c r="C67" t="s">
        <v>925</v>
      </c>
      <c r="D67" t="s">
        <v>1246</v>
      </c>
      <c r="E67">
        <v>220</v>
      </c>
      <c r="F67">
        <v>7</v>
      </c>
      <c r="G67">
        <v>2.5</v>
      </c>
      <c r="H67">
        <v>260</v>
      </c>
      <c r="I67">
        <v>4</v>
      </c>
      <c r="J67">
        <v>30</v>
      </c>
      <c r="K67">
        <v>43</v>
      </c>
      <c r="L67">
        <v>9</v>
      </c>
      <c r="M67">
        <v>25</v>
      </c>
      <c r="N67">
        <v>230</v>
      </c>
      <c r="O67">
        <v>25</v>
      </c>
      <c r="P67">
        <v>56</v>
      </c>
      <c r="Q67">
        <v>1</v>
      </c>
      <c r="R67" t="s">
        <v>926</v>
      </c>
    </row>
    <row r="68" spans="1:18">
      <c r="A68" t="s">
        <v>2555</v>
      </c>
      <c r="B68" t="s">
        <v>2886</v>
      </c>
      <c r="C68" t="s">
        <v>2887</v>
      </c>
      <c r="D68" t="s">
        <v>1246</v>
      </c>
      <c r="E68">
        <v>200</v>
      </c>
      <c r="F68">
        <v>6</v>
      </c>
      <c r="G68">
        <v>1.5</v>
      </c>
      <c r="H68">
        <v>390</v>
      </c>
      <c r="I68">
        <v>6</v>
      </c>
      <c r="J68">
        <v>23</v>
      </c>
      <c r="K68">
        <v>47</v>
      </c>
      <c r="L68">
        <v>18</v>
      </c>
      <c r="M68">
        <v>15</v>
      </c>
      <c r="N68">
        <v>350</v>
      </c>
      <c r="O68">
        <v>25</v>
      </c>
      <c r="P68">
        <v>61</v>
      </c>
      <c r="Q68">
        <v>1</v>
      </c>
      <c r="R68" t="s">
        <v>835</v>
      </c>
    </row>
    <row r="69" spans="1:18">
      <c r="A69" t="s">
        <v>2556</v>
      </c>
      <c r="B69" t="s">
        <v>927</v>
      </c>
      <c r="C69" t="s">
        <v>928</v>
      </c>
      <c r="D69" t="s">
        <v>1246</v>
      </c>
      <c r="E69">
        <v>200</v>
      </c>
      <c r="F69">
        <v>4</v>
      </c>
      <c r="G69">
        <v>4</v>
      </c>
      <c r="H69">
        <v>250</v>
      </c>
      <c r="I69">
        <v>5</v>
      </c>
      <c r="J69">
        <v>20</v>
      </c>
      <c r="K69">
        <v>41</v>
      </c>
      <c r="L69">
        <v>16</v>
      </c>
      <c r="M69">
        <v>35</v>
      </c>
      <c r="N69">
        <v>230</v>
      </c>
      <c r="O69">
        <v>25</v>
      </c>
      <c r="P69">
        <v>55</v>
      </c>
      <c r="Q69">
        <v>0.75</v>
      </c>
      <c r="R69" t="s">
        <v>926</v>
      </c>
    </row>
    <row r="70" spans="1:18">
      <c r="A70" t="s">
        <v>2557</v>
      </c>
      <c r="B70" t="s">
        <v>927</v>
      </c>
      <c r="C70" t="s">
        <v>928</v>
      </c>
      <c r="D70" t="s">
        <v>1246</v>
      </c>
      <c r="E70">
        <v>120</v>
      </c>
      <c r="F70">
        <v>2</v>
      </c>
      <c r="G70">
        <v>0</v>
      </c>
      <c r="H70">
        <v>290</v>
      </c>
      <c r="I70">
        <v>0</v>
      </c>
      <c r="J70">
        <v>25</v>
      </c>
      <c r="K70">
        <v>27</v>
      </c>
      <c r="L70">
        <v>2</v>
      </c>
      <c r="M70">
        <v>0</v>
      </c>
      <c r="N70">
        <v>35</v>
      </c>
      <c r="O70">
        <v>25</v>
      </c>
      <c r="P70">
        <v>31</v>
      </c>
      <c r="Q70">
        <v>1.25</v>
      </c>
      <c r="R70" t="s">
        <v>929</v>
      </c>
    </row>
    <row r="71" spans="1:18">
      <c r="A71" t="s">
        <v>2558</v>
      </c>
      <c r="B71" t="s">
        <v>2886</v>
      </c>
      <c r="C71" t="s">
        <v>2887</v>
      </c>
      <c r="D71" t="s">
        <v>1246</v>
      </c>
      <c r="E71">
        <v>120</v>
      </c>
      <c r="F71">
        <v>2</v>
      </c>
      <c r="G71">
        <v>0</v>
      </c>
      <c r="H71">
        <v>350</v>
      </c>
      <c r="I71">
        <v>0</v>
      </c>
      <c r="J71">
        <v>26</v>
      </c>
      <c r="K71">
        <v>29</v>
      </c>
      <c r="L71">
        <v>3</v>
      </c>
      <c r="M71">
        <v>0</v>
      </c>
      <c r="N71">
        <v>40</v>
      </c>
      <c r="O71">
        <v>25</v>
      </c>
      <c r="P71">
        <v>33</v>
      </c>
      <c r="Q71">
        <v>1.25</v>
      </c>
      <c r="R71" t="s">
        <v>929</v>
      </c>
    </row>
    <row r="72" spans="1:18">
      <c r="A72" t="s">
        <v>2559</v>
      </c>
      <c r="B72" t="s">
        <v>977</v>
      </c>
      <c r="C72" t="s">
        <v>105</v>
      </c>
      <c r="D72" t="s">
        <v>1246</v>
      </c>
      <c r="E72">
        <v>200</v>
      </c>
      <c r="F72">
        <v>7</v>
      </c>
      <c r="G72">
        <v>1</v>
      </c>
      <c r="H72">
        <v>0</v>
      </c>
      <c r="I72">
        <v>8</v>
      </c>
      <c r="J72">
        <v>38</v>
      </c>
      <c r="K72">
        <v>47</v>
      </c>
      <c r="L72">
        <v>1</v>
      </c>
      <c r="M72">
        <v>5</v>
      </c>
      <c r="N72">
        <v>250</v>
      </c>
      <c r="O72">
        <v>20</v>
      </c>
      <c r="P72">
        <v>59</v>
      </c>
      <c r="Q72">
        <v>1.25</v>
      </c>
      <c r="R72" t="s">
        <v>835</v>
      </c>
    </row>
    <row r="73" spans="1:18">
      <c r="A73" t="s">
        <v>2560</v>
      </c>
      <c r="B73" t="s">
        <v>977</v>
      </c>
      <c r="C73" t="s">
        <v>105</v>
      </c>
      <c r="D73" t="s">
        <v>1246</v>
      </c>
      <c r="E73">
        <v>160</v>
      </c>
      <c r="F73">
        <v>5</v>
      </c>
      <c r="G73">
        <v>0.5</v>
      </c>
      <c r="H73">
        <v>0</v>
      </c>
      <c r="I73">
        <v>5</v>
      </c>
      <c r="J73">
        <v>33</v>
      </c>
      <c r="K73">
        <v>38</v>
      </c>
      <c r="L73">
        <v>0</v>
      </c>
      <c r="M73">
        <v>5</v>
      </c>
      <c r="N73">
        <v>200</v>
      </c>
      <c r="O73">
        <v>15</v>
      </c>
      <c r="P73">
        <v>46</v>
      </c>
      <c r="Q73">
        <v>1</v>
      </c>
      <c r="R73" t="s">
        <v>926</v>
      </c>
    </row>
    <row r="74" spans="1:18">
      <c r="A74" t="s">
        <v>2547</v>
      </c>
      <c r="B74" t="s">
        <v>977</v>
      </c>
      <c r="C74" t="s">
        <v>105</v>
      </c>
      <c r="D74" t="s">
        <v>1246</v>
      </c>
      <c r="E74">
        <v>170</v>
      </c>
      <c r="F74">
        <v>5</v>
      </c>
      <c r="G74">
        <v>0.5</v>
      </c>
      <c r="H74">
        <v>0</v>
      </c>
      <c r="I74">
        <v>5</v>
      </c>
      <c r="J74">
        <v>36</v>
      </c>
      <c r="K74">
        <v>41</v>
      </c>
      <c r="L74">
        <v>0</v>
      </c>
      <c r="M74">
        <v>5</v>
      </c>
      <c r="N74">
        <v>200</v>
      </c>
      <c r="O74">
        <v>15</v>
      </c>
      <c r="P74">
        <v>49</v>
      </c>
      <c r="Q74">
        <v>1</v>
      </c>
      <c r="R74" t="s">
        <v>926</v>
      </c>
    </row>
    <row r="75" spans="1:18">
      <c r="A75" t="s">
        <v>2548</v>
      </c>
      <c r="B75" t="s">
        <v>2886</v>
      </c>
      <c r="C75" t="s">
        <v>2887</v>
      </c>
      <c r="D75" t="s">
        <v>1246</v>
      </c>
      <c r="E75">
        <v>100</v>
      </c>
      <c r="F75">
        <v>2</v>
      </c>
      <c r="G75">
        <v>0.5</v>
      </c>
      <c r="H75">
        <v>50</v>
      </c>
      <c r="I75">
        <v>1</v>
      </c>
      <c r="J75">
        <v>8</v>
      </c>
      <c r="K75">
        <v>24</v>
      </c>
      <c r="L75">
        <v>15</v>
      </c>
      <c r="M75">
        <v>5</v>
      </c>
      <c r="N75">
        <v>40</v>
      </c>
      <c r="O75">
        <v>25</v>
      </c>
      <c r="P75">
        <v>27</v>
      </c>
      <c r="Q75">
        <v>0.75</v>
      </c>
      <c r="R75" t="s">
        <v>929</v>
      </c>
    </row>
    <row r="76" spans="1:18">
      <c r="A76" t="s">
        <v>2549</v>
      </c>
      <c r="B76" t="s">
        <v>2886</v>
      </c>
      <c r="C76" t="s">
        <v>2887</v>
      </c>
      <c r="D76" t="s">
        <v>1246</v>
      </c>
      <c r="E76">
        <v>180</v>
      </c>
      <c r="F76">
        <v>3</v>
      </c>
      <c r="G76">
        <v>0.5</v>
      </c>
      <c r="H76">
        <v>310</v>
      </c>
      <c r="I76">
        <v>2</v>
      </c>
      <c r="J76">
        <v>26</v>
      </c>
      <c r="K76">
        <v>43</v>
      </c>
      <c r="L76">
        <v>15</v>
      </c>
      <c r="M76">
        <v>5</v>
      </c>
      <c r="N76">
        <v>100</v>
      </c>
      <c r="O76">
        <v>100</v>
      </c>
      <c r="P76">
        <v>50</v>
      </c>
      <c r="Q76">
        <v>1</v>
      </c>
      <c r="R76" t="s">
        <v>926</v>
      </c>
    </row>
    <row r="77" spans="1:18">
      <c r="A77" t="s">
        <v>2550</v>
      </c>
      <c r="B77" t="s">
        <v>2886</v>
      </c>
      <c r="C77" t="s">
        <v>2887</v>
      </c>
      <c r="D77" t="s">
        <v>1246</v>
      </c>
      <c r="E77">
        <v>110</v>
      </c>
      <c r="F77">
        <v>6</v>
      </c>
      <c r="G77">
        <v>0</v>
      </c>
      <c r="H77">
        <v>220</v>
      </c>
      <c r="I77">
        <v>1</v>
      </c>
      <c r="J77">
        <v>18</v>
      </c>
      <c r="K77">
        <v>23</v>
      </c>
      <c r="L77">
        <v>4</v>
      </c>
      <c r="M77">
        <v>0</v>
      </c>
      <c r="N77">
        <v>60</v>
      </c>
      <c r="O77">
        <v>35</v>
      </c>
      <c r="P77">
        <v>31</v>
      </c>
      <c r="Q77">
        <v>1</v>
      </c>
      <c r="R77" t="s">
        <v>929</v>
      </c>
    </row>
    <row r="78" spans="1:18">
      <c r="A78" t="s">
        <v>2420</v>
      </c>
      <c r="B78" t="s">
        <v>924</v>
      </c>
      <c r="C78" t="s">
        <v>925</v>
      </c>
      <c r="D78" t="s">
        <v>1246</v>
      </c>
      <c r="E78">
        <v>190</v>
      </c>
      <c r="F78">
        <v>5</v>
      </c>
      <c r="G78">
        <v>2.5</v>
      </c>
      <c r="H78">
        <v>220</v>
      </c>
      <c r="I78">
        <v>3</v>
      </c>
      <c r="J78">
        <v>25</v>
      </c>
      <c r="K78">
        <v>39</v>
      </c>
      <c r="L78">
        <v>11</v>
      </c>
      <c r="M78">
        <v>25</v>
      </c>
      <c r="N78">
        <v>180</v>
      </c>
      <c r="O78">
        <v>25</v>
      </c>
      <c r="P78">
        <v>49</v>
      </c>
      <c r="Q78">
        <v>1</v>
      </c>
      <c r="R78" t="s">
        <v>926</v>
      </c>
    </row>
    <row r="79" spans="1:18">
      <c r="A79" t="s">
        <v>2421</v>
      </c>
      <c r="B79" t="s">
        <v>927</v>
      </c>
      <c r="C79" t="s">
        <v>928</v>
      </c>
      <c r="D79" t="s">
        <v>1246</v>
      </c>
      <c r="E79">
        <v>110</v>
      </c>
      <c r="F79">
        <v>2</v>
      </c>
      <c r="G79">
        <v>0</v>
      </c>
      <c r="H79">
        <v>200</v>
      </c>
      <c r="I79">
        <v>0</v>
      </c>
      <c r="J79">
        <v>23</v>
      </c>
      <c r="K79">
        <v>26</v>
      </c>
      <c r="L79">
        <v>3</v>
      </c>
      <c r="M79">
        <v>0</v>
      </c>
      <c r="N79">
        <v>30</v>
      </c>
      <c r="O79">
        <v>100</v>
      </c>
      <c r="P79">
        <v>30</v>
      </c>
      <c r="Q79">
        <v>1.33</v>
      </c>
      <c r="R79" t="s">
        <v>929</v>
      </c>
    </row>
    <row r="80" spans="1:18">
      <c r="A80" t="s">
        <v>2566</v>
      </c>
      <c r="B80" t="s">
        <v>927</v>
      </c>
      <c r="C80" t="s">
        <v>928</v>
      </c>
      <c r="D80" t="s">
        <v>1246</v>
      </c>
      <c r="E80">
        <v>110</v>
      </c>
      <c r="F80">
        <v>3</v>
      </c>
      <c r="G80">
        <v>1</v>
      </c>
      <c r="H80">
        <v>200</v>
      </c>
      <c r="I80">
        <v>3</v>
      </c>
      <c r="J80">
        <v>16</v>
      </c>
      <c r="K80">
        <v>24</v>
      </c>
      <c r="L80">
        <v>5</v>
      </c>
      <c r="M80">
        <v>10</v>
      </c>
      <c r="N80">
        <v>100</v>
      </c>
      <c r="O80">
        <v>100</v>
      </c>
      <c r="P80">
        <v>30</v>
      </c>
      <c r="Q80">
        <v>0.75</v>
      </c>
      <c r="R80" t="s">
        <v>926</v>
      </c>
    </row>
    <row r="81" spans="1:18">
      <c r="A81" t="s">
        <v>2567</v>
      </c>
      <c r="B81" t="s">
        <v>927</v>
      </c>
      <c r="C81" t="s">
        <v>928</v>
      </c>
      <c r="D81" t="s">
        <v>1246</v>
      </c>
      <c r="E81">
        <v>120</v>
      </c>
      <c r="F81">
        <v>1</v>
      </c>
      <c r="G81">
        <v>1.5</v>
      </c>
      <c r="H81">
        <v>200</v>
      </c>
      <c r="I81">
        <v>1</v>
      </c>
      <c r="J81">
        <v>12</v>
      </c>
      <c r="K81">
        <v>26</v>
      </c>
      <c r="L81">
        <v>13</v>
      </c>
      <c r="M81">
        <v>15</v>
      </c>
      <c r="N81">
        <v>20</v>
      </c>
      <c r="O81">
        <v>25</v>
      </c>
      <c r="P81">
        <v>30</v>
      </c>
      <c r="Q81">
        <v>1</v>
      </c>
      <c r="R81" t="s">
        <v>929</v>
      </c>
    </row>
    <row r="82" spans="1:18">
      <c r="A82" t="s">
        <v>2568</v>
      </c>
      <c r="B82" t="s">
        <v>2891</v>
      </c>
      <c r="C82" t="s">
        <v>2892</v>
      </c>
      <c r="D82" t="s">
        <v>1246</v>
      </c>
      <c r="E82">
        <v>130</v>
      </c>
      <c r="F82">
        <v>2</v>
      </c>
      <c r="G82">
        <v>3</v>
      </c>
      <c r="H82">
        <v>120</v>
      </c>
      <c r="I82">
        <v>0</v>
      </c>
      <c r="J82">
        <v>13</v>
      </c>
      <c r="K82">
        <v>24</v>
      </c>
      <c r="L82">
        <v>11</v>
      </c>
      <c r="M82">
        <v>25</v>
      </c>
      <c r="N82">
        <v>30</v>
      </c>
      <c r="O82">
        <v>25</v>
      </c>
      <c r="P82">
        <v>30</v>
      </c>
      <c r="Q82">
        <v>1</v>
      </c>
      <c r="R82" t="s">
        <v>929</v>
      </c>
    </row>
    <row r="83" spans="1:18">
      <c r="A83" t="s">
        <v>2428</v>
      </c>
      <c r="B83" t="s">
        <v>927</v>
      </c>
      <c r="C83" t="s">
        <v>928</v>
      </c>
      <c r="D83" t="s">
        <v>1246</v>
      </c>
      <c r="E83">
        <v>180</v>
      </c>
      <c r="F83">
        <v>5</v>
      </c>
      <c r="G83">
        <v>1</v>
      </c>
      <c r="H83">
        <v>420</v>
      </c>
      <c r="I83">
        <v>5</v>
      </c>
      <c r="J83">
        <v>31</v>
      </c>
      <c r="K83">
        <v>41</v>
      </c>
      <c r="L83">
        <v>5</v>
      </c>
      <c r="M83">
        <v>10</v>
      </c>
      <c r="N83">
        <v>200</v>
      </c>
      <c r="O83">
        <v>25</v>
      </c>
      <c r="P83">
        <v>50</v>
      </c>
      <c r="Q83">
        <v>1</v>
      </c>
      <c r="R83" t="s">
        <v>926</v>
      </c>
    </row>
    <row r="84" spans="1:18">
      <c r="A84" t="s">
        <v>2836</v>
      </c>
      <c r="B84" t="s">
        <v>927</v>
      </c>
      <c r="C84" t="s">
        <v>928</v>
      </c>
      <c r="D84" t="s">
        <v>1246</v>
      </c>
      <c r="E84">
        <v>110</v>
      </c>
      <c r="F84">
        <v>3</v>
      </c>
      <c r="G84">
        <v>1</v>
      </c>
      <c r="H84">
        <v>420</v>
      </c>
      <c r="I84">
        <v>5</v>
      </c>
      <c r="J84">
        <v>31</v>
      </c>
      <c r="K84">
        <v>41</v>
      </c>
      <c r="L84">
        <v>5</v>
      </c>
      <c r="M84">
        <v>10</v>
      </c>
      <c r="N84">
        <v>110</v>
      </c>
      <c r="O84">
        <v>25</v>
      </c>
      <c r="P84">
        <v>30</v>
      </c>
      <c r="Q84">
        <v>1</v>
      </c>
      <c r="R84" t="s">
        <v>926</v>
      </c>
    </row>
  </sheetData>
  <phoneticPr fontId="3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workbookViewId="0">
      <selection activeCell="H15" sqref="H15"/>
    </sheetView>
  </sheetViews>
  <sheetFormatPr baseColWidth="10" defaultColWidth="11" defaultRowHeight="13" x14ac:dyDescent="0"/>
  <sheetData>
    <row r="1" spans="1:8" ht="20">
      <c r="A1" s="36" t="s">
        <v>2614</v>
      </c>
    </row>
    <row r="3" spans="1:8">
      <c r="A3" t="s">
        <v>2615</v>
      </c>
    </row>
    <row r="4" spans="1:8">
      <c r="A4" t="s">
        <v>2616</v>
      </c>
    </row>
    <row r="6" spans="1:8">
      <c r="A6" t="s">
        <v>2617</v>
      </c>
    </row>
    <row r="7" spans="1:8">
      <c r="A7" t="s">
        <v>2488</v>
      </c>
    </row>
    <row r="8" spans="1:8">
      <c r="A8" t="s">
        <v>2607</v>
      </c>
    </row>
    <row r="9" spans="1:8">
      <c r="A9" t="s">
        <v>2608</v>
      </c>
    </row>
    <row r="13" spans="1:8">
      <c r="H13" t="s">
        <v>2489</v>
      </c>
    </row>
    <row r="14" spans="1:8">
      <c r="A14" t="s">
        <v>2736</v>
      </c>
      <c r="B14" t="s">
        <v>2737</v>
      </c>
      <c r="C14" t="s">
        <v>2738</v>
      </c>
      <c r="D14" t="s">
        <v>2611</v>
      </c>
      <c r="E14" t="s">
        <v>2612</v>
      </c>
      <c r="F14" t="s">
        <v>2848</v>
      </c>
      <c r="G14" t="s">
        <v>2849</v>
      </c>
      <c r="H14" t="s">
        <v>2490</v>
      </c>
    </row>
    <row r="15" spans="1:8">
      <c r="A15">
        <v>3</v>
      </c>
      <c r="B15">
        <v>3</v>
      </c>
      <c r="C15">
        <v>28.3</v>
      </c>
      <c r="D15">
        <v>8</v>
      </c>
      <c r="E15">
        <v>3050</v>
      </c>
      <c r="F15" t="s">
        <v>1431</v>
      </c>
      <c r="G15" t="s">
        <v>2610</v>
      </c>
      <c r="H15">
        <v>1</v>
      </c>
    </row>
    <row r="16" spans="1:8">
      <c r="A16">
        <v>4</v>
      </c>
      <c r="B16">
        <v>3</v>
      </c>
      <c r="C16">
        <v>22.5</v>
      </c>
      <c r="D16">
        <v>0</v>
      </c>
      <c r="E16">
        <v>1550</v>
      </c>
      <c r="F16" t="s">
        <v>1432</v>
      </c>
      <c r="G16" t="s">
        <v>2733</v>
      </c>
      <c r="H16">
        <v>0</v>
      </c>
    </row>
    <row r="17" spans="1:8">
      <c r="A17">
        <v>2</v>
      </c>
      <c r="B17">
        <v>1</v>
      </c>
      <c r="C17">
        <v>26</v>
      </c>
      <c r="D17">
        <v>9</v>
      </c>
      <c r="E17">
        <v>2300</v>
      </c>
      <c r="F17" t="s">
        <v>1431</v>
      </c>
      <c r="G17" t="s">
        <v>2734</v>
      </c>
      <c r="H17">
        <v>1</v>
      </c>
    </row>
    <row r="18" spans="1:8">
      <c r="A18">
        <v>4</v>
      </c>
      <c r="B18">
        <v>3</v>
      </c>
      <c r="C18">
        <v>24.8</v>
      </c>
      <c r="D18">
        <v>0</v>
      </c>
      <c r="E18">
        <v>2100</v>
      </c>
      <c r="F18" t="s">
        <v>1432</v>
      </c>
      <c r="G18" t="s">
        <v>2734</v>
      </c>
      <c r="H18">
        <v>0</v>
      </c>
    </row>
    <row r="19" spans="1:8">
      <c r="A19">
        <v>4</v>
      </c>
      <c r="B19">
        <v>3</v>
      </c>
      <c r="C19">
        <v>26</v>
      </c>
      <c r="D19">
        <v>4</v>
      </c>
      <c r="E19">
        <v>2600</v>
      </c>
      <c r="F19" t="s">
        <v>1431</v>
      </c>
      <c r="G19" t="s">
        <v>2613</v>
      </c>
      <c r="H19">
        <v>1</v>
      </c>
    </row>
    <row r="20" spans="1:8">
      <c r="A20">
        <v>3</v>
      </c>
      <c r="B20">
        <v>3</v>
      </c>
      <c r="C20">
        <v>23.8</v>
      </c>
      <c r="D20">
        <v>0</v>
      </c>
      <c r="E20">
        <v>2100</v>
      </c>
      <c r="F20" t="s">
        <v>1432</v>
      </c>
      <c r="G20" t="s">
        <v>2734</v>
      </c>
      <c r="H20">
        <v>0</v>
      </c>
    </row>
    <row r="21" spans="1:8">
      <c r="A21">
        <v>2</v>
      </c>
      <c r="B21">
        <v>1</v>
      </c>
      <c r="C21">
        <v>26.5</v>
      </c>
      <c r="D21">
        <v>0</v>
      </c>
      <c r="E21">
        <v>2350</v>
      </c>
      <c r="F21" t="s">
        <v>1432</v>
      </c>
      <c r="G21" t="s">
        <v>2734</v>
      </c>
      <c r="H21">
        <v>0</v>
      </c>
    </row>
    <row r="22" spans="1:8">
      <c r="A22">
        <v>4</v>
      </c>
      <c r="B22">
        <v>2</v>
      </c>
      <c r="C22">
        <v>24.7</v>
      </c>
      <c r="D22">
        <v>0</v>
      </c>
      <c r="E22">
        <v>1900</v>
      </c>
      <c r="F22" t="s">
        <v>1432</v>
      </c>
      <c r="G22" t="s">
        <v>2733</v>
      </c>
      <c r="H22">
        <v>0</v>
      </c>
    </row>
    <row r="23" spans="1:8">
      <c r="A23">
        <v>3</v>
      </c>
      <c r="B23">
        <v>1</v>
      </c>
      <c r="C23">
        <v>23.7</v>
      </c>
      <c r="D23">
        <v>0</v>
      </c>
      <c r="E23">
        <v>1950</v>
      </c>
      <c r="F23" t="s">
        <v>1432</v>
      </c>
      <c r="G23" t="s">
        <v>2733</v>
      </c>
      <c r="H23">
        <v>0</v>
      </c>
    </row>
    <row r="24" spans="1:8">
      <c r="A24">
        <v>4</v>
      </c>
      <c r="B24">
        <v>3</v>
      </c>
      <c r="C24">
        <v>25.6</v>
      </c>
      <c r="D24">
        <v>0</v>
      </c>
      <c r="E24">
        <v>2150</v>
      </c>
      <c r="F24" t="s">
        <v>1432</v>
      </c>
      <c r="G24" t="s">
        <v>2734</v>
      </c>
      <c r="H24">
        <v>0</v>
      </c>
    </row>
    <row r="25" spans="1:8">
      <c r="A25">
        <v>4</v>
      </c>
      <c r="B25">
        <v>3</v>
      </c>
      <c r="C25">
        <v>24.3</v>
      </c>
      <c r="D25">
        <v>0</v>
      </c>
      <c r="E25">
        <v>2150</v>
      </c>
      <c r="F25" t="s">
        <v>1432</v>
      </c>
      <c r="G25" t="s">
        <v>2734</v>
      </c>
      <c r="H25">
        <v>0</v>
      </c>
    </row>
    <row r="26" spans="1:8">
      <c r="A26">
        <v>3</v>
      </c>
      <c r="B26">
        <v>3</v>
      </c>
      <c r="C26">
        <v>25.8</v>
      </c>
      <c r="D26">
        <v>0</v>
      </c>
      <c r="E26">
        <v>2650</v>
      </c>
      <c r="F26" t="s">
        <v>1432</v>
      </c>
      <c r="G26" t="s">
        <v>2613</v>
      </c>
      <c r="H26">
        <v>0</v>
      </c>
    </row>
    <row r="27" spans="1:8">
      <c r="A27">
        <v>3</v>
      </c>
      <c r="B27">
        <v>3</v>
      </c>
      <c r="C27">
        <v>28.2</v>
      </c>
      <c r="D27">
        <v>11</v>
      </c>
      <c r="E27">
        <v>3050</v>
      </c>
      <c r="F27" t="s">
        <v>1431</v>
      </c>
      <c r="G27" t="s">
        <v>2610</v>
      </c>
      <c r="H27">
        <v>1</v>
      </c>
    </row>
    <row r="28" spans="1:8">
      <c r="A28">
        <v>5</v>
      </c>
      <c r="B28">
        <v>2</v>
      </c>
      <c r="C28">
        <v>21</v>
      </c>
      <c r="D28">
        <v>0</v>
      </c>
      <c r="E28">
        <v>1850</v>
      </c>
      <c r="F28" t="s">
        <v>1432</v>
      </c>
      <c r="G28" t="s">
        <v>2733</v>
      </c>
      <c r="H28">
        <v>0</v>
      </c>
    </row>
    <row r="29" spans="1:8">
      <c r="A29">
        <v>3</v>
      </c>
      <c r="B29">
        <v>1</v>
      </c>
      <c r="C29">
        <v>26</v>
      </c>
      <c r="D29">
        <v>14</v>
      </c>
      <c r="E29">
        <v>2300</v>
      </c>
      <c r="F29" t="s">
        <v>1431</v>
      </c>
      <c r="G29" t="s">
        <v>2734</v>
      </c>
      <c r="H29">
        <v>1</v>
      </c>
    </row>
    <row r="30" spans="1:8">
      <c r="A30">
        <v>2</v>
      </c>
      <c r="B30">
        <v>1</v>
      </c>
      <c r="C30">
        <v>27.1</v>
      </c>
      <c r="D30">
        <v>8</v>
      </c>
      <c r="E30">
        <v>2950</v>
      </c>
      <c r="F30" t="s">
        <v>1431</v>
      </c>
      <c r="G30" t="s">
        <v>2613</v>
      </c>
      <c r="H30">
        <v>1</v>
      </c>
    </row>
    <row r="31" spans="1:8">
      <c r="A31">
        <v>3</v>
      </c>
      <c r="B31">
        <v>3</v>
      </c>
      <c r="C31">
        <v>25.2</v>
      </c>
      <c r="D31">
        <v>1</v>
      </c>
      <c r="E31">
        <v>2000</v>
      </c>
      <c r="F31" t="s">
        <v>1431</v>
      </c>
      <c r="G31" t="s">
        <v>2733</v>
      </c>
      <c r="H31">
        <v>1</v>
      </c>
    </row>
    <row r="32" spans="1:8">
      <c r="A32">
        <v>3</v>
      </c>
      <c r="B32">
        <v>3</v>
      </c>
      <c r="C32">
        <v>29</v>
      </c>
      <c r="D32">
        <v>1</v>
      </c>
      <c r="E32">
        <v>3000</v>
      </c>
      <c r="F32" t="s">
        <v>1431</v>
      </c>
      <c r="G32" t="s">
        <v>2613</v>
      </c>
      <c r="H32">
        <v>1</v>
      </c>
    </row>
    <row r="33" spans="1:8">
      <c r="A33">
        <v>5</v>
      </c>
      <c r="B33">
        <v>3</v>
      </c>
      <c r="C33">
        <v>24.7</v>
      </c>
      <c r="D33">
        <v>0</v>
      </c>
      <c r="E33">
        <v>2200</v>
      </c>
      <c r="F33" t="s">
        <v>1432</v>
      </c>
      <c r="G33" t="s">
        <v>2734</v>
      </c>
      <c r="H33">
        <v>0</v>
      </c>
    </row>
    <row r="34" spans="1:8">
      <c r="A34">
        <v>3</v>
      </c>
      <c r="B34">
        <v>3</v>
      </c>
      <c r="C34">
        <v>27.4</v>
      </c>
      <c r="D34">
        <v>5</v>
      </c>
      <c r="E34">
        <v>2700</v>
      </c>
      <c r="F34" t="s">
        <v>1431</v>
      </c>
      <c r="G34" t="s">
        <v>2613</v>
      </c>
      <c r="H34">
        <v>1</v>
      </c>
    </row>
    <row r="35" spans="1:8">
      <c r="A35">
        <v>3</v>
      </c>
      <c r="B35">
        <v>2</v>
      </c>
      <c r="C35">
        <v>23.2</v>
      </c>
      <c r="D35">
        <v>4</v>
      </c>
      <c r="E35">
        <v>1950</v>
      </c>
      <c r="F35" t="s">
        <v>1431</v>
      </c>
      <c r="G35" t="s">
        <v>2733</v>
      </c>
      <c r="H35">
        <v>1</v>
      </c>
    </row>
    <row r="36" spans="1:8">
      <c r="A36">
        <v>2</v>
      </c>
      <c r="B36">
        <v>2</v>
      </c>
      <c r="C36">
        <v>25</v>
      </c>
      <c r="D36">
        <v>3</v>
      </c>
      <c r="E36">
        <v>2300</v>
      </c>
      <c r="F36" t="s">
        <v>1431</v>
      </c>
      <c r="G36" t="s">
        <v>2734</v>
      </c>
      <c r="H36">
        <v>1</v>
      </c>
    </row>
    <row r="37" spans="1:8">
      <c r="A37">
        <v>3</v>
      </c>
      <c r="B37">
        <v>1</v>
      </c>
      <c r="C37">
        <v>22.5</v>
      </c>
      <c r="D37">
        <v>1</v>
      </c>
      <c r="E37">
        <v>1600</v>
      </c>
      <c r="F37" t="s">
        <v>1431</v>
      </c>
      <c r="G37" t="s">
        <v>2733</v>
      </c>
      <c r="H37">
        <v>1</v>
      </c>
    </row>
    <row r="38" spans="1:8">
      <c r="A38">
        <v>4</v>
      </c>
      <c r="B38">
        <v>3</v>
      </c>
      <c r="C38">
        <v>26.7</v>
      </c>
      <c r="D38">
        <v>2</v>
      </c>
      <c r="E38">
        <v>2600</v>
      </c>
      <c r="F38" t="s">
        <v>1431</v>
      </c>
      <c r="G38" t="s">
        <v>2613</v>
      </c>
      <c r="H38">
        <v>1</v>
      </c>
    </row>
    <row r="39" spans="1:8">
      <c r="A39">
        <v>5</v>
      </c>
      <c r="B39">
        <v>3</v>
      </c>
      <c r="C39">
        <v>25.8</v>
      </c>
      <c r="D39">
        <v>3</v>
      </c>
      <c r="E39">
        <v>2000</v>
      </c>
      <c r="F39" t="s">
        <v>1431</v>
      </c>
      <c r="G39" t="s">
        <v>2733</v>
      </c>
      <c r="H39">
        <v>1</v>
      </c>
    </row>
    <row r="40" spans="1:8">
      <c r="A40">
        <v>5</v>
      </c>
      <c r="B40">
        <v>3</v>
      </c>
      <c r="C40">
        <v>26.2</v>
      </c>
      <c r="D40">
        <v>0</v>
      </c>
      <c r="E40">
        <v>1300</v>
      </c>
      <c r="F40" t="s">
        <v>1432</v>
      </c>
      <c r="G40" t="s">
        <v>2733</v>
      </c>
      <c r="H40">
        <v>0</v>
      </c>
    </row>
    <row r="41" spans="1:8">
      <c r="A41">
        <v>3</v>
      </c>
      <c r="B41">
        <v>3</v>
      </c>
      <c r="C41">
        <v>28.7</v>
      </c>
      <c r="D41">
        <v>3</v>
      </c>
      <c r="E41">
        <v>3150</v>
      </c>
      <c r="F41" t="s">
        <v>1431</v>
      </c>
      <c r="G41" t="s">
        <v>2610</v>
      </c>
      <c r="H41">
        <v>1</v>
      </c>
    </row>
    <row r="42" spans="1:8">
      <c r="A42">
        <v>3</v>
      </c>
      <c r="B42">
        <v>1</v>
      </c>
      <c r="C42">
        <v>26.8</v>
      </c>
      <c r="D42">
        <v>5</v>
      </c>
      <c r="E42">
        <v>2700</v>
      </c>
      <c r="F42" t="s">
        <v>1431</v>
      </c>
      <c r="G42" t="s">
        <v>2613</v>
      </c>
      <c r="H42">
        <v>1</v>
      </c>
    </row>
    <row r="43" spans="1:8">
      <c r="A43">
        <v>5</v>
      </c>
      <c r="B43">
        <v>3</v>
      </c>
      <c r="C43">
        <v>27.5</v>
      </c>
      <c r="D43">
        <v>0</v>
      </c>
      <c r="E43">
        <v>2600</v>
      </c>
      <c r="F43" t="s">
        <v>1432</v>
      </c>
      <c r="G43" t="s">
        <v>2613</v>
      </c>
      <c r="H43">
        <v>0</v>
      </c>
    </row>
    <row r="44" spans="1:8">
      <c r="A44">
        <v>3</v>
      </c>
      <c r="B44">
        <v>3</v>
      </c>
      <c r="C44">
        <v>24.9</v>
      </c>
      <c r="D44">
        <v>0</v>
      </c>
      <c r="E44">
        <v>2100</v>
      </c>
      <c r="F44" t="s">
        <v>1432</v>
      </c>
      <c r="G44" t="s">
        <v>2734</v>
      </c>
      <c r="H44">
        <v>0</v>
      </c>
    </row>
    <row r="45" spans="1:8">
      <c r="A45">
        <v>2</v>
      </c>
      <c r="B45">
        <v>1</v>
      </c>
      <c r="C45">
        <v>29.3</v>
      </c>
      <c r="D45">
        <v>4</v>
      </c>
      <c r="E45">
        <v>3200</v>
      </c>
      <c r="F45" t="s">
        <v>1431</v>
      </c>
      <c r="G45" t="s">
        <v>2610</v>
      </c>
      <c r="H45">
        <v>1</v>
      </c>
    </row>
    <row r="46" spans="1:8">
      <c r="A46">
        <v>2</v>
      </c>
      <c r="B46">
        <v>3</v>
      </c>
      <c r="C46">
        <v>25.8</v>
      </c>
      <c r="D46">
        <v>0</v>
      </c>
      <c r="E46">
        <v>2600</v>
      </c>
      <c r="F46" t="s">
        <v>1432</v>
      </c>
      <c r="G46" t="s">
        <v>2613</v>
      </c>
      <c r="H46">
        <v>0</v>
      </c>
    </row>
    <row r="47" spans="1:8">
      <c r="A47">
        <v>3</v>
      </c>
      <c r="B47">
        <v>2</v>
      </c>
      <c r="C47">
        <v>25.7</v>
      </c>
      <c r="D47">
        <v>0</v>
      </c>
      <c r="E47">
        <v>2000</v>
      </c>
      <c r="F47" t="s">
        <v>1432</v>
      </c>
      <c r="G47" t="s">
        <v>2733</v>
      </c>
      <c r="H47">
        <v>0</v>
      </c>
    </row>
    <row r="48" spans="1:8">
      <c r="A48">
        <v>3</v>
      </c>
      <c r="B48">
        <v>1</v>
      </c>
      <c r="C48">
        <v>25.7</v>
      </c>
      <c r="D48">
        <v>8</v>
      </c>
      <c r="E48">
        <v>2000</v>
      </c>
      <c r="F48" t="s">
        <v>1431</v>
      </c>
      <c r="G48" t="s">
        <v>2733</v>
      </c>
      <c r="H48">
        <v>1</v>
      </c>
    </row>
    <row r="49" spans="1:8">
      <c r="A49">
        <v>3</v>
      </c>
      <c r="B49">
        <v>1</v>
      </c>
      <c r="C49">
        <v>26.7</v>
      </c>
      <c r="D49">
        <v>5</v>
      </c>
      <c r="E49">
        <v>2700</v>
      </c>
      <c r="F49" t="s">
        <v>1431</v>
      </c>
      <c r="G49" t="s">
        <v>2613</v>
      </c>
      <c r="H49">
        <v>1</v>
      </c>
    </row>
    <row r="50" spans="1:8">
      <c r="A50">
        <v>5</v>
      </c>
      <c r="B50">
        <v>3</v>
      </c>
      <c r="C50">
        <v>23.7</v>
      </c>
      <c r="D50">
        <v>0</v>
      </c>
      <c r="E50">
        <v>1850</v>
      </c>
      <c r="F50" t="s">
        <v>1432</v>
      </c>
      <c r="G50" t="s">
        <v>2733</v>
      </c>
      <c r="H50">
        <v>0</v>
      </c>
    </row>
    <row r="51" spans="1:8">
      <c r="A51">
        <v>3</v>
      </c>
      <c r="B51">
        <v>3</v>
      </c>
      <c r="C51">
        <v>26.8</v>
      </c>
      <c r="D51">
        <v>0</v>
      </c>
      <c r="E51">
        <v>2650</v>
      </c>
      <c r="F51" t="s">
        <v>1432</v>
      </c>
      <c r="G51" t="s">
        <v>2613</v>
      </c>
      <c r="H51">
        <v>0</v>
      </c>
    </row>
    <row r="52" spans="1:8">
      <c r="A52">
        <v>3</v>
      </c>
      <c r="B52">
        <v>3</v>
      </c>
      <c r="C52">
        <v>27.5</v>
      </c>
      <c r="D52">
        <v>6</v>
      </c>
      <c r="E52">
        <v>3150</v>
      </c>
      <c r="F52" t="s">
        <v>1431</v>
      </c>
      <c r="G52" t="s">
        <v>2610</v>
      </c>
      <c r="H52">
        <v>1</v>
      </c>
    </row>
    <row r="53" spans="1:8">
      <c r="A53">
        <v>5</v>
      </c>
      <c r="B53">
        <v>3</v>
      </c>
      <c r="C53">
        <v>23.4</v>
      </c>
      <c r="D53">
        <v>0</v>
      </c>
      <c r="E53">
        <v>1900</v>
      </c>
      <c r="F53" t="s">
        <v>1432</v>
      </c>
      <c r="G53" t="s">
        <v>2733</v>
      </c>
      <c r="H53">
        <v>0</v>
      </c>
    </row>
    <row r="54" spans="1:8">
      <c r="A54">
        <v>3</v>
      </c>
      <c r="B54">
        <v>3</v>
      </c>
      <c r="C54">
        <v>27.9</v>
      </c>
      <c r="D54">
        <v>6</v>
      </c>
      <c r="E54">
        <v>2800</v>
      </c>
      <c r="F54" t="s">
        <v>1431</v>
      </c>
      <c r="G54" t="s">
        <v>2613</v>
      </c>
      <c r="H54">
        <v>1</v>
      </c>
    </row>
    <row r="55" spans="1:8">
      <c r="A55">
        <v>4</v>
      </c>
      <c r="B55">
        <v>3</v>
      </c>
      <c r="C55">
        <v>27.5</v>
      </c>
      <c r="D55">
        <v>3</v>
      </c>
      <c r="E55">
        <v>3100</v>
      </c>
      <c r="F55" t="s">
        <v>1431</v>
      </c>
      <c r="G55" t="s">
        <v>2610</v>
      </c>
      <c r="H55">
        <v>1</v>
      </c>
    </row>
    <row r="56" spans="1:8">
      <c r="A56">
        <v>2</v>
      </c>
      <c r="B56">
        <v>1</v>
      </c>
      <c r="C56">
        <v>26.1</v>
      </c>
      <c r="D56">
        <v>5</v>
      </c>
      <c r="E56">
        <v>2800</v>
      </c>
      <c r="F56" t="s">
        <v>1431</v>
      </c>
      <c r="G56" t="s">
        <v>2613</v>
      </c>
      <c r="H56">
        <v>1</v>
      </c>
    </row>
    <row r="57" spans="1:8">
      <c r="A57">
        <v>2</v>
      </c>
      <c r="B57">
        <v>1</v>
      </c>
      <c r="C57">
        <v>27.7</v>
      </c>
      <c r="D57">
        <v>6</v>
      </c>
      <c r="E57">
        <v>2500</v>
      </c>
      <c r="F57" t="s">
        <v>1431</v>
      </c>
      <c r="G57" t="s">
        <v>2734</v>
      </c>
      <c r="H57">
        <v>1</v>
      </c>
    </row>
    <row r="58" spans="1:8">
      <c r="A58">
        <v>3</v>
      </c>
      <c r="B58">
        <v>1</v>
      </c>
      <c r="C58">
        <v>30</v>
      </c>
      <c r="D58">
        <v>5</v>
      </c>
      <c r="E58">
        <v>3300</v>
      </c>
      <c r="F58" t="s">
        <v>1431</v>
      </c>
      <c r="G58" t="s">
        <v>2610</v>
      </c>
      <c r="H58">
        <v>1</v>
      </c>
    </row>
    <row r="59" spans="1:8">
      <c r="A59">
        <v>4</v>
      </c>
      <c r="B59">
        <v>1</v>
      </c>
      <c r="C59">
        <v>28.5</v>
      </c>
      <c r="D59">
        <v>9</v>
      </c>
      <c r="E59">
        <v>3250</v>
      </c>
      <c r="F59" t="s">
        <v>1431</v>
      </c>
      <c r="G59" t="s">
        <v>2610</v>
      </c>
      <c r="H59">
        <v>1</v>
      </c>
    </row>
    <row r="60" spans="1:8">
      <c r="A60">
        <v>4</v>
      </c>
      <c r="B60">
        <v>3</v>
      </c>
      <c r="C60">
        <v>28.9</v>
      </c>
      <c r="D60">
        <v>4</v>
      </c>
      <c r="E60">
        <v>2800</v>
      </c>
      <c r="F60" t="s">
        <v>1431</v>
      </c>
      <c r="G60" t="s">
        <v>2613</v>
      </c>
      <c r="H60">
        <v>1</v>
      </c>
    </row>
    <row r="61" spans="1:8">
      <c r="A61">
        <v>3</v>
      </c>
      <c r="B61">
        <v>3</v>
      </c>
      <c r="C61">
        <v>28.2</v>
      </c>
      <c r="D61">
        <v>6</v>
      </c>
      <c r="E61">
        <v>2600</v>
      </c>
      <c r="F61" t="s">
        <v>1431</v>
      </c>
      <c r="G61" t="s">
        <v>2613</v>
      </c>
      <c r="H61">
        <v>1</v>
      </c>
    </row>
    <row r="62" spans="1:8">
      <c r="A62">
        <v>3</v>
      </c>
      <c r="B62">
        <v>3</v>
      </c>
      <c r="C62">
        <v>25</v>
      </c>
      <c r="D62">
        <v>4</v>
      </c>
      <c r="E62">
        <v>2100</v>
      </c>
      <c r="F62" t="s">
        <v>1431</v>
      </c>
      <c r="G62" t="s">
        <v>2734</v>
      </c>
      <c r="H62">
        <v>1</v>
      </c>
    </row>
    <row r="63" spans="1:8">
      <c r="A63">
        <v>3</v>
      </c>
      <c r="B63">
        <v>3</v>
      </c>
      <c r="C63">
        <v>28.5</v>
      </c>
      <c r="D63">
        <v>3</v>
      </c>
      <c r="E63">
        <v>3000</v>
      </c>
      <c r="F63" t="s">
        <v>1431</v>
      </c>
      <c r="G63" t="s">
        <v>2613</v>
      </c>
      <c r="H63">
        <v>1</v>
      </c>
    </row>
    <row r="64" spans="1:8">
      <c r="A64">
        <v>3</v>
      </c>
      <c r="B64">
        <v>1</v>
      </c>
      <c r="C64">
        <v>30.3</v>
      </c>
      <c r="D64">
        <v>3</v>
      </c>
      <c r="E64">
        <v>3600</v>
      </c>
      <c r="F64" t="s">
        <v>1431</v>
      </c>
      <c r="G64" t="s">
        <v>2610</v>
      </c>
      <c r="H64">
        <v>1</v>
      </c>
    </row>
    <row r="65" spans="1:8">
      <c r="A65">
        <v>5</v>
      </c>
      <c r="B65">
        <v>3</v>
      </c>
      <c r="C65">
        <v>24.7</v>
      </c>
      <c r="D65">
        <v>5</v>
      </c>
      <c r="E65">
        <v>2100</v>
      </c>
      <c r="F65" t="s">
        <v>1431</v>
      </c>
      <c r="G65" t="s">
        <v>2734</v>
      </c>
      <c r="H65">
        <v>1</v>
      </c>
    </row>
    <row r="66" spans="1:8">
      <c r="A66">
        <v>3</v>
      </c>
      <c r="B66">
        <v>3</v>
      </c>
      <c r="C66">
        <v>27.7</v>
      </c>
      <c r="D66">
        <v>5</v>
      </c>
      <c r="E66">
        <v>2900</v>
      </c>
      <c r="F66" t="s">
        <v>1431</v>
      </c>
      <c r="G66" t="s">
        <v>2613</v>
      </c>
      <c r="H66">
        <v>1</v>
      </c>
    </row>
    <row r="67" spans="1:8">
      <c r="A67">
        <v>2</v>
      </c>
      <c r="B67">
        <v>1</v>
      </c>
      <c r="C67">
        <v>27.4</v>
      </c>
      <c r="D67">
        <v>6</v>
      </c>
      <c r="E67">
        <v>2700</v>
      </c>
      <c r="F67" t="s">
        <v>1431</v>
      </c>
      <c r="G67" t="s">
        <v>2613</v>
      </c>
      <c r="H67">
        <v>1</v>
      </c>
    </row>
    <row r="68" spans="1:8">
      <c r="A68">
        <v>3</v>
      </c>
      <c r="B68">
        <v>3</v>
      </c>
      <c r="C68">
        <v>22.9</v>
      </c>
      <c r="D68">
        <v>4</v>
      </c>
      <c r="E68">
        <v>1600</v>
      </c>
      <c r="F68" t="s">
        <v>1431</v>
      </c>
      <c r="G68" t="s">
        <v>2733</v>
      </c>
      <c r="H68">
        <v>1</v>
      </c>
    </row>
    <row r="69" spans="1:8">
      <c r="A69">
        <v>3</v>
      </c>
      <c r="B69">
        <v>1</v>
      </c>
      <c r="C69">
        <v>25.7</v>
      </c>
      <c r="D69">
        <v>5</v>
      </c>
      <c r="E69">
        <v>2000</v>
      </c>
      <c r="F69" t="s">
        <v>1431</v>
      </c>
      <c r="G69" t="s">
        <v>2733</v>
      </c>
      <c r="H69">
        <v>1</v>
      </c>
    </row>
    <row r="70" spans="1:8">
      <c r="A70">
        <v>3</v>
      </c>
      <c r="B70">
        <v>3</v>
      </c>
      <c r="C70">
        <v>28.3</v>
      </c>
      <c r="D70">
        <v>15</v>
      </c>
      <c r="E70">
        <v>3000</v>
      </c>
      <c r="F70" t="s">
        <v>1431</v>
      </c>
      <c r="G70" t="s">
        <v>2613</v>
      </c>
      <c r="H70">
        <v>1</v>
      </c>
    </row>
    <row r="71" spans="1:8">
      <c r="A71">
        <v>3</v>
      </c>
      <c r="B71">
        <v>3</v>
      </c>
      <c r="C71">
        <v>27.2</v>
      </c>
      <c r="D71">
        <v>3</v>
      </c>
      <c r="E71">
        <v>2700</v>
      </c>
      <c r="F71" t="s">
        <v>1431</v>
      </c>
      <c r="G71" t="s">
        <v>2613</v>
      </c>
      <c r="H71">
        <v>1</v>
      </c>
    </row>
    <row r="72" spans="1:8">
      <c r="A72">
        <v>4</v>
      </c>
      <c r="B72">
        <v>3</v>
      </c>
      <c r="C72">
        <v>26.2</v>
      </c>
      <c r="D72">
        <v>3</v>
      </c>
      <c r="E72">
        <v>2300</v>
      </c>
      <c r="F72" t="s">
        <v>1431</v>
      </c>
      <c r="G72" t="s">
        <v>2734</v>
      </c>
      <c r="H72">
        <v>1</v>
      </c>
    </row>
    <row r="73" spans="1:8">
      <c r="A73">
        <v>3</v>
      </c>
      <c r="B73">
        <v>1</v>
      </c>
      <c r="C73">
        <v>27.8</v>
      </c>
      <c r="D73">
        <v>0</v>
      </c>
      <c r="E73">
        <v>2750</v>
      </c>
      <c r="F73" t="s">
        <v>1432</v>
      </c>
      <c r="G73" t="s">
        <v>2613</v>
      </c>
      <c r="H73">
        <v>0</v>
      </c>
    </row>
    <row r="74" spans="1:8">
      <c r="A74">
        <v>5</v>
      </c>
      <c r="B74">
        <v>3</v>
      </c>
      <c r="C74">
        <v>25.5</v>
      </c>
      <c r="D74">
        <v>0</v>
      </c>
      <c r="E74">
        <v>2250</v>
      </c>
      <c r="F74" t="s">
        <v>1432</v>
      </c>
      <c r="G74" t="s">
        <v>2734</v>
      </c>
      <c r="H74">
        <v>0</v>
      </c>
    </row>
    <row r="75" spans="1:8">
      <c r="A75">
        <v>4</v>
      </c>
      <c r="B75">
        <v>3</v>
      </c>
      <c r="C75">
        <v>27.1</v>
      </c>
      <c r="D75">
        <v>0</v>
      </c>
      <c r="E75">
        <v>2550</v>
      </c>
      <c r="F75" t="s">
        <v>1432</v>
      </c>
      <c r="G75" t="s">
        <v>2613</v>
      </c>
      <c r="H75">
        <v>0</v>
      </c>
    </row>
    <row r="76" spans="1:8">
      <c r="A76">
        <v>4</v>
      </c>
      <c r="B76">
        <v>3</v>
      </c>
      <c r="C76">
        <v>24.5</v>
      </c>
      <c r="D76">
        <v>5</v>
      </c>
      <c r="E76">
        <v>2050</v>
      </c>
      <c r="F76" t="s">
        <v>1431</v>
      </c>
      <c r="G76" t="s">
        <v>2734</v>
      </c>
      <c r="H76">
        <v>1</v>
      </c>
    </row>
    <row r="77" spans="1:8">
      <c r="A77">
        <v>4</v>
      </c>
      <c r="B77">
        <v>1</v>
      </c>
      <c r="C77">
        <v>27</v>
      </c>
      <c r="D77">
        <v>3</v>
      </c>
      <c r="E77">
        <v>2450</v>
      </c>
      <c r="F77" t="s">
        <v>1431</v>
      </c>
      <c r="G77" t="s">
        <v>2734</v>
      </c>
      <c r="H77">
        <v>1</v>
      </c>
    </row>
    <row r="78" spans="1:8">
      <c r="A78">
        <v>3</v>
      </c>
      <c r="B78">
        <v>3</v>
      </c>
      <c r="C78">
        <v>26</v>
      </c>
      <c r="D78">
        <v>5</v>
      </c>
      <c r="E78">
        <v>2150</v>
      </c>
      <c r="F78" t="s">
        <v>1431</v>
      </c>
      <c r="G78" t="s">
        <v>2734</v>
      </c>
      <c r="H78">
        <v>1</v>
      </c>
    </row>
    <row r="79" spans="1:8">
      <c r="A79">
        <v>3</v>
      </c>
      <c r="B79">
        <v>3</v>
      </c>
      <c r="C79">
        <v>28</v>
      </c>
      <c r="D79">
        <v>1</v>
      </c>
      <c r="E79">
        <v>2800</v>
      </c>
      <c r="F79" t="s">
        <v>1431</v>
      </c>
      <c r="G79" t="s">
        <v>2613</v>
      </c>
      <c r="H79">
        <v>1</v>
      </c>
    </row>
    <row r="80" spans="1:8">
      <c r="A80">
        <v>3</v>
      </c>
      <c r="B80">
        <v>3</v>
      </c>
      <c r="C80">
        <v>30</v>
      </c>
      <c r="D80">
        <v>8</v>
      </c>
      <c r="E80">
        <v>3050</v>
      </c>
      <c r="F80" t="s">
        <v>1431</v>
      </c>
      <c r="G80" t="s">
        <v>2610</v>
      </c>
      <c r="H80">
        <v>1</v>
      </c>
    </row>
    <row r="81" spans="1:8">
      <c r="A81">
        <v>3</v>
      </c>
      <c r="B81">
        <v>3</v>
      </c>
      <c r="C81">
        <v>29</v>
      </c>
      <c r="D81">
        <v>10</v>
      </c>
      <c r="E81">
        <v>3200</v>
      </c>
      <c r="F81" t="s">
        <v>1431</v>
      </c>
      <c r="G81" t="s">
        <v>2610</v>
      </c>
      <c r="H81">
        <v>1</v>
      </c>
    </row>
    <row r="82" spans="1:8">
      <c r="A82">
        <v>3</v>
      </c>
      <c r="B82">
        <v>3</v>
      </c>
      <c r="C82">
        <v>26.2</v>
      </c>
      <c r="D82">
        <v>0</v>
      </c>
      <c r="E82">
        <v>2400</v>
      </c>
      <c r="F82" t="s">
        <v>1432</v>
      </c>
      <c r="G82" t="s">
        <v>2734</v>
      </c>
      <c r="H82">
        <v>0</v>
      </c>
    </row>
    <row r="83" spans="1:8">
      <c r="A83">
        <v>3</v>
      </c>
      <c r="B83">
        <v>1</v>
      </c>
      <c r="C83">
        <v>26.5</v>
      </c>
      <c r="D83">
        <v>0</v>
      </c>
      <c r="E83">
        <v>1300</v>
      </c>
      <c r="F83" t="s">
        <v>1432</v>
      </c>
      <c r="G83" t="s">
        <v>2733</v>
      </c>
      <c r="H83">
        <v>0</v>
      </c>
    </row>
    <row r="84" spans="1:8">
      <c r="A84">
        <v>3</v>
      </c>
      <c r="B84">
        <v>3</v>
      </c>
      <c r="C84">
        <v>26.2</v>
      </c>
      <c r="D84">
        <v>3</v>
      </c>
      <c r="E84">
        <v>2400</v>
      </c>
      <c r="F84" t="s">
        <v>1431</v>
      </c>
      <c r="G84" t="s">
        <v>2734</v>
      </c>
      <c r="H84">
        <v>1</v>
      </c>
    </row>
    <row r="85" spans="1:8">
      <c r="A85">
        <v>4</v>
      </c>
      <c r="B85">
        <v>3</v>
      </c>
      <c r="C85">
        <v>25.6</v>
      </c>
      <c r="D85">
        <v>7</v>
      </c>
      <c r="E85">
        <v>2800</v>
      </c>
      <c r="F85" t="s">
        <v>1431</v>
      </c>
      <c r="G85" t="s">
        <v>2613</v>
      </c>
      <c r="H85">
        <v>1</v>
      </c>
    </row>
    <row r="86" spans="1:8">
      <c r="A86">
        <v>4</v>
      </c>
      <c r="B86">
        <v>3</v>
      </c>
      <c r="C86">
        <v>23</v>
      </c>
      <c r="D86">
        <v>1</v>
      </c>
      <c r="E86">
        <v>1650</v>
      </c>
      <c r="F86" t="s">
        <v>1431</v>
      </c>
      <c r="G86" t="s">
        <v>2733</v>
      </c>
      <c r="H86">
        <v>1</v>
      </c>
    </row>
    <row r="87" spans="1:8">
      <c r="A87">
        <v>4</v>
      </c>
      <c r="B87">
        <v>3</v>
      </c>
      <c r="C87">
        <v>23</v>
      </c>
      <c r="D87">
        <v>0</v>
      </c>
      <c r="E87">
        <v>1800</v>
      </c>
      <c r="F87" t="s">
        <v>1432</v>
      </c>
      <c r="G87" t="s">
        <v>2733</v>
      </c>
      <c r="H87">
        <v>0</v>
      </c>
    </row>
    <row r="88" spans="1:8">
      <c r="A88">
        <v>3</v>
      </c>
      <c r="B88">
        <v>3</v>
      </c>
      <c r="C88">
        <v>25.4</v>
      </c>
      <c r="D88">
        <v>6</v>
      </c>
      <c r="E88">
        <v>2250</v>
      </c>
      <c r="F88" t="s">
        <v>1431</v>
      </c>
      <c r="G88" t="s">
        <v>2734</v>
      </c>
      <c r="H88">
        <v>1</v>
      </c>
    </row>
    <row r="89" spans="1:8">
      <c r="A89">
        <v>4</v>
      </c>
      <c r="B89">
        <v>3</v>
      </c>
      <c r="C89">
        <v>24.2</v>
      </c>
      <c r="D89">
        <v>0</v>
      </c>
      <c r="E89">
        <v>1900</v>
      </c>
      <c r="F89" t="s">
        <v>1432</v>
      </c>
      <c r="G89" t="s">
        <v>2733</v>
      </c>
      <c r="H89">
        <v>0</v>
      </c>
    </row>
    <row r="90" spans="1:8">
      <c r="A90">
        <v>3</v>
      </c>
      <c r="B90">
        <v>2</v>
      </c>
      <c r="C90">
        <v>22.9</v>
      </c>
      <c r="D90">
        <v>0</v>
      </c>
      <c r="E90">
        <v>1600</v>
      </c>
      <c r="F90" t="s">
        <v>1432</v>
      </c>
      <c r="G90" t="s">
        <v>2733</v>
      </c>
      <c r="H90">
        <v>0</v>
      </c>
    </row>
    <row r="91" spans="1:8">
      <c r="A91">
        <v>4</v>
      </c>
      <c r="B91">
        <v>2</v>
      </c>
      <c r="C91">
        <v>26</v>
      </c>
      <c r="D91">
        <v>3</v>
      </c>
      <c r="E91">
        <v>2200</v>
      </c>
      <c r="F91" t="s">
        <v>1431</v>
      </c>
      <c r="G91" t="s">
        <v>2734</v>
      </c>
      <c r="H91">
        <v>1</v>
      </c>
    </row>
    <row r="92" spans="1:8">
      <c r="A92">
        <v>3</v>
      </c>
      <c r="B92">
        <v>3</v>
      </c>
      <c r="C92">
        <v>25.4</v>
      </c>
      <c r="D92">
        <v>4</v>
      </c>
      <c r="E92">
        <v>2250</v>
      </c>
      <c r="F92" t="s">
        <v>1431</v>
      </c>
      <c r="G92" t="s">
        <v>2734</v>
      </c>
      <c r="H92">
        <v>1</v>
      </c>
    </row>
    <row r="93" spans="1:8">
      <c r="A93">
        <v>4</v>
      </c>
      <c r="B93">
        <v>3</v>
      </c>
      <c r="C93">
        <v>25.7</v>
      </c>
      <c r="D93">
        <v>0</v>
      </c>
      <c r="E93">
        <v>1200</v>
      </c>
      <c r="F93" t="s">
        <v>1432</v>
      </c>
      <c r="G93" t="s">
        <v>2733</v>
      </c>
      <c r="H93">
        <v>0</v>
      </c>
    </row>
    <row r="94" spans="1:8">
      <c r="A94">
        <v>3</v>
      </c>
      <c r="B94">
        <v>3</v>
      </c>
      <c r="C94">
        <v>25.1</v>
      </c>
      <c r="D94">
        <v>5</v>
      </c>
      <c r="E94">
        <v>2100</v>
      </c>
      <c r="F94" t="s">
        <v>1431</v>
      </c>
      <c r="G94" t="s">
        <v>2734</v>
      </c>
      <c r="H94">
        <v>1</v>
      </c>
    </row>
    <row r="95" spans="1:8">
      <c r="A95">
        <v>4</v>
      </c>
      <c r="B95">
        <v>2</v>
      </c>
      <c r="C95">
        <v>24.5</v>
      </c>
      <c r="D95">
        <v>0</v>
      </c>
      <c r="E95">
        <v>2250</v>
      </c>
      <c r="F95" t="s">
        <v>1432</v>
      </c>
      <c r="G95" t="s">
        <v>2734</v>
      </c>
      <c r="H95">
        <v>0</v>
      </c>
    </row>
    <row r="96" spans="1:8">
      <c r="A96">
        <v>5</v>
      </c>
      <c r="B96">
        <v>3</v>
      </c>
      <c r="C96">
        <v>27.5</v>
      </c>
      <c r="D96">
        <v>0</v>
      </c>
      <c r="E96">
        <v>2900</v>
      </c>
      <c r="F96" t="s">
        <v>1432</v>
      </c>
      <c r="G96" t="s">
        <v>2613</v>
      </c>
      <c r="H96">
        <v>0</v>
      </c>
    </row>
    <row r="97" spans="1:8">
      <c r="A97">
        <v>4</v>
      </c>
      <c r="B97">
        <v>3</v>
      </c>
      <c r="C97">
        <v>23.1</v>
      </c>
      <c r="D97">
        <v>0</v>
      </c>
      <c r="E97">
        <v>1650</v>
      </c>
      <c r="F97" t="s">
        <v>1432</v>
      </c>
      <c r="G97" t="s">
        <v>2733</v>
      </c>
      <c r="H97">
        <v>0</v>
      </c>
    </row>
    <row r="98" spans="1:8">
      <c r="A98">
        <v>4</v>
      </c>
      <c r="B98">
        <v>1</v>
      </c>
      <c r="C98">
        <v>25.9</v>
      </c>
      <c r="D98">
        <v>4</v>
      </c>
      <c r="E98">
        <v>2550</v>
      </c>
      <c r="F98" t="s">
        <v>1431</v>
      </c>
      <c r="G98" t="s">
        <v>2613</v>
      </c>
      <c r="H98">
        <v>1</v>
      </c>
    </row>
    <row r="99" spans="1:8">
      <c r="A99">
        <v>3</v>
      </c>
      <c r="B99">
        <v>3</v>
      </c>
      <c r="C99">
        <v>25.8</v>
      </c>
      <c r="D99">
        <v>0</v>
      </c>
      <c r="E99">
        <v>2300</v>
      </c>
      <c r="F99" t="s">
        <v>1432</v>
      </c>
      <c r="G99" t="s">
        <v>2734</v>
      </c>
      <c r="H99">
        <v>0</v>
      </c>
    </row>
    <row r="100" spans="1:8">
      <c r="A100">
        <v>5</v>
      </c>
      <c r="B100">
        <v>3</v>
      </c>
      <c r="C100">
        <v>27</v>
      </c>
      <c r="D100">
        <v>3</v>
      </c>
      <c r="E100">
        <v>2250</v>
      </c>
      <c r="F100" t="s">
        <v>1431</v>
      </c>
      <c r="G100" t="s">
        <v>2734</v>
      </c>
      <c r="H100">
        <v>1</v>
      </c>
    </row>
    <row r="101" spans="1:8">
      <c r="A101">
        <v>3</v>
      </c>
      <c r="B101">
        <v>3</v>
      </c>
      <c r="C101">
        <v>28.5</v>
      </c>
      <c r="D101">
        <v>0</v>
      </c>
      <c r="E101">
        <v>3050</v>
      </c>
      <c r="F101" t="s">
        <v>1432</v>
      </c>
      <c r="G101" t="s">
        <v>2610</v>
      </c>
      <c r="H101">
        <v>0</v>
      </c>
    </row>
    <row r="102" spans="1:8">
      <c r="A102">
        <v>5</v>
      </c>
      <c r="B102">
        <v>1</v>
      </c>
      <c r="C102">
        <v>25.5</v>
      </c>
      <c r="D102">
        <v>0</v>
      </c>
      <c r="E102">
        <v>2750</v>
      </c>
      <c r="F102" t="s">
        <v>1432</v>
      </c>
      <c r="G102" t="s">
        <v>2613</v>
      </c>
      <c r="H102">
        <v>0</v>
      </c>
    </row>
    <row r="103" spans="1:8">
      <c r="A103">
        <v>5</v>
      </c>
      <c r="B103">
        <v>3</v>
      </c>
      <c r="C103">
        <v>23.5</v>
      </c>
      <c r="D103">
        <v>0</v>
      </c>
      <c r="E103">
        <v>1900</v>
      </c>
      <c r="F103" t="s">
        <v>1432</v>
      </c>
      <c r="G103" t="s">
        <v>2733</v>
      </c>
      <c r="H103">
        <v>0</v>
      </c>
    </row>
    <row r="104" spans="1:8">
      <c r="A104">
        <v>3</v>
      </c>
      <c r="B104">
        <v>2</v>
      </c>
      <c r="C104">
        <v>24</v>
      </c>
      <c r="D104">
        <v>0</v>
      </c>
      <c r="E104">
        <v>1700</v>
      </c>
      <c r="F104" t="s">
        <v>1432</v>
      </c>
      <c r="G104" t="s">
        <v>2733</v>
      </c>
      <c r="H104">
        <v>0</v>
      </c>
    </row>
    <row r="105" spans="1:8">
      <c r="A105">
        <v>3</v>
      </c>
      <c r="B105">
        <v>1</v>
      </c>
      <c r="C105">
        <v>29.7</v>
      </c>
      <c r="D105">
        <v>5</v>
      </c>
      <c r="E105">
        <v>3850</v>
      </c>
      <c r="F105" t="s">
        <v>1431</v>
      </c>
      <c r="G105" t="s">
        <v>2610</v>
      </c>
      <c r="H105">
        <v>1</v>
      </c>
    </row>
    <row r="106" spans="1:8">
      <c r="A106">
        <v>3</v>
      </c>
      <c r="B106">
        <v>1</v>
      </c>
      <c r="C106">
        <v>26.8</v>
      </c>
      <c r="D106">
        <v>0</v>
      </c>
      <c r="E106">
        <v>2550</v>
      </c>
      <c r="F106" t="s">
        <v>1432</v>
      </c>
      <c r="G106" t="s">
        <v>2613</v>
      </c>
      <c r="H106">
        <v>0</v>
      </c>
    </row>
    <row r="107" spans="1:8">
      <c r="A107">
        <v>5</v>
      </c>
      <c r="B107">
        <v>3</v>
      </c>
      <c r="C107">
        <v>26.7</v>
      </c>
      <c r="D107">
        <v>0</v>
      </c>
      <c r="E107">
        <v>2450</v>
      </c>
      <c r="F107" t="s">
        <v>1432</v>
      </c>
      <c r="G107" t="s">
        <v>2734</v>
      </c>
      <c r="H107">
        <v>0</v>
      </c>
    </row>
    <row r="108" spans="1:8">
      <c r="A108">
        <v>3</v>
      </c>
      <c r="B108">
        <v>1</v>
      </c>
      <c r="C108">
        <v>28.7</v>
      </c>
      <c r="D108">
        <v>0</v>
      </c>
      <c r="E108">
        <v>3200</v>
      </c>
      <c r="F108" t="s">
        <v>1432</v>
      </c>
      <c r="G108" t="s">
        <v>2610</v>
      </c>
      <c r="H108">
        <v>0</v>
      </c>
    </row>
    <row r="109" spans="1:8">
      <c r="A109">
        <v>4</v>
      </c>
      <c r="B109">
        <v>3</v>
      </c>
      <c r="C109">
        <v>23.1</v>
      </c>
      <c r="D109">
        <v>0</v>
      </c>
      <c r="E109">
        <v>1550</v>
      </c>
      <c r="F109" t="s">
        <v>1432</v>
      </c>
      <c r="G109" t="s">
        <v>2733</v>
      </c>
      <c r="H109">
        <v>0</v>
      </c>
    </row>
    <row r="110" spans="1:8">
      <c r="A110">
        <v>3</v>
      </c>
      <c r="B110">
        <v>1</v>
      </c>
      <c r="C110">
        <v>29</v>
      </c>
      <c r="D110">
        <v>1</v>
      </c>
      <c r="E110">
        <v>2800</v>
      </c>
      <c r="F110" t="s">
        <v>1431</v>
      </c>
      <c r="G110" t="s">
        <v>2613</v>
      </c>
      <c r="H110">
        <v>1</v>
      </c>
    </row>
    <row r="111" spans="1:8">
      <c r="A111">
        <v>4</v>
      </c>
      <c r="B111">
        <v>3</v>
      </c>
      <c r="C111">
        <v>25.5</v>
      </c>
      <c r="D111">
        <v>0</v>
      </c>
      <c r="E111">
        <v>2250</v>
      </c>
      <c r="F111" t="s">
        <v>1432</v>
      </c>
      <c r="G111" t="s">
        <v>2734</v>
      </c>
      <c r="H111">
        <v>0</v>
      </c>
    </row>
    <row r="112" spans="1:8">
      <c r="A112">
        <v>4</v>
      </c>
      <c r="B112">
        <v>3</v>
      </c>
      <c r="C112">
        <v>26.5</v>
      </c>
      <c r="D112">
        <v>1</v>
      </c>
      <c r="E112">
        <v>1967</v>
      </c>
      <c r="F112" t="s">
        <v>1431</v>
      </c>
      <c r="G112" t="s">
        <v>2733</v>
      </c>
      <c r="H112">
        <v>1</v>
      </c>
    </row>
    <row r="113" spans="1:8">
      <c r="A113">
        <v>4</v>
      </c>
      <c r="B113">
        <v>3</v>
      </c>
      <c r="C113">
        <v>24.5</v>
      </c>
      <c r="D113">
        <v>1</v>
      </c>
      <c r="E113">
        <v>2200</v>
      </c>
      <c r="F113" t="s">
        <v>1431</v>
      </c>
      <c r="G113" t="s">
        <v>2734</v>
      </c>
      <c r="H113">
        <v>1</v>
      </c>
    </row>
    <row r="114" spans="1:8">
      <c r="A114">
        <v>4</v>
      </c>
      <c r="B114">
        <v>3</v>
      </c>
      <c r="C114">
        <v>28.5</v>
      </c>
      <c r="D114">
        <v>1</v>
      </c>
      <c r="E114">
        <v>3000</v>
      </c>
      <c r="F114" t="s">
        <v>1431</v>
      </c>
      <c r="G114" t="s">
        <v>2613</v>
      </c>
      <c r="H114">
        <v>1</v>
      </c>
    </row>
    <row r="115" spans="1:8">
      <c r="A115">
        <v>3</v>
      </c>
      <c r="B115">
        <v>3</v>
      </c>
      <c r="C115">
        <v>28.2</v>
      </c>
      <c r="D115">
        <v>1</v>
      </c>
      <c r="E115">
        <v>2867</v>
      </c>
      <c r="F115" t="s">
        <v>1431</v>
      </c>
      <c r="G115" t="s">
        <v>2613</v>
      </c>
      <c r="H115">
        <v>1</v>
      </c>
    </row>
    <row r="116" spans="1:8">
      <c r="A116">
        <v>3</v>
      </c>
      <c r="B116">
        <v>3</v>
      </c>
      <c r="C116">
        <v>24.5</v>
      </c>
      <c r="D116">
        <v>1</v>
      </c>
      <c r="E116">
        <v>1600</v>
      </c>
      <c r="F116" t="s">
        <v>1431</v>
      </c>
      <c r="G116" t="s">
        <v>2733</v>
      </c>
      <c r="H116">
        <v>1</v>
      </c>
    </row>
    <row r="117" spans="1:8">
      <c r="A117">
        <v>3</v>
      </c>
      <c r="B117">
        <v>3</v>
      </c>
      <c r="C117">
        <v>27.5</v>
      </c>
      <c r="D117">
        <v>1</v>
      </c>
      <c r="E117">
        <v>2550</v>
      </c>
      <c r="F117" t="s">
        <v>1431</v>
      </c>
      <c r="G117" t="s">
        <v>2613</v>
      </c>
      <c r="H117">
        <v>1</v>
      </c>
    </row>
    <row r="118" spans="1:8">
      <c r="A118">
        <v>3</v>
      </c>
      <c r="B118">
        <v>2</v>
      </c>
      <c r="C118">
        <v>24.7</v>
      </c>
      <c r="D118">
        <v>4</v>
      </c>
      <c r="E118">
        <v>2550</v>
      </c>
      <c r="F118" t="s">
        <v>1431</v>
      </c>
      <c r="G118" t="s">
        <v>2613</v>
      </c>
      <c r="H118">
        <v>1</v>
      </c>
    </row>
    <row r="119" spans="1:8">
      <c r="A119">
        <v>3</v>
      </c>
      <c r="B119">
        <v>1</v>
      </c>
      <c r="C119">
        <v>25.2</v>
      </c>
      <c r="D119">
        <v>1</v>
      </c>
      <c r="E119">
        <v>2000</v>
      </c>
      <c r="F119" t="s">
        <v>1431</v>
      </c>
      <c r="G119" t="s">
        <v>2733</v>
      </c>
      <c r="H119">
        <v>1</v>
      </c>
    </row>
    <row r="120" spans="1:8">
      <c r="A120">
        <v>4</v>
      </c>
      <c r="B120">
        <v>3</v>
      </c>
      <c r="C120">
        <v>27.3</v>
      </c>
      <c r="D120">
        <v>1</v>
      </c>
      <c r="E120">
        <v>2900</v>
      </c>
      <c r="F120" t="s">
        <v>1431</v>
      </c>
      <c r="G120" t="s">
        <v>2613</v>
      </c>
      <c r="H120">
        <v>1</v>
      </c>
    </row>
    <row r="121" spans="1:8">
      <c r="A121">
        <v>3</v>
      </c>
      <c r="B121">
        <v>3</v>
      </c>
      <c r="C121">
        <v>26.3</v>
      </c>
      <c r="D121">
        <v>1</v>
      </c>
      <c r="E121">
        <v>2400</v>
      </c>
      <c r="F121" t="s">
        <v>1431</v>
      </c>
      <c r="G121" t="s">
        <v>2734</v>
      </c>
      <c r="H121">
        <v>1</v>
      </c>
    </row>
    <row r="122" spans="1:8">
      <c r="A122">
        <v>3</v>
      </c>
      <c r="B122">
        <v>3</v>
      </c>
      <c r="C122">
        <v>29</v>
      </c>
      <c r="D122">
        <v>1</v>
      </c>
      <c r="E122">
        <v>3100</v>
      </c>
      <c r="F122" t="s">
        <v>1431</v>
      </c>
      <c r="G122" t="s">
        <v>2610</v>
      </c>
      <c r="H122">
        <v>1</v>
      </c>
    </row>
    <row r="123" spans="1:8">
      <c r="A123">
        <v>3</v>
      </c>
      <c r="B123">
        <v>3</v>
      </c>
      <c r="C123">
        <v>25.3</v>
      </c>
      <c r="D123">
        <v>2</v>
      </c>
      <c r="E123">
        <v>1900</v>
      </c>
      <c r="F123" t="s">
        <v>1431</v>
      </c>
      <c r="G123" t="s">
        <v>2733</v>
      </c>
      <c r="H123">
        <v>1</v>
      </c>
    </row>
    <row r="124" spans="1:8">
      <c r="A124">
        <v>3</v>
      </c>
      <c r="B124">
        <v>3</v>
      </c>
      <c r="C124">
        <v>26.5</v>
      </c>
      <c r="D124">
        <v>4</v>
      </c>
      <c r="E124">
        <v>2300</v>
      </c>
      <c r="F124" t="s">
        <v>1431</v>
      </c>
      <c r="G124" t="s">
        <v>2734</v>
      </c>
      <c r="H124">
        <v>1</v>
      </c>
    </row>
    <row r="125" spans="1:8">
      <c r="A125">
        <v>3</v>
      </c>
      <c r="B125">
        <v>3</v>
      </c>
      <c r="C125">
        <v>27.8</v>
      </c>
      <c r="D125">
        <v>3</v>
      </c>
      <c r="E125">
        <v>3250</v>
      </c>
      <c r="F125" t="s">
        <v>1431</v>
      </c>
      <c r="G125" t="s">
        <v>2610</v>
      </c>
      <c r="H125">
        <v>1</v>
      </c>
    </row>
    <row r="126" spans="1:8">
      <c r="A126">
        <v>3</v>
      </c>
      <c r="B126">
        <v>3</v>
      </c>
      <c r="C126">
        <v>27</v>
      </c>
      <c r="D126">
        <v>6</v>
      </c>
      <c r="E126">
        <v>2500</v>
      </c>
      <c r="F126" t="s">
        <v>1431</v>
      </c>
      <c r="G126" t="s">
        <v>2734</v>
      </c>
      <c r="H126">
        <v>1</v>
      </c>
    </row>
    <row r="127" spans="1:8">
      <c r="A127">
        <v>4</v>
      </c>
      <c r="B127">
        <v>3</v>
      </c>
      <c r="C127">
        <v>25.7</v>
      </c>
      <c r="D127">
        <v>0</v>
      </c>
      <c r="E127">
        <v>2100</v>
      </c>
      <c r="F127" t="s">
        <v>1432</v>
      </c>
      <c r="G127" t="s">
        <v>2734</v>
      </c>
      <c r="H127">
        <v>0</v>
      </c>
    </row>
    <row r="128" spans="1:8">
      <c r="A128">
        <v>3</v>
      </c>
      <c r="B128">
        <v>3</v>
      </c>
      <c r="C128">
        <v>25</v>
      </c>
      <c r="D128">
        <v>2</v>
      </c>
      <c r="E128">
        <v>2100</v>
      </c>
      <c r="F128" t="s">
        <v>1431</v>
      </c>
      <c r="G128" t="s">
        <v>2734</v>
      </c>
      <c r="H128">
        <v>1</v>
      </c>
    </row>
    <row r="129" spans="1:8">
      <c r="A129">
        <v>3</v>
      </c>
      <c r="B129">
        <v>3</v>
      </c>
      <c r="C129">
        <v>31.9</v>
      </c>
      <c r="D129">
        <v>2</v>
      </c>
      <c r="E129">
        <v>3325</v>
      </c>
      <c r="F129" t="s">
        <v>1431</v>
      </c>
      <c r="G129" t="s">
        <v>2610</v>
      </c>
      <c r="H129">
        <v>1</v>
      </c>
    </row>
    <row r="130" spans="1:8">
      <c r="A130">
        <v>5</v>
      </c>
      <c r="B130">
        <v>3</v>
      </c>
      <c r="C130">
        <v>23.7</v>
      </c>
      <c r="D130">
        <v>0</v>
      </c>
      <c r="E130">
        <v>1800</v>
      </c>
      <c r="F130" t="s">
        <v>1432</v>
      </c>
      <c r="G130" t="s">
        <v>2733</v>
      </c>
      <c r="H130">
        <v>0</v>
      </c>
    </row>
    <row r="131" spans="1:8">
      <c r="A131">
        <v>5</v>
      </c>
      <c r="B131">
        <v>3</v>
      </c>
      <c r="C131">
        <v>29.3</v>
      </c>
      <c r="D131">
        <v>12</v>
      </c>
      <c r="E131">
        <v>3225</v>
      </c>
      <c r="F131" t="s">
        <v>1431</v>
      </c>
      <c r="G131" t="s">
        <v>2610</v>
      </c>
      <c r="H131">
        <v>1</v>
      </c>
    </row>
    <row r="132" spans="1:8">
      <c r="A132">
        <v>4</v>
      </c>
      <c r="B132">
        <v>3</v>
      </c>
      <c r="C132">
        <v>22</v>
      </c>
      <c r="D132">
        <v>0</v>
      </c>
      <c r="E132">
        <v>1400</v>
      </c>
      <c r="F132" t="s">
        <v>1432</v>
      </c>
      <c r="G132" t="s">
        <v>2733</v>
      </c>
      <c r="H132">
        <v>0</v>
      </c>
    </row>
    <row r="133" spans="1:8">
      <c r="A133">
        <v>3</v>
      </c>
      <c r="B133">
        <v>3</v>
      </c>
      <c r="C133">
        <v>25</v>
      </c>
      <c r="D133">
        <v>5</v>
      </c>
      <c r="E133">
        <v>2400</v>
      </c>
      <c r="F133" t="s">
        <v>1431</v>
      </c>
      <c r="G133" t="s">
        <v>2734</v>
      </c>
      <c r="H133">
        <v>1</v>
      </c>
    </row>
    <row r="134" spans="1:8">
      <c r="A134">
        <v>4</v>
      </c>
      <c r="B134">
        <v>3</v>
      </c>
      <c r="C134">
        <v>27</v>
      </c>
      <c r="D134">
        <v>6</v>
      </c>
      <c r="E134">
        <v>2500</v>
      </c>
      <c r="F134" t="s">
        <v>1431</v>
      </c>
      <c r="G134" t="s">
        <v>2734</v>
      </c>
      <c r="H134">
        <v>1</v>
      </c>
    </row>
    <row r="135" spans="1:8">
      <c r="A135">
        <v>4</v>
      </c>
      <c r="B135">
        <v>3</v>
      </c>
      <c r="C135">
        <v>23.8</v>
      </c>
      <c r="D135">
        <v>6</v>
      </c>
      <c r="E135">
        <v>1800</v>
      </c>
      <c r="F135" t="s">
        <v>1431</v>
      </c>
      <c r="G135" t="s">
        <v>2733</v>
      </c>
      <c r="H135">
        <v>1</v>
      </c>
    </row>
    <row r="136" spans="1:8">
      <c r="A136">
        <v>2</v>
      </c>
      <c r="B136">
        <v>1</v>
      </c>
      <c r="C136">
        <v>30.2</v>
      </c>
      <c r="D136">
        <v>2</v>
      </c>
      <c r="E136">
        <v>3275</v>
      </c>
      <c r="F136" t="s">
        <v>1431</v>
      </c>
      <c r="G136" t="s">
        <v>2610</v>
      </c>
      <c r="H136">
        <v>1</v>
      </c>
    </row>
    <row r="137" spans="1:8">
      <c r="A137">
        <v>4</v>
      </c>
      <c r="B137">
        <v>3</v>
      </c>
      <c r="C137">
        <v>26.2</v>
      </c>
      <c r="D137">
        <v>0</v>
      </c>
      <c r="E137">
        <v>2225</v>
      </c>
      <c r="F137" t="s">
        <v>1432</v>
      </c>
      <c r="G137" t="s">
        <v>2734</v>
      </c>
      <c r="H137">
        <v>0</v>
      </c>
    </row>
    <row r="138" spans="1:8">
      <c r="A138">
        <v>3</v>
      </c>
      <c r="B138">
        <v>3</v>
      </c>
      <c r="C138">
        <v>24.2</v>
      </c>
      <c r="D138">
        <v>2</v>
      </c>
      <c r="E138">
        <v>1650</v>
      </c>
      <c r="F138" t="s">
        <v>1431</v>
      </c>
      <c r="G138" t="s">
        <v>2733</v>
      </c>
      <c r="H138">
        <v>1</v>
      </c>
    </row>
    <row r="139" spans="1:8">
      <c r="A139">
        <v>3</v>
      </c>
      <c r="B139">
        <v>3</v>
      </c>
      <c r="C139">
        <v>27.4</v>
      </c>
      <c r="D139">
        <v>3</v>
      </c>
      <c r="E139">
        <v>2900</v>
      </c>
      <c r="F139" t="s">
        <v>1431</v>
      </c>
      <c r="G139" t="s">
        <v>2613</v>
      </c>
      <c r="H139">
        <v>1</v>
      </c>
    </row>
    <row r="140" spans="1:8">
      <c r="A140">
        <v>3</v>
      </c>
      <c r="B140">
        <v>2</v>
      </c>
      <c r="C140">
        <v>25.4</v>
      </c>
      <c r="D140">
        <v>0</v>
      </c>
      <c r="E140">
        <v>2300</v>
      </c>
      <c r="F140" t="s">
        <v>1432</v>
      </c>
      <c r="G140" t="s">
        <v>2734</v>
      </c>
      <c r="H140">
        <v>0</v>
      </c>
    </row>
    <row r="141" spans="1:8">
      <c r="A141">
        <v>4</v>
      </c>
      <c r="B141">
        <v>3</v>
      </c>
      <c r="C141">
        <v>28.4</v>
      </c>
      <c r="D141">
        <v>3</v>
      </c>
      <c r="E141">
        <v>3200</v>
      </c>
      <c r="F141" t="s">
        <v>1431</v>
      </c>
      <c r="G141" t="s">
        <v>2610</v>
      </c>
      <c r="H141">
        <v>1</v>
      </c>
    </row>
    <row r="142" spans="1:8">
      <c r="A142">
        <v>5</v>
      </c>
      <c r="B142">
        <v>3</v>
      </c>
      <c r="C142">
        <v>22.5</v>
      </c>
      <c r="D142">
        <v>4</v>
      </c>
      <c r="E142">
        <v>1475</v>
      </c>
      <c r="F142" t="s">
        <v>1431</v>
      </c>
      <c r="G142" t="s">
        <v>2733</v>
      </c>
      <c r="H142">
        <v>1</v>
      </c>
    </row>
    <row r="143" spans="1:8">
      <c r="A143">
        <v>3</v>
      </c>
      <c r="B143">
        <v>3</v>
      </c>
      <c r="C143">
        <v>26.2</v>
      </c>
      <c r="D143">
        <v>2</v>
      </c>
      <c r="E143">
        <v>2025</v>
      </c>
      <c r="F143" t="s">
        <v>1431</v>
      </c>
      <c r="G143" t="s">
        <v>2734</v>
      </c>
      <c r="H143">
        <v>1</v>
      </c>
    </row>
    <row r="144" spans="1:8">
      <c r="A144">
        <v>3</v>
      </c>
      <c r="B144">
        <v>1</v>
      </c>
      <c r="C144">
        <v>24.9</v>
      </c>
      <c r="D144">
        <v>6</v>
      </c>
      <c r="E144">
        <v>2300</v>
      </c>
      <c r="F144" t="s">
        <v>1431</v>
      </c>
      <c r="G144" t="s">
        <v>2734</v>
      </c>
      <c r="H144">
        <v>1</v>
      </c>
    </row>
    <row r="145" spans="1:8">
      <c r="A145">
        <v>2</v>
      </c>
      <c r="B145">
        <v>2</v>
      </c>
      <c r="C145">
        <v>24.5</v>
      </c>
      <c r="D145">
        <v>6</v>
      </c>
      <c r="E145">
        <v>1950</v>
      </c>
      <c r="F145" t="s">
        <v>1431</v>
      </c>
      <c r="G145" t="s">
        <v>2733</v>
      </c>
      <c r="H145">
        <v>1</v>
      </c>
    </row>
    <row r="146" spans="1:8">
      <c r="A146">
        <v>3</v>
      </c>
      <c r="B146">
        <v>3</v>
      </c>
      <c r="C146">
        <v>25.1</v>
      </c>
      <c r="D146">
        <v>0</v>
      </c>
      <c r="E146">
        <v>1800</v>
      </c>
      <c r="F146" t="s">
        <v>1432</v>
      </c>
      <c r="G146" t="s">
        <v>2733</v>
      </c>
      <c r="H146">
        <v>0</v>
      </c>
    </row>
    <row r="147" spans="1:8">
      <c r="A147">
        <v>3</v>
      </c>
      <c r="B147">
        <v>1</v>
      </c>
      <c r="C147">
        <v>28</v>
      </c>
      <c r="D147">
        <v>4</v>
      </c>
      <c r="E147">
        <v>2900</v>
      </c>
      <c r="F147" t="s">
        <v>1431</v>
      </c>
      <c r="G147" t="s">
        <v>2613</v>
      </c>
      <c r="H147">
        <v>1</v>
      </c>
    </row>
    <row r="148" spans="1:8">
      <c r="A148">
        <v>5</v>
      </c>
      <c r="B148">
        <v>3</v>
      </c>
      <c r="C148">
        <v>25.8</v>
      </c>
      <c r="D148">
        <v>10</v>
      </c>
      <c r="E148">
        <v>2250</v>
      </c>
      <c r="F148" t="s">
        <v>1431</v>
      </c>
      <c r="G148" t="s">
        <v>2734</v>
      </c>
      <c r="H148">
        <v>1</v>
      </c>
    </row>
    <row r="149" spans="1:8">
      <c r="A149">
        <v>3</v>
      </c>
      <c r="B149">
        <v>3</v>
      </c>
      <c r="C149">
        <v>27.9</v>
      </c>
      <c r="D149">
        <v>7</v>
      </c>
      <c r="E149">
        <v>3050</v>
      </c>
      <c r="F149" t="s">
        <v>1431</v>
      </c>
      <c r="G149" t="s">
        <v>2610</v>
      </c>
      <c r="H149">
        <v>1</v>
      </c>
    </row>
    <row r="150" spans="1:8">
      <c r="A150">
        <v>3</v>
      </c>
      <c r="B150">
        <v>3</v>
      </c>
      <c r="C150">
        <v>24.9</v>
      </c>
      <c r="D150">
        <v>0</v>
      </c>
      <c r="E150">
        <v>2200</v>
      </c>
      <c r="F150" t="s">
        <v>1432</v>
      </c>
      <c r="G150" t="s">
        <v>2734</v>
      </c>
      <c r="H150">
        <v>0</v>
      </c>
    </row>
    <row r="151" spans="1:8">
      <c r="A151">
        <v>3</v>
      </c>
      <c r="B151">
        <v>1</v>
      </c>
      <c r="C151">
        <v>28.4</v>
      </c>
      <c r="D151">
        <v>5</v>
      </c>
      <c r="E151">
        <v>3100</v>
      </c>
      <c r="F151" t="s">
        <v>1431</v>
      </c>
      <c r="G151" t="s">
        <v>2610</v>
      </c>
      <c r="H151">
        <v>1</v>
      </c>
    </row>
    <row r="152" spans="1:8">
      <c r="A152">
        <v>4</v>
      </c>
      <c r="B152">
        <v>3</v>
      </c>
      <c r="C152">
        <v>27.2</v>
      </c>
      <c r="D152">
        <v>5</v>
      </c>
      <c r="E152">
        <v>2400</v>
      </c>
      <c r="F152" t="s">
        <v>1431</v>
      </c>
      <c r="G152" t="s">
        <v>2734</v>
      </c>
      <c r="H152">
        <v>1</v>
      </c>
    </row>
    <row r="153" spans="1:8">
      <c r="A153">
        <v>3</v>
      </c>
      <c r="B153">
        <v>2</v>
      </c>
      <c r="C153">
        <v>25</v>
      </c>
      <c r="D153">
        <v>6</v>
      </c>
      <c r="E153">
        <v>2250</v>
      </c>
      <c r="F153" t="s">
        <v>1431</v>
      </c>
      <c r="G153" t="s">
        <v>2734</v>
      </c>
      <c r="H153">
        <v>1</v>
      </c>
    </row>
    <row r="154" spans="1:8">
      <c r="A154">
        <v>3</v>
      </c>
      <c r="B154">
        <v>3</v>
      </c>
      <c r="C154">
        <v>27.5</v>
      </c>
      <c r="D154">
        <v>6</v>
      </c>
      <c r="E154">
        <v>2625</v>
      </c>
      <c r="F154" t="s">
        <v>1431</v>
      </c>
      <c r="G154" t="s">
        <v>2613</v>
      </c>
      <c r="H154">
        <v>1</v>
      </c>
    </row>
    <row r="155" spans="1:8">
      <c r="A155">
        <v>3</v>
      </c>
      <c r="B155">
        <v>1</v>
      </c>
      <c r="C155">
        <v>33.5</v>
      </c>
      <c r="D155">
        <v>7</v>
      </c>
      <c r="E155">
        <v>5200</v>
      </c>
      <c r="F155" t="s">
        <v>1431</v>
      </c>
      <c r="G155" t="s">
        <v>2610</v>
      </c>
      <c r="H155">
        <v>1</v>
      </c>
    </row>
    <row r="156" spans="1:8">
      <c r="A156">
        <v>3</v>
      </c>
      <c r="B156">
        <v>3</v>
      </c>
      <c r="C156">
        <v>30.5</v>
      </c>
      <c r="D156">
        <v>3</v>
      </c>
      <c r="E156">
        <v>3325</v>
      </c>
      <c r="F156" t="s">
        <v>1431</v>
      </c>
      <c r="G156" t="s">
        <v>2610</v>
      </c>
      <c r="H156">
        <v>1</v>
      </c>
    </row>
    <row r="157" spans="1:8">
      <c r="A157">
        <v>4</v>
      </c>
      <c r="B157">
        <v>3</v>
      </c>
      <c r="C157">
        <v>29</v>
      </c>
      <c r="D157">
        <v>3</v>
      </c>
      <c r="E157">
        <v>2925</v>
      </c>
      <c r="F157" t="s">
        <v>1431</v>
      </c>
      <c r="G157" t="s">
        <v>2613</v>
      </c>
      <c r="H157">
        <v>1</v>
      </c>
    </row>
    <row r="158" spans="1:8">
      <c r="A158">
        <v>3</v>
      </c>
      <c r="B158">
        <v>1</v>
      </c>
      <c r="C158">
        <v>24.3</v>
      </c>
      <c r="D158">
        <v>0</v>
      </c>
      <c r="E158">
        <v>2000</v>
      </c>
      <c r="F158" t="s">
        <v>1432</v>
      </c>
      <c r="G158" t="s">
        <v>2733</v>
      </c>
      <c r="H158">
        <v>0</v>
      </c>
    </row>
    <row r="159" spans="1:8">
      <c r="A159">
        <v>3</v>
      </c>
      <c r="B159">
        <v>3</v>
      </c>
      <c r="C159">
        <v>25.8</v>
      </c>
      <c r="D159">
        <v>0</v>
      </c>
      <c r="E159">
        <v>2400</v>
      </c>
      <c r="F159" t="s">
        <v>1432</v>
      </c>
      <c r="G159" t="s">
        <v>2734</v>
      </c>
      <c r="H159">
        <v>0</v>
      </c>
    </row>
    <row r="160" spans="1:8">
      <c r="A160">
        <v>5</v>
      </c>
      <c r="B160">
        <v>3</v>
      </c>
      <c r="C160">
        <v>25</v>
      </c>
      <c r="D160">
        <v>8</v>
      </c>
      <c r="E160">
        <v>2100</v>
      </c>
      <c r="F160" t="s">
        <v>1431</v>
      </c>
      <c r="G160" t="s">
        <v>2734</v>
      </c>
      <c r="H160">
        <v>1</v>
      </c>
    </row>
    <row r="161" spans="1:8">
      <c r="A161">
        <v>3</v>
      </c>
      <c r="B161">
        <v>1</v>
      </c>
      <c r="C161">
        <v>31.7</v>
      </c>
      <c r="D161">
        <v>4</v>
      </c>
      <c r="E161">
        <v>3725</v>
      </c>
      <c r="F161" t="s">
        <v>1431</v>
      </c>
      <c r="G161" t="s">
        <v>2610</v>
      </c>
      <c r="H161">
        <v>1</v>
      </c>
    </row>
    <row r="162" spans="1:8">
      <c r="A162">
        <v>3</v>
      </c>
      <c r="B162">
        <v>3</v>
      </c>
      <c r="C162">
        <v>29.5</v>
      </c>
      <c r="D162">
        <v>4</v>
      </c>
      <c r="E162">
        <v>3025</v>
      </c>
      <c r="F162" t="s">
        <v>1431</v>
      </c>
      <c r="G162" t="s">
        <v>2610</v>
      </c>
      <c r="H162">
        <v>1</v>
      </c>
    </row>
    <row r="163" spans="1:8">
      <c r="A163">
        <v>4</v>
      </c>
      <c r="B163">
        <v>3</v>
      </c>
      <c r="C163">
        <v>24</v>
      </c>
      <c r="D163">
        <v>10</v>
      </c>
      <c r="E163">
        <v>1900</v>
      </c>
      <c r="F163" t="s">
        <v>1431</v>
      </c>
      <c r="G163" t="s">
        <v>2733</v>
      </c>
      <c r="H163">
        <v>1</v>
      </c>
    </row>
    <row r="164" spans="1:8">
      <c r="A164">
        <v>3</v>
      </c>
      <c r="B164">
        <v>3</v>
      </c>
      <c r="C164">
        <v>30</v>
      </c>
      <c r="D164">
        <v>9</v>
      </c>
      <c r="E164">
        <v>3000</v>
      </c>
      <c r="F164" t="s">
        <v>1431</v>
      </c>
      <c r="G164" t="s">
        <v>2613</v>
      </c>
      <c r="H164">
        <v>1</v>
      </c>
    </row>
    <row r="165" spans="1:8">
      <c r="A165">
        <v>3</v>
      </c>
      <c r="B165">
        <v>3</v>
      </c>
      <c r="C165">
        <v>27.6</v>
      </c>
      <c r="D165">
        <v>4</v>
      </c>
      <c r="E165">
        <v>2850</v>
      </c>
      <c r="F165" t="s">
        <v>1431</v>
      </c>
      <c r="G165" t="s">
        <v>2613</v>
      </c>
      <c r="H165">
        <v>1</v>
      </c>
    </row>
    <row r="166" spans="1:8">
      <c r="A166">
        <v>3</v>
      </c>
      <c r="B166">
        <v>3</v>
      </c>
      <c r="C166">
        <v>26.2</v>
      </c>
      <c r="D166">
        <v>0</v>
      </c>
      <c r="E166">
        <v>2300</v>
      </c>
      <c r="F166" t="s">
        <v>1432</v>
      </c>
      <c r="G166" t="s">
        <v>2734</v>
      </c>
      <c r="H166">
        <v>0</v>
      </c>
    </row>
    <row r="167" spans="1:8">
      <c r="A167">
        <v>3</v>
      </c>
      <c r="B167">
        <v>1</v>
      </c>
      <c r="C167">
        <v>23.1</v>
      </c>
      <c r="D167">
        <v>0</v>
      </c>
      <c r="E167">
        <v>2000</v>
      </c>
      <c r="F167" t="s">
        <v>1432</v>
      </c>
      <c r="G167" t="s">
        <v>2733</v>
      </c>
      <c r="H167">
        <v>0</v>
      </c>
    </row>
    <row r="168" spans="1:8">
      <c r="A168">
        <v>3</v>
      </c>
      <c r="B168">
        <v>1</v>
      </c>
      <c r="C168">
        <v>22.9</v>
      </c>
      <c r="D168">
        <v>0</v>
      </c>
      <c r="E168">
        <v>1600</v>
      </c>
      <c r="F168" t="s">
        <v>1432</v>
      </c>
      <c r="G168" t="s">
        <v>2733</v>
      </c>
      <c r="H168">
        <v>0</v>
      </c>
    </row>
    <row r="169" spans="1:8">
      <c r="A169">
        <v>5</v>
      </c>
      <c r="B169">
        <v>3</v>
      </c>
      <c r="C169">
        <v>24.5</v>
      </c>
      <c r="D169">
        <v>0</v>
      </c>
      <c r="E169">
        <v>1900</v>
      </c>
      <c r="F169" t="s">
        <v>1432</v>
      </c>
      <c r="G169" t="s">
        <v>2733</v>
      </c>
      <c r="H169">
        <v>0</v>
      </c>
    </row>
    <row r="170" spans="1:8">
      <c r="A170">
        <v>3</v>
      </c>
      <c r="B170">
        <v>3</v>
      </c>
      <c r="C170">
        <v>24.7</v>
      </c>
      <c r="D170">
        <v>4</v>
      </c>
      <c r="E170">
        <v>1950</v>
      </c>
      <c r="F170" t="s">
        <v>1431</v>
      </c>
      <c r="G170" t="s">
        <v>2733</v>
      </c>
      <c r="H170">
        <v>1</v>
      </c>
    </row>
    <row r="171" spans="1:8">
      <c r="A171">
        <v>3</v>
      </c>
      <c r="B171">
        <v>3</v>
      </c>
      <c r="C171">
        <v>28.3</v>
      </c>
      <c r="D171">
        <v>0</v>
      </c>
      <c r="E171">
        <v>3200</v>
      </c>
      <c r="F171" t="s">
        <v>1432</v>
      </c>
      <c r="G171" t="s">
        <v>2610</v>
      </c>
      <c r="H171">
        <v>0</v>
      </c>
    </row>
    <row r="172" spans="1:8">
      <c r="A172">
        <v>3</v>
      </c>
      <c r="B172">
        <v>3</v>
      </c>
      <c r="C172">
        <v>23.9</v>
      </c>
      <c r="D172">
        <v>2</v>
      </c>
      <c r="E172">
        <v>1850</v>
      </c>
      <c r="F172" t="s">
        <v>1431</v>
      </c>
      <c r="G172" t="s">
        <v>2733</v>
      </c>
      <c r="H172">
        <v>1</v>
      </c>
    </row>
    <row r="173" spans="1:8">
      <c r="A173">
        <v>4</v>
      </c>
      <c r="B173">
        <v>3</v>
      </c>
      <c r="C173">
        <v>23.8</v>
      </c>
      <c r="D173">
        <v>0</v>
      </c>
      <c r="E173">
        <v>1800</v>
      </c>
      <c r="F173" t="s">
        <v>1432</v>
      </c>
      <c r="G173" t="s">
        <v>2733</v>
      </c>
      <c r="H173">
        <v>0</v>
      </c>
    </row>
    <row r="174" spans="1:8">
      <c r="A174">
        <v>4</v>
      </c>
      <c r="B174">
        <v>2</v>
      </c>
      <c r="C174">
        <v>29.8</v>
      </c>
      <c r="D174">
        <v>4</v>
      </c>
      <c r="E174">
        <v>3500</v>
      </c>
      <c r="F174" t="s">
        <v>1431</v>
      </c>
      <c r="G174" t="s">
        <v>2610</v>
      </c>
      <c r="H174">
        <v>1</v>
      </c>
    </row>
    <row r="175" spans="1:8">
      <c r="A175">
        <v>3</v>
      </c>
      <c r="B175">
        <v>3</v>
      </c>
      <c r="C175">
        <v>26.5</v>
      </c>
      <c r="D175">
        <v>4</v>
      </c>
      <c r="E175">
        <v>2350</v>
      </c>
      <c r="F175" t="s">
        <v>1431</v>
      </c>
      <c r="G175" t="s">
        <v>2734</v>
      </c>
      <c r="H175">
        <v>1</v>
      </c>
    </row>
    <row r="176" spans="1:8">
      <c r="A176">
        <v>3</v>
      </c>
      <c r="B176">
        <v>3</v>
      </c>
      <c r="C176">
        <v>26</v>
      </c>
      <c r="D176">
        <v>3</v>
      </c>
      <c r="E176">
        <v>2275</v>
      </c>
      <c r="F176" t="s">
        <v>1431</v>
      </c>
      <c r="G176" t="s">
        <v>2734</v>
      </c>
      <c r="H176">
        <v>1</v>
      </c>
    </row>
    <row r="177" spans="1:8">
      <c r="A177">
        <v>3</v>
      </c>
      <c r="B177">
        <v>3</v>
      </c>
      <c r="C177">
        <v>28.2</v>
      </c>
      <c r="D177">
        <v>8</v>
      </c>
      <c r="E177">
        <v>3050</v>
      </c>
      <c r="F177" t="s">
        <v>1431</v>
      </c>
      <c r="G177" t="s">
        <v>2610</v>
      </c>
      <c r="H177">
        <v>1</v>
      </c>
    </row>
    <row r="178" spans="1:8">
      <c r="A178">
        <v>5</v>
      </c>
      <c r="B178">
        <v>3</v>
      </c>
      <c r="C178">
        <v>25.7</v>
      </c>
      <c r="D178">
        <v>0</v>
      </c>
      <c r="E178">
        <v>2150</v>
      </c>
      <c r="F178" t="s">
        <v>1432</v>
      </c>
      <c r="G178" t="s">
        <v>2734</v>
      </c>
      <c r="H178">
        <v>0</v>
      </c>
    </row>
    <row r="179" spans="1:8">
      <c r="A179">
        <v>3</v>
      </c>
      <c r="B179">
        <v>3</v>
      </c>
      <c r="C179">
        <v>26.5</v>
      </c>
      <c r="D179">
        <v>7</v>
      </c>
      <c r="E179">
        <v>2750</v>
      </c>
      <c r="F179" t="s">
        <v>1431</v>
      </c>
      <c r="G179" t="s">
        <v>2613</v>
      </c>
      <c r="H179">
        <v>1</v>
      </c>
    </row>
    <row r="180" spans="1:8">
      <c r="A180">
        <v>3</v>
      </c>
      <c r="B180">
        <v>3</v>
      </c>
      <c r="C180">
        <v>25.8</v>
      </c>
      <c r="D180">
        <v>0</v>
      </c>
      <c r="E180">
        <v>2200</v>
      </c>
      <c r="F180" t="s">
        <v>1432</v>
      </c>
      <c r="G180" t="s">
        <v>2734</v>
      </c>
      <c r="H180">
        <v>0</v>
      </c>
    </row>
    <row r="181" spans="1:8">
      <c r="A181">
        <v>4</v>
      </c>
      <c r="B181">
        <v>3</v>
      </c>
      <c r="C181">
        <v>24.1</v>
      </c>
      <c r="D181">
        <v>0</v>
      </c>
      <c r="E181">
        <v>1800</v>
      </c>
      <c r="F181" t="s">
        <v>1432</v>
      </c>
      <c r="G181" t="s">
        <v>2733</v>
      </c>
      <c r="H181">
        <v>0</v>
      </c>
    </row>
    <row r="182" spans="1:8">
      <c r="A182">
        <v>4</v>
      </c>
      <c r="B182">
        <v>3</v>
      </c>
      <c r="C182">
        <v>26.2</v>
      </c>
      <c r="D182">
        <v>2</v>
      </c>
      <c r="E182">
        <v>2175</v>
      </c>
      <c r="F182" t="s">
        <v>1431</v>
      </c>
      <c r="G182" t="s">
        <v>2734</v>
      </c>
      <c r="H182">
        <v>1</v>
      </c>
    </row>
    <row r="183" spans="1:8">
      <c r="A183">
        <v>4</v>
      </c>
      <c r="B183">
        <v>3</v>
      </c>
      <c r="C183">
        <v>26.1</v>
      </c>
      <c r="D183">
        <v>3</v>
      </c>
      <c r="E183">
        <v>2750</v>
      </c>
      <c r="F183" t="s">
        <v>1431</v>
      </c>
      <c r="G183" t="s">
        <v>2613</v>
      </c>
      <c r="H183">
        <v>1</v>
      </c>
    </row>
    <row r="184" spans="1:8">
      <c r="A184">
        <v>4</v>
      </c>
      <c r="B184">
        <v>3</v>
      </c>
      <c r="C184">
        <v>29</v>
      </c>
      <c r="D184">
        <v>4</v>
      </c>
      <c r="E184">
        <v>3275</v>
      </c>
      <c r="F184" t="s">
        <v>1431</v>
      </c>
      <c r="G184" t="s">
        <v>2610</v>
      </c>
      <c r="H184">
        <v>1</v>
      </c>
    </row>
    <row r="185" spans="1:8">
      <c r="A185">
        <v>2</v>
      </c>
      <c r="B185">
        <v>1</v>
      </c>
      <c r="C185">
        <v>28</v>
      </c>
      <c r="D185">
        <v>0</v>
      </c>
      <c r="E185">
        <v>2625</v>
      </c>
      <c r="F185" t="s">
        <v>1432</v>
      </c>
      <c r="G185" t="s">
        <v>2613</v>
      </c>
      <c r="H185">
        <v>0</v>
      </c>
    </row>
    <row r="186" spans="1:8">
      <c r="A186">
        <v>5</v>
      </c>
      <c r="B186">
        <v>3</v>
      </c>
      <c r="C186">
        <v>27</v>
      </c>
      <c r="D186">
        <v>0</v>
      </c>
      <c r="E186">
        <v>2625</v>
      </c>
      <c r="F186" t="s">
        <v>1432</v>
      </c>
      <c r="G186" t="s">
        <v>2613</v>
      </c>
      <c r="H186">
        <v>0</v>
      </c>
    </row>
    <row r="187" spans="1:8">
      <c r="A187">
        <v>3</v>
      </c>
      <c r="B187">
        <v>2</v>
      </c>
      <c r="C187">
        <v>24.5</v>
      </c>
      <c r="D187">
        <v>0</v>
      </c>
      <c r="E187">
        <v>2000</v>
      </c>
      <c r="F187" t="s">
        <v>1432</v>
      </c>
      <c r="G187" t="s">
        <v>2733</v>
      </c>
      <c r="H187">
        <v>0</v>
      </c>
    </row>
  </sheetData>
  <phoneticPr fontId="3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2"/>
  <sheetViews>
    <sheetView workbookViewId="0">
      <selection activeCell="A5" sqref="A5"/>
    </sheetView>
  </sheetViews>
  <sheetFormatPr baseColWidth="10" defaultColWidth="13.7109375" defaultRowHeight="13" x14ac:dyDescent="0"/>
  <sheetData>
    <row r="1" spans="1:20" ht="20">
      <c r="A1" s="36" t="s">
        <v>2946</v>
      </c>
    </row>
    <row r="3" spans="1:20">
      <c r="A3" t="s">
        <v>2954</v>
      </c>
    </row>
    <row r="12" spans="1:20">
      <c r="A12" t="s">
        <v>2783</v>
      </c>
      <c r="B12" t="s">
        <v>2784</v>
      </c>
      <c r="C12" t="s">
        <v>2785</v>
      </c>
      <c r="D12" t="s">
        <v>2654</v>
      </c>
      <c r="E12" t="s">
        <v>2429</v>
      </c>
      <c r="F12" t="s">
        <v>2430</v>
      </c>
      <c r="G12" t="s">
        <v>2565</v>
      </c>
      <c r="H12" t="s">
        <v>2935</v>
      </c>
      <c r="I12" t="s">
        <v>957</v>
      </c>
      <c r="J12" t="s">
        <v>958</v>
      </c>
      <c r="K12" t="s">
        <v>959</v>
      </c>
      <c r="L12" t="s">
        <v>960</v>
      </c>
      <c r="M12" t="s">
        <v>1275</v>
      </c>
      <c r="N12" t="s">
        <v>961</v>
      </c>
      <c r="O12" t="s">
        <v>962</v>
      </c>
      <c r="P12" t="s">
        <v>963</v>
      </c>
      <c r="Q12" t="s">
        <v>964</v>
      </c>
      <c r="R12" t="s">
        <v>965</v>
      </c>
      <c r="S12" t="s">
        <v>966</v>
      </c>
      <c r="T12" t="s">
        <v>2945</v>
      </c>
    </row>
    <row r="13" spans="1:20">
      <c r="A13">
        <v>1</v>
      </c>
      <c r="B13">
        <v>1</v>
      </c>
      <c r="C13">
        <v>18</v>
      </c>
      <c r="D13">
        <v>4</v>
      </c>
      <c r="E13">
        <v>2</v>
      </c>
      <c r="F13">
        <v>1049</v>
      </c>
      <c r="G13">
        <v>1</v>
      </c>
      <c r="H13">
        <v>2</v>
      </c>
      <c r="I13">
        <v>4</v>
      </c>
      <c r="J13">
        <v>2</v>
      </c>
      <c r="K13">
        <v>4</v>
      </c>
      <c r="L13">
        <v>2</v>
      </c>
      <c r="M13">
        <v>21</v>
      </c>
      <c r="N13">
        <v>3</v>
      </c>
      <c r="O13">
        <v>1</v>
      </c>
      <c r="P13">
        <v>1</v>
      </c>
      <c r="Q13">
        <v>3</v>
      </c>
      <c r="R13">
        <v>1</v>
      </c>
      <c r="S13">
        <v>1</v>
      </c>
      <c r="T13">
        <v>1</v>
      </c>
    </row>
    <row r="14" spans="1:20">
      <c r="A14">
        <v>1</v>
      </c>
      <c r="B14">
        <v>1</v>
      </c>
      <c r="C14">
        <v>9</v>
      </c>
      <c r="D14">
        <v>4</v>
      </c>
      <c r="E14">
        <v>0</v>
      </c>
      <c r="F14">
        <v>2799</v>
      </c>
      <c r="G14">
        <v>1</v>
      </c>
      <c r="H14">
        <v>3</v>
      </c>
      <c r="I14">
        <v>2</v>
      </c>
      <c r="J14">
        <v>3</v>
      </c>
      <c r="K14">
        <v>2</v>
      </c>
      <c r="L14">
        <v>1</v>
      </c>
      <c r="M14">
        <v>36</v>
      </c>
      <c r="N14">
        <v>3</v>
      </c>
      <c r="O14">
        <v>1</v>
      </c>
      <c r="P14">
        <v>2</v>
      </c>
      <c r="Q14">
        <v>3</v>
      </c>
      <c r="R14">
        <v>2</v>
      </c>
      <c r="S14">
        <v>1</v>
      </c>
      <c r="T14">
        <v>1</v>
      </c>
    </row>
    <row r="15" spans="1:20">
      <c r="A15">
        <v>1</v>
      </c>
      <c r="B15">
        <v>2</v>
      </c>
      <c r="C15">
        <v>12</v>
      </c>
      <c r="D15">
        <v>2</v>
      </c>
      <c r="E15">
        <v>9</v>
      </c>
      <c r="F15">
        <v>841</v>
      </c>
      <c r="G15">
        <v>2</v>
      </c>
      <c r="H15">
        <v>4</v>
      </c>
      <c r="I15">
        <v>2</v>
      </c>
      <c r="J15">
        <v>2</v>
      </c>
      <c r="K15">
        <v>4</v>
      </c>
      <c r="L15">
        <v>1</v>
      </c>
      <c r="M15">
        <v>23</v>
      </c>
      <c r="N15">
        <v>3</v>
      </c>
      <c r="O15">
        <v>1</v>
      </c>
      <c r="P15">
        <v>1</v>
      </c>
      <c r="Q15">
        <v>2</v>
      </c>
      <c r="R15">
        <v>1</v>
      </c>
      <c r="S15">
        <v>1</v>
      </c>
      <c r="T15">
        <v>1</v>
      </c>
    </row>
    <row r="16" spans="1:20">
      <c r="A16">
        <v>1</v>
      </c>
      <c r="B16">
        <v>1</v>
      </c>
      <c r="C16">
        <v>12</v>
      </c>
      <c r="D16">
        <v>4</v>
      </c>
      <c r="E16">
        <v>0</v>
      </c>
      <c r="F16">
        <v>2122</v>
      </c>
      <c r="G16">
        <v>1</v>
      </c>
      <c r="H16">
        <v>3</v>
      </c>
      <c r="I16">
        <v>3</v>
      </c>
      <c r="J16">
        <v>3</v>
      </c>
      <c r="K16">
        <v>2</v>
      </c>
      <c r="L16">
        <v>1</v>
      </c>
      <c r="M16">
        <v>39</v>
      </c>
      <c r="N16">
        <v>3</v>
      </c>
      <c r="O16">
        <v>1</v>
      </c>
      <c r="P16">
        <v>2</v>
      </c>
      <c r="Q16">
        <v>2</v>
      </c>
      <c r="R16">
        <v>2</v>
      </c>
      <c r="S16">
        <v>1</v>
      </c>
      <c r="T16">
        <v>2</v>
      </c>
    </row>
    <row r="17" spans="1:20">
      <c r="A17">
        <v>1</v>
      </c>
      <c r="B17">
        <v>1</v>
      </c>
      <c r="C17">
        <v>12</v>
      </c>
      <c r="D17">
        <v>4</v>
      </c>
      <c r="E17">
        <v>0</v>
      </c>
      <c r="F17">
        <v>2171</v>
      </c>
      <c r="G17">
        <v>1</v>
      </c>
      <c r="H17">
        <v>3</v>
      </c>
      <c r="I17">
        <v>4</v>
      </c>
      <c r="J17">
        <v>3</v>
      </c>
      <c r="K17">
        <v>4</v>
      </c>
      <c r="L17">
        <v>2</v>
      </c>
      <c r="M17">
        <v>38</v>
      </c>
      <c r="N17">
        <v>1</v>
      </c>
      <c r="O17">
        <v>2</v>
      </c>
      <c r="P17">
        <v>2</v>
      </c>
      <c r="Q17">
        <v>2</v>
      </c>
      <c r="R17">
        <v>1</v>
      </c>
      <c r="S17">
        <v>1</v>
      </c>
      <c r="T17">
        <v>2</v>
      </c>
    </row>
    <row r="18" spans="1:20">
      <c r="A18">
        <v>1</v>
      </c>
      <c r="B18">
        <v>1</v>
      </c>
      <c r="C18">
        <v>10</v>
      </c>
      <c r="D18">
        <v>4</v>
      </c>
      <c r="E18">
        <v>0</v>
      </c>
      <c r="F18">
        <v>2241</v>
      </c>
      <c r="G18">
        <v>1</v>
      </c>
      <c r="H18">
        <v>2</v>
      </c>
      <c r="I18">
        <v>1</v>
      </c>
      <c r="J18">
        <v>3</v>
      </c>
      <c r="K18">
        <v>3</v>
      </c>
      <c r="L18">
        <v>1</v>
      </c>
      <c r="M18">
        <v>48</v>
      </c>
      <c r="N18">
        <v>3</v>
      </c>
      <c r="O18">
        <v>1</v>
      </c>
      <c r="P18">
        <v>2</v>
      </c>
      <c r="Q18">
        <v>2</v>
      </c>
      <c r="R18">
        <v>2</v>
      </c>
      <c r="S18">
        <v>1</v>
      </c>
      <c r="T18">
        <v>2</v>
      </c>
    </row>
    <row r="19" spans="1:20">
      <c r="A19">
        <v>1</v>
      </c>
      <c r="B19">
        <v>1</v>
      </c>
      <c r="C19">
        <v>8</v>
      </c>
      <c r="D19">
        <v>4</v>
      </c>
      <c r="E19">
        <v>0</v>
      </c>
      <c r="F19">
        <v>3398</v>
      </c>
      <c r="G19">
        <v>1</v>
      </c>
      <c r="H19">
        <v>4</v>
      </c>
      <c r="I19">
        <v>1</v>
      </c>
      <c r="J19">
        <v>3</v>
      </c>
      <c r="K19">
        <v>4</v>
      </c>
      <c r="L19">
        <v>1</v>
      </c>
      <c r="M19">
        <v>39</v>
      </c>
      <c r="N19">
        <v>3</v>
      </c>
      <c r="O19">
        <v>2</v>
      </c>
      <c r="P19">
        <v>2</v>
      </c>
      <c r="Q19">
        <v>2</v>
      </c>
      <c r="R19">
        <v>1</v>
      </c>
      <c r="S19">
        <v>1</v>
      </c>
      <c r="T19">
        <v>2</v>
      </c>
    </row>
    <row r="20" spans="1:20">
      <c r="A20">
        <v>1</v>
      </c>
      <c r="B20">
        <v>1</v>
      </c>
      <c r="C20">
        <v>6</v>
      </c>
      <c r="D20">
        <v>4</v>
      </c>
      <c r="E20">
        <v>0</v>
      </c>
      <c r="F20">
        <v>1361</v>
      </c>
      <c r="G20">
        <v>1</v>
      </c>
      <c r="H20">
        <v>2</v>
      </c>
      <c r="I20">
        <v>2</v>
      </c>
      <c r="J20">
        <v>3</v>
      </c>
      <c r="K20">
        <v>4</v>
      </c>
      <c r="L20">
        <v>1</v>
      </c>
      <c r="M20">
        <v>40</v>
      </c>
      <c r="N20">
        <v>3</v>
      </c>
      <c r="O20">
        <v>2</v>
      </c>
      <c r="P20">
        <v>1</v>
      </c>
      <c r="Q20">
        <v>2</v>
      </c>
      <c r="R20">
        <v>2</v>
      </c>
      <c r="S20">
        <v>1</v>
      </c>
      <c r="T20">
        <v>2</v>
      </c>
    </row>
    <row r="21" spans="1:20">
      <c r="A21">
        <v>1</v>
      </c>
      <c r="B21">
        <v>4</v>
      </c>
      <c r="C21">
        <v>18</v>
      </c>
      <c r="D21">
        <v>4</v>
      </c>
      <c r="E21">
        <v>3</v>
      </c>
      <c r="F21">
        <v>1098</v>
      </c>
      <c r="G21">
        <v>1</v>
      </c>
      <c r="H21">
        <v>1</v>
      </c>
      <c r="I21">
        <v>4</v>
      </c>
      <c r="J21">
        <v>2</v>
      </c>
      <c r="K21">
        <v>4</v>
      </c>
      <c r="L21">
        <v>3</v>
      </c>
      <c r="M21">
        <v>65</v>
      </c>
      <c r="N21">
        <v>3</v>
      </c>
      <c r="O21">
        <v>2</v>
      </c>
      <c r="P21">
        <v>2</v>
      </c>
      <c r="Q21">
        <v>1</v>
      </c>
      <c r="R21">
        <v>1</v>
      </c>
      <c r="S21">
        <v>1</v>
      </c>
      <c r="T21">
        <v>1</v>
      </c>
    </row>
    <row r="22" spans="1:20">
      <c r="A22">
        <v>1</v>
      </c>
      <c r="B22">
        <v>2</v>
      </c>
      <c r="C22">
        <v>24</v>
      </c>
      <c r="D22">
        <v>2</v>
      </c>
      <c r="E22">
        <v>3</v>
      </c>
      <c r="F22">
        <v>3758</v>
      </c>
      <c r="G22">
        <v>3</v>
      </c>
      <c r="H22">
        <v>1</v>
      </c>
      <c r="I22">
        <v>1</v>
      </c>
      <c r="J22">
        <v>2</v>
      </c>
      <c r="K22">
        <v>4</v>
      </c>
      <c r="L22">
        <v>4</v>
      </c>
      <c r="M22">
        <v>23</v>
      </c>
      <c r="N22">
        <v>3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>
        <v>1</v>
      </c>
      <c r="B23">
        <v>1</v>
      </c>
      <c r="C23">
        <v>11</v>
      </c>
      <c r="D23">
        <v>4</v>
      </c>
      <c r="E23">
        <v>0</v>
      </c>
      <c r="F23">
        <v>3905</v>
      </c>
      <c r="G23">
        <v>1</v>
      </c>
      <c r="H23">
        <v>3</v>
      </c>
      <c r="I23">
        <v>2</v>
      </c>
      <c r="J23">
        <v>3</v>
      </c>
      <c r="K23">
        <v>2</v>
      </c>
      <c r="L23">
        <v>1</v>
      </c>
      <c r="M23">
        <v>36</v>
      </c>
      <c r="N23">
        <v>3</v>
      </c>
      <c r="O23">
        <v>1</v>
      </c>
      <c r="P23">
        <v>2</v>
      </c>
      <c r="Q23">
        <v>3</v>
      </c>
      <c r="R23">
        <v>2</v>
      </c>
      <c r="S23">
        <v>1</v>
      </c>
      <c r="T23">
        <v>1</v>
      </c>
    </row>
    <row r="24" spans="1:20">
      <c r="A24">
        <v>1</v>
      </c>
      <c r="B24">
        <v>1</v>
      </c>
      <c r="C24">
        <v>30</v>
      </c>
      <c r="D24">
        <v>4</v>
      </c>
      <c r="E24">
        <v>1</v>
      </c>
      <c r="F24">
        <v>6187</v>
      </c>
      <c r="G24">
        <v>2</v>
      </c>
      <c r="H24">
        <v>4</v>
      </c>
      <c r="I24">
        <v>1</v>
      </c>
      <c r="J24">
        <v>4</v>
      </c>
      <c r="K24">
        <v>4</v>
      </c>
      <c r="L24">
        <v>3</v>
      </c>
      <c r="M24">
        <v>24</v>
      </c>
      <c r="N24">
        <v>3</v>
      </c>
      <c r="O24">
        <v>1</v>
      </c>
      <c r="P24">
        <v>2</v>
      </c>
      <c r="Q24">
        <v>3</v>
      </c>
      <c r="R24">
        <v>1</v>
      </c>
      <c r="S24">
        <v>1</v>
      </c>
      <c r="T24">
        <v>1</v>
      </c>
    </row>
    <row r="25" spans="1:20">
      <c r="A25">
        <v>1</v>
      </c>
      <c r="B25">
        <v>1</v>
      </c>
      <c r="C25">
        <v>6</v>
      </c>
      <c r="D25">
        <v>4</v>
      </c>
      <c r="E25">
        <v>3</v>
      </c>
      <c r="F25">
        <v>1957</v>
      </c>
      <c r="G25">
        <v>1</v>
      </c>
      <c r="H25">
        <v>4</v>
      </c>
      <c r="I25">
        <v>1</v>
      </c>
      <c r="J25">
        <v>2</v>
      </c>
      <c r="K25">
        <v>4</v>
      </c>
      <c r="L25">
        <v>3</v>
      </c>
      <c r="M25">
        <v>31</v>
      </c>
      <c r="N25">
        <v>3</v>
      </c>
      <c r="O25">
        <v>2</v>
      </c>
      <c r="P25">
        <v>1</v>
      </c>
      <c r="Q25">
        <v>3</v>
      </c>
      <c r="R25">
        <v>1</v>
      </c>
      <c r="S25">
        <v>1</v>
      </c>
      <c r="T25">
        <v>1</v>
      </c>
    </row>
    <row r="26" spans="1:20">
      <c r="A26">
        <v>1</v>
      </c>
      <c r="B26">
        <v>2</v>
      </c>
      <c r="C26">
        <v>48</v>
      </c>
      <c r="D26">
        <v>3</v>
      </c>
      <c r="E26">
        <v>10</v>
      </c>
      <c r="F26">
        <v>7582</v>
      </c>
      <c r="G26">
        <v>2</v>
      </c>
      <c r="H26">
        <v>1</v>
      </c>
      <c r="I26">
        <v>2</v>
      </c>
      <c r="J26">
        <v>3</v>
      </c>
      <c r="K26">
        <v>4</v>
      </c>
      <c r="L26">
        <v>4</v>
      </c>
      <c r="M26">
        <v>31</v>
      </c>
      <c r="N26">
        <v>3</v>
      </c>
      <c r="O26">
        <v>2</v>
      </c>
      <c r="P26">
        <v>1</v>
      </c>
      <c r="Q26">
        <v>4</v>
      </c>
      <c r="R26">
        <v>1</v>
      </c>
      <c r="S26">
        <v>2</v>
      </c>
      <c r="T26">
        <v>1</v>
      </c>
    </row>
    <row r="27" spans="1:20">
      <c r="A27">
        <v>1</v>
      </c>
      <c r="B27">
        <v>1</v>
      </c>
      <c r="C27">
        <v>18</v>
      </c>
      <c r="D27">
        <v>2</v>
      </c>
      <c r="E27">
        <v>3</v>
      </c>
      <c r="F27">
        <v>1936</v>
      </c>
      <c r="G27">
        <v>5</v>
      </c>
      <c r="H27">
        <v>4</v>
      </c>
      <c r="I27">
        <v>2</v>
      </c>
      <c r="J27">
        <v>4</v>
      </c>
      <c r="K27">
        <v>4</v>
      </c>
      <c r="L27">
        <v>3</v>
      </c>
      <c r="M27">
        <v>23</v>
      </c>
      <c r="N27">
        <v>3</v>
      </c>
      <c r="O27">
        <v>1</v>
      </c>
      <c r="P27">
        <v>2</v>
      </c>
      <c r="Q27">
        <v>2</v>
      </c>
      <c r="R27">
        <v>1</v>
      </c>
      <c r="S27">
        <v>1</v>
      </c>
      <c r="T27">
        <v>1</v>
      </c>
    </row>
    <row r="28" spans="1:20">
      <c r="A28">
        <v>1</v>
      </c>
      <c r="B28">
        <v>1</v>
      </c>
      <c r="C28">
        <v>6</v>
      </c>
      <c r="D28">
        <v>2</v>
      </c>
      <c r="E28">
        <v>3</v>
      </c>
      <c r="F28">
        <v>2647</v>
      </c>
      <c r="G28">
        <v>3</v>
      </c>
      <c r="H28">
        <v>3</v>
      </c>
      <c r="I28">
        <v>2</v>
      </c>
      <c r="J28">
        <v>3</v>
      </c>
      <c r="K28">
        <v>3</v>
      </c>
      <c r="L28">
        <v>1</v>
      </c>
      <c r="M28">
        <v>44</v>
      </c>
      <c r="N28">
        <v>3</v>
      </c>
      <c r="O28">
        <v>1</v>
      </c>
      <c r="P28">
        <v>1</v>
      </c>
      <c r="Q28">
        <v>3</v>
      </c>
      <c r="R28">
        <v>2</v>
      </c>
      <c r="S28">
        <v>1</v>
      </c>
      <c r="T28">
        <v>1</v>
      </c>
    </row>
    <row r="29" spans="1:20">
      <c r="A29">
        <v>1</v>
      </c>
      <c r="B29">
        <v>1</v>
      </c>
      <c r="C29">
        <v>11</v>
      </c>
      <c r="D29">
        <v>4</v>
      </c>
      <c r="E29">
        <v>0</v>
      </c>
      <c r="F29">
        <v>3939</v>
      </c>
      <c r="G29">
        <v>1</v>
      </c>
      <c r="H29">
        <v>3</v>
      </c>
      <c r="I29">
        <v>1</v>
      </c>
      <c r="J29">
        <v>3</v>
      </c>
      <c r="K29">
        <v>2</v>
      </c>
      <c r="L29">
        <v>1</v>
      </c>
      <c r="M29">
        <v>40</v>
      </c>
      <c r="N29">
        <v>3</v>
      </c>
      <c r="O29">
        <v>2</v>
      </c>
      <c r="P29">
        <v>2</v>
      </c>
      <c r="Q29">
        <v>2</v>
      </c>
      <c r="R29">
        <v>2</v>
      </c>
      <c r="S29">
        <v>1</v>
      </c>
      <c r="T29">
        <v>1</v>
      </c>
    </row>
    <row r="30" spans="1:20">
      <c r="A30">
        <v>1</v>
      </c>
      <c r="B30">
        <v>2</v>
      </c>
      <c r="C30">
        <v>18</v>
      </c>
      <c r="D30">
        <v>2</v>
      </c>
      <c r="E30">
        <v>3</v>
      </c>
      <c r="F30">
        <v>3213</v>
      </c>
      <c r="G30">
        <v>3</v>
      </c>
      <c r="H30">
        <v>2</v>
      </c>
      <c r="I30">
        <v>1</v>
      </c>
      <c r="J30">
        <v>4</v>
      </c>
      <c r="K30">
        <v>3</v>
      </c>
      <c r="L30">
        <v>1</v>
      </c>
      <c r="M30">
        <v>25</v>
      </c>
      <c r="N30">
        <v>3</v>
      </c>
      <c r="O30">
        <v>1</v>
      </c>
      <c r="P30">
        <v>1</v>
      </c>
      <c r="Q30">
        <v>3</v>
      </c>
      <c r="R30">
        <v>1</v>
      </c>
      <c r="S30">
        <v>1</v>
      </c>
      <c r="T30">
        <v>1</v>
      </c>
    </row>
    <row r="31" spans="1:20">
      <c r="A31">
        <v>1</v>
      </c>
      <c r="B31">
        <v>2</v>
      </c>
      <c r="C31">
        <v>36</v>
      </c>
      <c r="D31">
        <v>4</v>
      </c>
      <c r="E31">
        <v>3</v>
      </c>
      <c r="F31">
        <v>2337</v>
      </c>
      <c r="G31">
        <v>1</v>
      </c>
      <c r="H31">
        <v>5</v>
      </c>
      <c r="I31">
        <v>4</v>
      </c>
      <c r="J31">
        <v>3</v>
      </c>
      <c r="K31">
        <v>4</v>
      </c>
      <c r="L31">
        <v>1</v>
      </c>
      <c r="M31">
        <v>36</v>
      </c>
      <c r="N31">
        <v>3</v>
      </c>
      <c r="O31">
        <v>2</v>
      </c>
      <c r="P31">
        <v>1</v>
      </c>
      <c r="Q31">
        <v>3</v>
      </c>
      <c r="R31">
        <v>1</v>
      </c>
      <c r="S31">
        <v>1</v>
      </c>
      <c r="T31">
        <v>1</v>
      </c>
    </row>
    <row r="32" spans="1:20">
      <c r="A32">
        <v>1</v>
      </c>
      <c r="B32">
        <v>4</v>
      </c>
      <c r="C32">
        <v>11</v>
      </c>
      <c r="D32">
        <v>4</v>
      </c>
      <c r="E32">
        <v>0</v>
      </c>
      <c r="F32">
        <v>7228</v>
      </c>
      <c r="G32">
        <v>1</v>
      </c>
      <c r="H32">
        <v>3</v>
      </c>
      <c r="I32">
        <v>1</v>
      </c>
      <c r="J32">
        <v>3</v>
      </c>
      <c r="K32">
        <v>4</v>
      </c>
      <c r="L32">
        <v>2</v>
      </c>
      <c r="M32">
        <v>39</v>
      </c>
      <c r="N32">
        <v>3</v>
      </c>
      <c r="O32">
        <v>2</v>
      </c>
      <c r="P32">
        <v>2</v>
      </c>
      <c r="Q32">
        <v>2</v>
      </c>
      <c r="R32">
        <v>1</v>
      </c>
      <c r="S32">
        <v>1</v>
      </c>
      <c r="T32">
        <v>1</v>
      </c>
    </row>
    <row r="33" spans="1:20">
      <c r="A33">
        <v>1</v>
      </c>
      <c r="B33">
        <v>1</v>
      </c>
      <c r="C33">
        <v>6</v>
      </c>
      <c r="D33">
        <v>4</v>
      </c>
      <c r="E33">
        <v>0</v>
      </c>
      <c r="F33">
        <v>3676</v>
      </c>
      <c r="G33">
        <v>1</v>
      </c>
      <c r="H33">
        <v>3</v>
      </c>
      <c r="I33">
        <v>1</v>
      </c>
      <c r="J33">
        <v>3</v>
      </c>
      <c r="K33">
        <v>3</v>
      </c>
      <c r="L33">
        <v>1</v>
      </c>
      <c r="M33">
        <v>37</v>
      </c>
      <c r="N33">
        <v>3</v>
      </c>
      <c r="O33">
        <v>1</v>
      </c>
      <c r="P33">
        <v>3</v>
      </c>
      <c r="Q33">
        <v>3</v>
      </c>
      <c r="R33">
        <v>2</v>
      </c>
      <c r="S33">
        <v>1</v>
      </c>
      <c r="T33">
        <v>1</v>
      </c>
    </row>
    <row r="34" spans="1:20">
      <c r="A34">
        <v>1</v>
      </c>
      <c r="B34">
        <v>2</v>
      </c>
      <c r="C34">
        <v>12</v>
      </c>
      <c r="D34">
        <v>4</v>
      </c>
      <c r="E34">
        <v>0</v>
      </c>
      <c r="F34">
        <v>3124</v>
      </c>
      <c r="G34">
        <v>1</v>
      </c>
      <c r="H34">
        <v>2</v>
      </c>
      <c r="I34">
        <v>1</v>
      </c>
      <c r="J34">
        <v>3</v>
      </c>
      <c r="K34">
        <v>3</v>
      </c>
      <c r="L34">
        <v>1</v>
      </c>
      <c r="M34">
        <v>49</v>
      </c>
      <c r="N34">
        <v>1</v>
      </c>
      <c r="O34">
        <v>2</v>
      </c>
      <c r="P34">
        <v>2</v>
      </c>
      <c r="Q34">
        <v>2</v>
      </c>
      <c r="R34">
        <v>2</v>
      </c>
      <c r="S34">
        <v>1</v>
      </c>
      <c r="T34">
        <v>1</v>
      </c>
    </row>
    <row r="35" spans="1:20">
      <c r="A35">
        <v>0</v>
      </c>
      <c r="B35">
        <v>2</v>
      </c>
      <c r="C35">
        <v>36</v>
      </c>
      <c r="D35">
        <v>2</v>
      </c>
      <c r="E35">
        <v>5</v>
      </c>
      <c r="F35">
        <v>2384</v>
      </c>
      <c r="G35">
        <v>1</v>
      </c>
      <c r="H35">
        <v>2</v>
      </c>
      <c r="I35">
        <v>4</v>
      </c>
      <c r="J35">
        <v>3</v>
      </c>
      <c r="K35">
        <v>1</v>
      </c>
      <c r="L35">
        <v>4</v>
      </c>
      <c r="M35">
        <v>33</v>
      </c>
      <c r="N35">
        <v>3</v>
      </c>
      <c r="O35">
        <v>1</v>
      </c>
      <c r="P35">
        <v>1</v>
      </c>
      <c r="Q35">
        <v>2</v>
      </c>
      <c r="R35">
        <v>1</v>
      </c>
      <c r="S35">
        <v>1</v>
      </c>
      <c r="T35">
        <v>1</v>
      </c>
    </row>
    <row r="36" spans="1:20">
      <c r="A36">
        <v>1</v>
      </c>
      <c r="B36">
        <v>2</v>
      </c>
      <c r="C36">
        <v>12</v>
      </c>
      <c r="D36">
        <v>4</v>
      </c>
      <c r="E36">
        <v>4</v>
      </c>
      <c r="F36">
        <v>1424</v>
      </c>
      <c r="G36">
        <v>1</v>
      </c>
      <c r="H36">
        <v>4</v>
      </c>
      <c r="I36">
        <v>4</v>
      </c>
      <c r="J36">
        <v>3</v>
      </c>
      <c r="K36">
        <v>3</v>
      </c>
      <c r="L36">
        <v>2</v>
      </c>
      <c r="M36">
        <v>26</v>
      </c>
      <c r="N36">
        <v>3</v>
      </c>
      <c r="O36">
        <v>2</v>
      </c>
      <c r="P36">
        <v>1</v>
      </c>
      <c r="Q36">
        <v>3</v>
      </c>
      <c r="R36">
        <v>1</v>
      </c>
      <c r="S36">
        <v>1</v>
      </c>
      <c r="T36">
        <v>1</v>
      </c>
    </row>
    <row r="37" spans="1:20">
      <c r="A37">
        <v>1</v>
      </c>
      <c r="B37">
        <v>1</v>
      </c>
      <c r="C37">
        <v>6</v>
      </c>
      <c r="D37">
        <v>4</v>
      </c>
      <c r="E37">
        <v>0</v>
      </c>
      <c r="F37">
        <v>4716</v>
      </c>
      <c r="G37">
        <v>5</v>
      </c>
      <c r="H37">
        <v>2</v>
      </c>
      <c r="I37">
        <v>1</v>
      </c>
      <c r="J37">
        <v>3</v>
      </c>
      <c r="K37">
        <v>3</v>
      </c>
      <c r="L37">
        <v>1</v>
      </c>
      <c r="M37">
        <v>44</v>
      </c>
      <c r="N37">
        <v>3</v>
      </c>
      <c r="O37">
        <v>2</v>
      </c>
      <c r="P37">
        <v>2</v>
      </c>
      <c r="Q37">
        <v>2</v>
      </c>
      <c r="R37">
        <v>2</v>
      </c>
      <c r="S37">
        <v>1</v>
      </c>
      <c r="T37">
        <v>1</v>
      </c>
    </row>
    <row r="38" spans="1:20">
      <c r="A38">
        <v>1</v>
      </c>
      <c r="B38">
        <v>2</v>
      </c>
      <c r="C38">
        <v>11</v>
      </c>
      <c r="D38">
        <v>3</v>
      </c>
      <c r="E38">
        <v>3</v>
      </c>
      <c r="F38">
        <v>4771</v>
      </c>
      <c r="G38">
        <v>1</v>
      </c>
      <c r="H38">
        <v>4</v>
      </c>
      <c r="I38">
        <v>2</v>
      </c>
      <c r="J38">
        <v>3</v>
      </c>
      <c r="K38">
        <v>4</v>
      </c>
      <c r="L38">
        <v>2</v>
      </c>
      <c r="M38">
        <v>51</v>
      </c>
      <c r="N38">
        <v>3</v>
      </c>
      <c r="O38">
        <v>2</v>
      </c>
      <c r="P38">
        <v>1</v>
      </c>
      <c r="Q38">
        <v>3</v>
      </c>
      <c r="R38">
        <v>1</v>
      </c>
      <c r="S38">
        <v>1</v>
      </c>
      <c r="T38">
        <v>1</v>
      </c>
    </row>
    <row r="39" spans="1:20">
      <c r="A39">
        <v>1</v>
      </c>
      <c r="B39">
        <v>1</v>
      </c>
      <c r="C39">
        <v>12</v>
      </c>
      <c r="D39">
        <v>2</v>
      </c>
      <c r="E39">
        <v>2</v>
      </c>
      <c r="F39">
        <v>652</v>
      </c>
      <c r="G39">
        <v>1</v>
      </c>
      <c r="H39">
        <v>5</v>
      </c>
      <c r="I39">
        <v>4</v>
      </c>
      <c r="J39">
        <v>2</v>
      </c>
      <c r="K39">
        <v>4</v>
      </c>
      <c r="L39">
        <v>2</v>
      </c>
      <c r="M39">
        <v>24</v>
      </c>
      <c r="N39">
        <v>3</v>
      </c>
      <c r="O39">
        <v>1</v>
      </c>
      <c r="P39">
        <v>1</v>
      </c>
      <c r="Q39">
        <v>3</v>
      </c>
      <c r="R39">
        <v>1</v>
      </c>
      <c r="S39">
        <v>1</v>
      </c>
      <c r="T39">
        <v>1</v>
      </c>
    </row>
    <row r="40" spans="1:20">
      <c r="A40">
        <v>1</v>
      </c>
      <c r="B40">
        <v>2</v>
      </c>
      <c r="C40">
        <v>9</v>
      </c>
      <c r="D40">
        <v>4</v>
      </c>
      <c r="E40">
        <v>3</v>
      </c>
      <c r="F40">
        <v>1154</v>
      </c>
      <c r="G40">
        <v>1</v>
      </c>
      <c r="H40">
        <v>5</v>
      </c>
      <c r="I40">
        <v>2</v>
      </c>
      <c r="J40">
        <v>3</v>
      </c>
      <c r="K40">
        <v>4</v>
      </c>
      <c r="L40">
        <v>1</v>
      </c>
      <c r="M40">
        <v>37</v>
      </c>
      <c r="N40">
        <v>3</v>
      </c>
      <c r="O40">
        <v>2</v>
      </c>
      <c r="P40">
        <v>3</v>
      </c>
      <c r="Q40">
        <v>2</v>
      </c>
      <c r="R40">
        <v>1</v>
      </c>
      <c r="S40">
        <v>1</v>
      </c>
      <c r="T40">
        <v>1</v>
      </c>
    </row>
    <row r="41" spans="1:20">
      <c r="A41">
        <v>1</v>
      </c>
      <c r="B41">
        <v>4</v>
      </c>
      <c r="C41">
        <v>15</v>
      </c>
      <c r="D41">
        <v>2</v>
      </c>
      <c r="E41">
        <v>0</v>
      </c>
      <c r="F41">
        <v>3556</v>
      </c>
      <c r="G41">
        <v>5</v>
      </c>
      <c r="H41">
        <v>3</v>
      </c>
      <c r="I41">
        <v>3</v>
      </c>
      <c r="J41">
        <v>3</v>
      </c>
      <c r="K41">
        <v>2</v>
      </c>
      <c r="L41">
        <v>4</v>
      </c>
      <c r="M41">
        <v>29</v>
      </c>
      <c r="N41">
        <v>3</v>
      </c>
      <c r="O41">
        <v>2</v>
      </c>
      <c r="P41">
        <v>1</v>
      </c>
      <c r="Q41">
        <v>3</v>
      </c>
      <c r="R41">
        <v>1</v>
      </c>
      <c r="S41">
        <v>1</v>
      </c>
      <c r="T41">
        <v>1</v>
      </c>
    </row>
    <row r="42" spans="1:20">
      <c r="A42">
        <v>1</v>
      </c>
      <c r="B42">
        <v>3</v>
      </c>
      <c r="C42">
        <v>42</v>
      </c>
      <c r="D42">
        <v>4</v>
      </c>
      <c r="E42">
        <v>1</v>
      </c>
      <c r="F42">
        <v>4796</v>
      </c>
      <c r="G42">
        <v>1</v>
      </c>
      <c r="H42">
        <v>5</v>
      </c>
      <c r="I42">
        <v>4</v>
      </c>
      <c r="J42">
        <v>3</v>
      </c>
      <c r="K42">
        <v>4</v>
      </c>
      <c r="L42">
        <v>4</v>
      </c>
      <c r="M42">
        <v>56</v>
      </c>
      <c r="N42">
        <v>3</v>
      </c>
      <c r="O42">
        <v>3</v>
      </c>
      <c r="P42">
        <v>1</v>
      </c>
      <c r="Q42">
        <v>3</v>
      </c>
      <c r="R42">
        <v>1</v>
      </c>
      <c r="S42">
        <v>1</v>
      </c>
      <c r="T42">
        <v>1</v>
      </c>
    </row>
    <row r="43" spans="1:20">
      <c r="A43">
        <v>1</v>
      </c>
      <c r="B43">
        <v>3</v>
      </c>
      <c r="C43">
        <v>30</v>
      </c>
      <c r="D43">
        <v>4</v>
      </c>
      <c r="E43">
        <v>3</v>
      </c>
      <c r="F43">
        <v>3017</v>
      </c>
      <c r="G43">
        <v>1</v>
      </c>
      <c r="H43">
        <v>5</v>
      </c>
      <c r="I43">
        <v>4</v>
      </c>
      <c r="J43">
        <v>3</v>
      </c>
      <c r="K43">
        <v>4</v>
      </c>
      <c r="L43">
        <v>2</v>
      </c>
      <c r="M43">
        <v>47</v>
      </c>
      <c r="N43">
        <v>3</v>
      </c>
      <c r="O43">
        <v>2</v>
      </c>
      <c r="P43">
        <v>1</v>
      </c>
      <c r="Q43">
        <v>3</v>
      </c>
      <c r="R43">
        <v>1</v>
      </c>
      <c r="S43">
        <v>1</v>
      </c>
      <c r="T43">
        <v>1</v>
      </c>
    </row>
    <row r="44" spans="1:20">
      <c r="A44">
        <v>1</v>
      </c>
      <c r="B44">
        <v>4</v>
      </c>
      <c r="C44">
        <v>36</v>
      </c>
      <c r="D44">
        <v>4</v>
      </c>
      <c r="E44">
        <v>0</v>
      </c>
      <c r="F44">
        <v>3535</v>
      </c>
      <c r="G44">
        <v>1</v>
      </c>
      <c r="H44">
        <v>4</v>
      </c>
      <c r="I44">
        <v>4</v>
      </c>
      <c r="J44">
        <v>3</v>
      </c>
      <c r="K44">
        <v>4</v>
      </c>
      <c r="L44">
        <v>3</v>
      </c>
      <c r="M44">
        <v>37</v>
      </c>
      <c r="N44">
        <v>3</v>
      </c>
      <c r="O44">
        <v>2</v>
      </c>
      <c r="P44">
        <v>2</v>
      </c>
      <c r="Q44">
        <v>3</v>
      </c>
      <c r="R44">
        <v>1</v>
      </c>
      <c r="S44">
        <v>2</v>
      </c>
      <c r="T44">
        <v>1</v>
      </c>
    </row>
    <row r="45" spans="1:20">
      <c r="A45">
        <v>1</v>
      </c>
      <c r="B45">
        <v>4</v>
      </c>
      <c r="C45">
        <v>36</v>
      </c>
      <c r="D45">
        <v>4</v>
      </c>
      <c r="E45">
        <v>0</v>
      </c>
      <c r="F45">
        <v>6614</v>
      </c>
      <c r="G45">
        <v>1</v>
      </c>
      <c r="H45">
        <v>5</v>
      </c>
      <c r="I45">
        <v>4</v>
      </c>
      <c r="J45">
        <v>3</v>
      </c>
      <c r="K45">
        <v>4</v>
      </c>
      <c r="L45">
        <v>3</v>
      </c>
      <c r="M45">
        <v>34</v>
      </c>
      <c r="N45">
        <v>3</v>
      </c>
      <c r="O45">
        <v>2</v>
      </c>
      <c r="P45">
        <v>2</v>
      </c>
      <c r="Q45">
        <v>4</v>
      </c>
      <c r="R45">
        <v>1</v>
      </c>
      <c r="S45">
        <v>2</v>
      </c>
      <c r="T45">
        <v>1</v>
      </c>
    </row>
    <row r="46" spans="1:20">
      <c r="A46">
        <v>1</v>
      </c>
      <c r="B46">
        <v>4</v>
      </c>
      <c r="C46">
        <v>24</v>
      </c>
      <c r="D46">
        <v>2</v>
      </c>
      <c r="E46">
        <v>3</v>
      </c>
      <c r="F46">
        <v>1376</v>
      </c>
      <c r="G46">
        <v>3</v>
      </c>
      <c r="H46">
        <v>4</v>
      </c>
      <c r="I46">
        <v>4</v>
      </c>
      <c r="J46">
        <v>2</v>
      </c>
      <c r="K46">
        <v>1</v>
      </c>
      <c r="L46">
        <v>3</v>
      </c>
      <c r="M46">
        <v>28</v>
      </c>
      <c r="N46">
        <v>3</v>
      </c>
      <c r="O46">
        <v>2</v>
      </c>
      <c r="P46">
        <v>1</v>
      </c>
      <c r="Q46">
        <v>3</v>
      </c>
      <c r="R46">
        <v>1</v>
      </c>
      <c r="S46">
        <v>1</v>
      </c>
      <c r="T46">
        <v>1</v>
      </c>
    </row>
    <row r="47" spans="1:20">
      <c r="A47">
        <v>1</v>
      </c>
      <c r="B47">
        <v>1</v>
      </c>
      <c r="C47">
        <v>15</v>
      </c>
      <c r="D47">
        <v>2</v>
      </c>
      <c r="E47">
        <v>0</v>
      </c>
      <c r="F47">
        <v>1721</v>
      </c>
      <c r="G47">
        <v>1</v>
      </c>
      <c r="H47">
        <v>2</v>
      </c>
      <c r="I47">
        <v>2</v>
      </c>
      <c r="J47">
        <v>3</v>
      </c>
      <c r="K47">
        <v>3</v>
      </c>
      <c r="L47">
        <v>1</v>
      </c>
      <c r="M47">
        <v>36</v>
      </c>
      <c r="N47">
        <v>3</v>
      </c>
      <c r="O47">
        <v>2</v>
      </c>
      <c r="P47">
        <v>1</v>
      </c>
      <c r="Q47">
        <v>3</v>
      </c>
      <c r="R47">
        <v>1</v>
      </c>
      <c r="S47">
        <v>1</v>
      </c>
      <c r="T47">
        <v>1</v>
      </c>
    </row>
    <row r="48" spans="1:20">
      <c r="A48">
        <v>1</v>
      </c>
      <c r="B48">
        <v>1</v>
      </c>
      <c r="C48">
        <v>6</v>
      </c>
      <c r="D48">
        <v>4</v>
      </c>
      <c r="E48">
        <v>0</v>
      </c>
      <c r="F48">
        <v>860</v>
      </c>
      <c r="G48">
        <v>1</v>
      </c>
      <c r="H48">
        <v>5</v>
      </c>
      <c r="I48">
        <v>1</v>
      </c>
      <c r="J48">
        <v>2</v>
      </c>
      <c r="K48">
        <v>4</v>
      </c>
      <c r="L48">
        <v>4</v>
      </c>
      <c r="M48">
        <v>39</v>
      </c>
      <c r="N48">
        <v>3</v>
      </c>
      <c r="O48">
        <v>2</v>
      </c>
      <c r="P48">
        <v>2</v>
      </c>
      <c r="Q48">
        <v>3</v>
      </c>
      <c r="R48">
        <v>1</v>
      </c>
      <c r="S48">
        <v>2</v>
      </c>
      <c r="T48">
        <v>1</v>
      </c>
    </row>
    <row r="49" spans="1:20">
      <c r="A49">
        <v>1</v>
      </c>
      <c r="B49">
        <v>4</v>
      </c>
      <c r="C49">
        <v>12</v>
      </c>
      <c r="D49">
        <v>4</v>
      </c>
      <c r="E49">
        <v>0</v>
      </c>
      <c r="F49">
        <v>1495</v>
      </c>
      <c r="G49">
        <v>1</v>
      </c>
      <c r="H49">
        <v>5</v>
      </c>
      <c r="I49">
        <v>4</v>
      </c>
      <c r="J49">
        <v>3</v>
      </c>
      <c r="K49">
        <v>1</v>
      </c>
      <c r="L49">
        <v>1</v>
      </c>
      <c r="M49">
        <v>38</v>
      </c>
      <c r="N49">
        <v>3</v>
      </c>
      <c r="O49">
        <v>2</v>
      </c>
      <c r="P49">
        <v>2</v>
      </c>
      <c r="Q49">
        <v>2</v>
      </c>
      <c r="R49">
        <v>2</v>
      </c>
      <c r="S49">
        <v>1</v>
      </c>
      <c r="T49">
        <v>1</v>
      </c>
    </row>
    <row r="50" spans="1:20">
      <c r="A50">
        <v>1</v>
      </c>
      <c r="B50">
        <v>4</v>
      </c>
      <c r="C50">
        <v>12</v>
      </c>
      <c r="D50">
        <v>4</v>
      </c>
      <c r="E50">
        <v>3</v>
      </c>
      <c r="F50">
        <v>1934</v>
      </c>
      <c r="G50">
        <v>1</v>
      </c>
      <c r="H50">
        <v>5</v>
      </c>
      <c r="I50">
        <v>2</v>
      </c>
      <c r="J50">
        <v>3</v>
      </c>
      <c r="K50">
        <v>2</v>
      </c>
      <c r="L50">
        <v>4</v>
      </c>
      <c r="M50">
        <v>26</v>
      </c>
      <c r="N50">
        <v>3</v>
      </c>
      <c r="O50">
        <v>2</v>
      </c>
      <c r="P50">
        <v>2</v>
      </c>
      <c r="Q50">
        <v>3</v>
      </c>
      <c r="R50">
        <v>1</v>
      </c>
      <c r="S50">
        <v>1</v>
      </c>
      <c r="T50">
        <v>1</v>
      </c>
    </row>
    <row r="51" spans="1:20">
      <c r="A51">
        <v>1</v>
      </c>
      <c r="B51">
        <v>4</v>
      </c>
      <c r="C51">
        <v>18</v>
      </c>
      <c r="D51">
        <v>2</v>
      </c>
      <c r="E51">
        <v>1</v>
      </c>
      <c r="F51">
        <v>3378</v>
      </c>
      <c r="G51">
        <v>5</v>
      </c>
      <c r="H51">
        <v>3</v>
      </c>
      <c r="I51">
        <v>2</v>
      </c>
      <c r="J51">
        <v>3</v>
      </c>
      <c r="K51">
        <v>1</v>
      </c>
      <c r="L51">
        <v>2</v>
      </c>
      <c r="M51">
        <v>31</v>
      </c>
      <c r="N51">
        <v>3</v>
      </c>
      <c r="O51">
        <v>2</v>
      </c>
      <c r="P51">
        <v>1</v>
      </c>
      <c r="Q51">
        <v>3</v>
      </c>
      <c r="R51">
        <v>1</v>
      </c>
      <c r="S51">
        <v>2</v>
      </c>
      <c r="T51">
        <v>1</v>
      </c>
    </row>
    <row r="52" spans="1:20">
      <c r="A52">
        <v>1</v>
      </c>
      <c r="B52">
        <v>4</v>
      </c>
      <c r="C52">
        <v>24</v>
      </c>
      <c r="D52">
        <v>4</v>
      </c>
      <c r="E52">
        <v>1</v>
      </c>
      <c r="F52">
        <v>3868</v>
      </c>
      <c r="G52">
        <v>1</v>
      </c>
      <c r="H52">
        <v>5</v>
      </c>
      <c r="I52">
        <v>4</v>
      </c>
      <c r="J52">
        <v>2</v>
      </c>
      <c r="K52">
        <v>2</v>
      </c>
      <c r="L52">
        <v>3</v>
      </c>
      <c r="M52">
        <v>41</v>
      </c>
      <c r="N52">
        <v>3</v>
      </c>
      <c r="O52">
        <v>1</v>
      </c>
      <c r="P52">
        <v>2</v>
      </c>
      <c r="Q52">
        <v>4</v>
      </c>
      <c r="R52">
        <v>1</v>
      </c>
      <c r="S52">
        <v>2</v>
      </c>
      <c r="T52">
        <v>1</v>
      </c>
    </row>
    <row r="53" spans="1:20">
      <c r="A53">
        <v>1</v>
      </c>
      <c r="B53">
        <v>4</v>
      </c>
      <c r="C53">
        <v>12</v>
      </c>
      <c r="D53">
        <v>4</v>
      </c>
      <c r="E53">
        <v>5</v>
      </c>
      <c r="F53">
        <v>996</v>
      </c>
      <c r="G53">
        <v>5</v>
      </c>
      <c r="H53">
        <v>4</v>
      </c>
      <c r="I53">
        <v>4</v>
      </c>
      <c r="J53">
        <v>2</v>
      </c>
      <c r="K53">
        <v>4</v>
      </c>
      <c r="L53">
        <v>1</v>
      </c>
      <c r="M53">
        <v>23</v>
      </c>
      <c r="N53">
        <v>3</v>
      </c>
      <c r="O53">
        <v>2</v>
      </c>
      <c r="P53">
        <v>2</v>
      </c>
      <c r="Q53">
        <v>3</v>
      </c>
      <c r="R53">
        <v>1</v>
      </c>
      <c r="S53">
        <v>1</v>
      </c>
      <c r="T53">
        <v>1</v>
      </c>
    </row>
    <row r="54" spans="1:20">
      <c r="A54">
        <v>1</v>
      </c>
      <c r="B54">
        <v>1</v>
      </c>
      <c r="C54">
        <v>24</v>
      </c>
      <c r="D54">
        <v>2</v>
      </c>
      <c r="E54">
        <v>10</v>
      </c>
      <c r="F54">
        <v>1755</v>
      </c>
      <c r="G54">
        <v>1</v>
      </c>
      <c r="H54">
        <v>5</v>
      </c>
      <c r="I54">
        <v>4</v>
      </c>
      <c r="J54">
        <v>2</v>
      </c>
      <c r="K54">
        <v>4</v>
      </c>
      <c r="L54">
        <v>1</v>
      </c>
      <c r="M54">
        <v>58</v>
      </c>
      <c r="N54">
        <v>3</v>
      </c>
      <c r="O54">
        <v>2</v>
      </c>
      <c r="P54">
        <v>1</v>
      </c>
      <c r="Q54">
        <v>2</v>
      </c>
      <c r="R54">
        <v>1</v>
      </c>
      <c r="S54">
        <v>2</v>
      </c>
      <c r="T54">
        <v>1</v>
      </c>
    </row>
    <row r="55" spans="1:20">
      <c r="A55">
        <v>1</v>
      </c>
      <c r="B55">
        <v>4</v>
      </c>
      <c r="C55">
        <v>18</v>
      </c>
      <c r="D55">
        <v>4</v>
      </c>
      <c r="E55">
        <v>0</v>
      </c>
      <c r="F55">
        <v>1028</v>
      </c>
      <c r="G55">
        <v>1</v>
      </c>
      <c r="H55">
        <v>3</v>
      </c>
      <c r="I55">
        <v>4</v>
      </c>
      <c r="J55">
        <v>2</v>
      </c>
      <c r="K55">
        <v>3</v>
      </c>
      <c r="L55">
        <v>1</v>
      </c>
      <c r="M55">
        <v>36</v>
      </c>
      <c r="N55">
        <v>3</v>
      </c>
      <c r="O55">
        <v>2</v>
      </c>
      <c r="P55">
        <v>2</v>
      </c>
      <c r="Q55">
        <v>3</v>
      </c>
      <c r="R55">
        <v>1</v>
      </c>
      <c r="S55">
        <v>1</v>
      </c>
      <c r="T55">
        <v>1</v>
      </c>
    </row>
    <row r="56" spans="1:20">
      <c r="A56">
        <v>1</v>
      </c>
      <c r="B56">
        <v>2</v>
      </c>
      <c r="C56">
        <v>24</v>
      </c>
      <c r="D56">
        <v>4</v>
      </c>
      <c r="E56">
        <v>9</v>
      </c>
      <c r="F56">
        <v>2825</v>
      </c>
      <c r="G56">
        <v>5</v>
      </c>
      <c r="H56">
        <v>4</v>
      </c>
      <c r="I56">
        <v>4</v>
      </c>
      <c r="J56">
        <v>3</v>
      </c>
      <c r="K56">
        <v>3</v>
      </c>
      <c r="L56">
        <v>4</v>
      </c>
      <c r="M56">
        <v>34</v>
      </c>
      <c r="N56">
        <v>3</v>
      </c>
      <c r="O56">
        <v>2</v>
      </c>
      <c r="P56">
        <v>2</v>
      </c>
      <c r="Q56">
        <v>3</v>
      </c>
      <c r="R56">
        <v>2</v>
      </c>
      <c r="S56">
        <v>2</v>
      </c>
      <c r="T56">
        <v>1</v>
      </c>
    </row>
    <row r="57" spans="1:20">
      <c r="A57">
        <v>1</v>
      </c>
      <c r="B57">
        <v>2</v>
      </c>
      <c r="C57">
        <v>18</v>
      </c>
      <c r="D57">
        <v>2</v>
      </c>
      <c r="E57">
        <v>6</v>
      </c>
      <c r="F57">
        <v>1239</v>
      </c>
      <c r="G57">
        <v>5</v>
      </c>
      <c r="H57">
        <v>3</v>
      </c>
      <c r="I57">
        <v>4</v>
      </c>
      <c r="J57">
        <v>3</v>
      </c>
      <c r="K57">
        <v>4</v>
      </c>
      <c r="L57">
        <v>4</v>
      </c>
      <c r="M57">
        <v>61</v>
      </c>
      <c r="N57">
        <v>3</v>
      </c>
      <c r="O57">
        <v>3</v>
      </c>
      <c r="P57">
        <v>1</v>
      </c>
      <c r="Q57">
        <v>3</v>
      </c>
      <c r="R57">
        <v>1</v>
      </c>
      <c r="S57">
        <v>1</v>
      </c>
      <c r="T57">
        <v>1</v>
      </c>
    </row>
    <row r="58" spans="1:20">
      <c r="A58">
        <v>0</v>
      </c>
      <c r="B58">
        <v>1</v>
      </c>
      <c r="C58">
        <v>18</v>
      </c>
      <c r="D58">
        <v>2</v>
      </c>
      <c r="E58">
        <v>0</v>
      </c>
      <c r="F58">
        <v>1216</v>
      </c>
      <c r="G58">
        <v>1</v>
      </c>
      <c r="H58">
        <v>2</v>
      </c>
      <c r="I58">
        <v>4</v>
      </c>
      <c r="J58">
        <v>2</v>
      </c>
      <c r="K58">
        <v>3</v>
      </c>
      <c r="L58">
        <v>3</v>
      </c>
      <c r="M58">
        <v>23</v>
      </c>
      <c r="N58">
        <v>3</v>
      </c>
      <c r="O58">
        <v>1</v>
      </c>
      <c r="P58">
        <v>1</v>
      </c>
      <c r="Q58">
        <v>3</v>
      </c>
      <c r="R58">
        <v>1</v>
      </c>
      <c r="S58">
        <v>2</v>
      </c>
      <c r="T58">
        <v>1</v>
      </c>
    </row>
    <row r="59" spans="1:20">
      <c r="A59">
        <v>1</v>
      </c>
      <c r="B59">
        <v>4</v>
      </c>
      <c r="C59">
        <v>24</v>
      </c>
      <c r="D59">
        <v>2</v>
      </c>
      <c r="E59">
        <v>9</v>
      </c>
      <c r="F59">
        <v>1258</v>
      </c>
      <c r="G59">
        <v>1</v>
      </c>
      <c r="H59">
        <v>4</v>
      </c>
      <c r="I59">
        <v>4</v>
      </c>
      <c r="J59">
        <v>3</v>
      </c>
      <c r="K59">
        <v>1</v>
      </c>
      <c r="L59">
        <v>1</v>
      </c>
      <c r="M59">
        <v>25</v>
      </c>
      <c r="N59">
        <v>3</v>
      </c>
      <c r="O59">
        <v>2</v>
      </c>
      <c r="P59">
        <v>1</v>
      </c>
      <c r="Q59">
        <v>3</v>
      </c>
      <c r="R59">
        <v>1</v>
      </c>
      <c r="S59">
        <v>2</v>
      </c>
      <c r="T59">
        <v>1</v>
      </c>
    </row>
    <row r="60" spans="1:20">
      <c r="A60">
        <v>0</v>
      </c>
      <c r="B60">
        <v>4</v>
      </c>
      <c r="C60">
        <v>18</v>
      </c>
      <c r="D60">
        <v>4</v>
      </c>
      <c r="E60">
        <v>6</v>
      </c>
      <c r="F60">
        <v>1864</v>
      </c>
      <c r="G60">
        <v>2</v>
      </c>
      <c r="H60">
        <v>3</v>
      </c>
      <c r="I60">
        <v>4</v>
      </c>
      <c r="J60">
        <v>2</v>
      </c>
      <c r="K60">
        <v>2</v>
      </c>
      <c r="L60">
        <v>1</v>
      </c>
      <c r="M60">
        <v>30</v>
      </c>
      <c r="N60">
        <v>3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</row>
    <row r="61" spans="1:20">
      <c r="A61">
        <v>1</v>
      </c>
      <c r="B61">
        <v>4</v>
      </c>
      <c r="C61">
        <v>24</v>
      </c>
      <c r="D61">
        <v>2</v>
      </c>
      <c r="E61">
        <v>0</v>
      </c>
      <c r="F61">
        <v>1474</v>
      </c>
      <c r="G61">
        <v>2</v>
      </c>
      <c r="H61">
        <v>2</v>
      </c>
      <c r="I61">
        <v>4</v>
      </c>
      <c r="J61">
        <v>4</v>
      </c>
      <c r="K61">
        <v>3</v>
      </c>
      <c r="L61">
        <v>1</v>
      </c>
      <c r="M61">
        <v>33</v>
      </c>
      <c r="N61">
        <v>3</v>
      </c>
      <c r="O61">
        <v>2</v>
      </c>
      <c r="P61">
        <v>1</v>
      </c>
      <c r="Q61">
        <v>3</v>
      </c>
      <c r="R61">
        <v>1</v>
      </c>
      <c r="S61">
        <v>2</v>
      </c>
      <c r="T61">
        <v>1</v>
      </c>
    </row>
    <row r="62" spans="1:20">
      <c r="A62">
        <v>1</v>
      </c>
      <c r="B62">
        <v>1</v>
      </c>
      <c r="C62">
        <v>24</v>
      </c>
      <c r="D62">
        <v>4</v>
      </c>
      <c r="E62">
        <v>9</v>
      </c>
      <c r="F62">
        <v>1382</v>
      </c>
      <c r="G62">
        <v>2</v>
      </c>
      <c r="H62">
        <v>4</v>
      </c>
      <c r="I62">
        <v>4</v>
      </c>
      <c r="J62">
        <v>3</v>
      </c>
      <c r="K62">
        <v>1</v>
      </c>
      <c r="L62">
        <v>1</v>
      </c>
      <c r="M62">
        <v>26</v>
      </c>
      <c r="N62">
        <v>3</v>
      </c>
      <c r="O62">
        <v>2</v>
      </c>
      <c r="P62">
        <v>2</v>
      </c>
      <c r="Q62">
        <v>3</v>
      </c>
      <c r="R62">
        <v>1</v>
      </c>
      <c r="S62">
        <v>2</v>
      </c>
      <c r="T62">
        <v>1</v>
      </c>
    </row>
    <row r="63" spans="1:20">
      <c r="A63">
        <v>1</v>
      </c>
      <c r="B63">
        <v>4</v>
      </c>
      <c r="C63">
        <v>12</v>
      </c>
      <c r="D63">
        <v>2</v>
      </c>
      <c r="E63">
        <v>0</v>
      </c>
      <c r="F63">
        <v>640</v>
      </c>
      <c r="G63">
        <v>1</v>
      </c>
      <c r="H63">
        <v>3</v>
      </c>
      <c r="I63">
        <v>4</v>
      </c>
      <c r="J63">
        <v>1</v>
      </c>
      <c r="K63">
        <v>2</v>
      </c>
      <c r="L63">
        <v>1</v>
      </c>
      <c r="M63">
        <v>49</v>
      </c>
      <c r="N63">
        <v>3</v>
      </c>
      <c r="O63">
        <v>2</v>
      </c>
      <c r="P63">
        <v>1</v>
      </c>
      <c r="Q63">
        <v>2</v>
      </c>
      <c r="R63">
        <v>1</v>
      </c>
      <c r="S63">
        <v>1</v>
      </c>
      <c r="T63">
        <v>1</v>
      </c>
    </row>
    <row r="64" spans="1:20">
      <c r="A64">
        <v>1</v>
      </c>
      <c r="B64">
        <v>3</v>
      </c>
      <c r="C64">
        <v>36</v>
      </c>
      <c r="D64">
        <v>2</v>
      </c>
      <c r="E64">
        <v>3</v>
      </c>
      <c r="F64">
        <v>3919</v>
      </c>
      <c r="G64">
        <v>1</v>
      </c>
      <c r="H64">
        <v>3</v>
      </c>
      <c r="I64">
        <v>2</v>
      </c>
      <c r="J64">
        <v>3</v>
      </c>
      <c r="K64">
        <v>2</v>
      </c>
      <c r="L64">
        <v>1</v>
      </c>
      <c r="M64">
        <v>23</v>
      </c>
      <c r="N64">
        <v>3</v>
      </c>
      <c r="O64">
        <v>2</v>
      </c>
      <c r="P64">
        <v>1</v>
      </c>
      <c r="Q64">
        <v>3</v>
      </c>
      <c r="R64">
        <v>1</v>
      </c>
      <c r="S64">
        <v>2</v>
      </c>
      <c r="T64">
        <v>1</v>
      </c>
    </row>
    <row r="65" spans="1:20">
      <c r="A65">
        <v>1</v>
      </c>
      <c r="B65">
        <v>4</v>
      </c>
      <c r="C65">
        <v>9</v>
      </c>
      <c r="D65">
        <v>4</v>
      </c>
      <c r="E65">
        <v>0</v>
      </c>
      <c r="F65">
        <v>1224</v>
      </c>
      <c r="G65">
        <v>1</v>
      </c>
      <c r="H65">
        <v>3</v>
      </c>
      <c r="I65">
        <v>3</v>
      </c>
      <c r="J65">
        <v>3</v>
      </c>
      <c r="K65">
        <v>1</v>
      </c>
      <c r="L65">
        <v>1</v>
      </c>
      <c r="M65">
        <v>30</v>
      </c>
      <c r="N65">
        <v>3</v>
      </c>
      <c r="O65">
        <v>2</v>
      </c>
      <c r="P65">
        <v>2</v>
      </c>
      <c r="Q65">
        <v>3</v>
      </c>
      <c r="R65">
        <v>1</v>
      </c>
      <c r="S65">
        <v>1</v>
      </c>
      <c r="T65">
        <v>1</v>
      </c>
    </row>
    <row r="66" spans="1:20">
      <c r="A66">
        <v>1</v>
      </c>
      <c r="B66">
        <v>4</v>
      </c>
      <c r="C66">
        <v>12</v>
      </c>
      <c r="D66">
        <v>4</v>
      </c>
      <c r="E66">
        <v>3</v>
      </c>
      <c r="F66">
        <v>2331</v>
      </c>
      <c r="G66">
        <v>5</v>
      </c>
      <c r="H66">
        <v>5</v>
      </c>
      <c r="I66">
        <v>1</v>
      </c>
      <c r="J66">
        <v>3</v>
      </c>
      <c r="K66">
        <v>4</v>
      </c>
      <c r="L66">
        <v>1</v>
      </c>
      <c r="M66">
        <v>49</v>
      </c>
      <c r="N66">
        <v>3</v>
      </c>
      <c r="O66">
        <v>2</v>
      </c>
      <c r="P66">
        <v>1</v>
      </c>
      <c r="Q66">
        <v>3</v>
      </c>
      <c r="R66">
        <v>1</v>
      </c>
      <c r="S66">
        <v>2</v>
      </c>
      <c r="T66">
        <v>1</v>
      </c>
    </row>
    <row r="67" spans="1:20">
      <c r="A67">
        <v>1</v>
      </c>
      <c r="B67">
        <v>4</v>
      </c>
      <c r="C67">
        <v>24</v>
      </c>
      <c r="D67">
        <v>2</v>
      </c>
      <c r="E67">
        <v>1</v>
      </c>
      <c r="F67">
        <v>6313</v>
      </c>
      <c r="G67">
        <v>5</v>
      </c>
      <c r="H67">
        <v>5</v>
      </c>
      <c r="I67">
        <v>3</v>
      </c>
      <c r="J67">
        <v>3</v>
      </c>
      <c r="K67">
        <v>4</v>
      </c>
      <c r="L67">
        <v>3</v>
      </c>
      <c r="M67">
        <v>41</v>
      </c>
      <c r="N67">
        <v>3</v>
      </c>
      <c r="O67">
        <v>2</v>
      </c>
      <c r="P67">
        <v>1</v>
      </c>
      <c r="Q67">
        <v>4</v>
      </c>
      <c r="R67">
        <v>2</v>
      </c>
      <c r="S67">
        <v>2</v>
      </c>
      <c r="T67">
        <v>1</v>
      </c>
    </row>
    <row r="68" spans="1:20">
      <c r="A68">
        <v>1</v>
      </c>
      <c r="B68">
        <v>1</v>
      </c>
      <c r="C68">
        <v>12</v>
      </c>
      <c r="D68">
        <v>4</v>
      </c>
      <c r="E68">
        <v>3</v>
      </c>
      <c r="F68">
        <v>385</v>
      </c>
      <c r="G68">
        <v>1</v>
      </c>
      <c r="H68">
        <v>4</v>
      </c>
      <c r="I68">
        <v>4</v>
      </c>
      <c r="J68">
        <v>2</v>
      </c>
      <c r="K68">
        <v>3</v>
      </c>
      <c r="L68">
        <v>1</v>
      </c>
      <c r="M68">
        <v>58</v>
      </c>
      <c r="N68">
        <v>3</v>
      </c>
      <c r="O68">
        <v>2</v>
      </c>
      <c r="P68">
        <v>4</v>
      </c>
      <c r="Q68">
        <v>2</v>
      </c>
      <c r="R68">
        <v>1</v>
      </c>
      <c r="S68">
        <v>2</v>
      </c>
      <c r="T68">
        <v>1</v>
      </c>
    </row>
    <row r="69" spans="1:20">
      <c r="A69">
        <v>1</v>
      </c>
      <c r="B69">
        <v>4</v>
      </c>
      <c r="C69">
        <v>12</v>
      </c>
      <c r="D69">
        <v>4</v>
      </c>
      <c r="E69">
        <v>3</v>
      </c>
      <c r="F69">
        <v>1655</v>
      </c>
      <c r="G69">
        <v>1</v>
      </c>
      <c r="H69">
        <v>5</v>
      </c>
      <c r="I69">
        <v>2</v>
      </c>
      <c r="J69">
        <v>3</v>
      </c>
      <c r="K69">
        <v>4</v>
      </c>
      <c r="L69">
        <v>1</v>
      </c>
      <c r="M69">
        <v>63</v>
      </c>
      <c r="N69">
        <v>3</v>
      </c>
      <c r="O69">
        <v>2</v>
      </c>
      <c r="P69">
        <v>2</v>
      </c>
      <c r="Q69">
        <v>2</v>
      </c>
      <c r="R69">
        <v>1</v>
      </c>
      <c r="S69">
        <v>2</v>
      </c>
      <c r="T69">
        <v>1</v>
      </c>
    </row>
    <row r="70" spans="1:20">
      <c r="A70">
        <v>1</v>
      </c>
      <c r="B70">
        <v>1</v>
      </c>
      <c r="C70">
        <v>15</v>
      </c>
      <c r="D70">
        <v>2</v>
      </c>
      <c r="E70">
        <v>3</v>
      </c>
      <c r="F70">
        <v>1053</v>
      </c>
      <c r="G70">
        <v>1</v>
      </c>
      <c r="H70">
        <v>2</v>
      </c>
      <c r="I70">
        <v>4</v>
      </c>
      <c r="J70">
        <v>4</v>
      </c>
      <c r="K70">
        <v>2</v>
      </c>
      <c r="L70">
        <v>1</v>
      </c>
      <c r="M70">
        <v>27</v>
      </c>
      <c r="N70">
        <v>3</v>
      </c>
      <c r="O70">
        <v>2</v>
      </c>
      <c r="P70">
        <v>1</v>
      </c>
      <c r="Q70">
        <v>3</v>
      </c>
      <c r="R70">
        <v>1</v>
      </c>
      <c r="S70">
        <v>1</v>
      </c>
      <c r="T70">
        <v>2</v>
      </c>
    </row>
    <row r="71" spans="1:20">
      <c r="A71">
        <v>1</v>
      </c>
      <c r="B71">
        <v>4</v>
      </c>
      <c r="C71">
        <v>21</v>
      </c>
      <c r="D71">
        <v>2</v>
      </c>
      <c r="E71">
        <v>3</v>
      </c>
      <c r="F71">
        <v>3160</v>
      </c>
      <c r="G71">
        <v>5</v>
      </c>
      <c r="H71">
        <v>5</v>
      </c>
      <c r="I71">
        <v>4</v>
      </c>
      <c r="J71">
        <v>3</v>
      </c>
      <c r="K71">
        <v>3</v>
      </c>
      <c r="L71">
        <v>2</v>
      </c>
      <c r="M71">
        <v>41</v>
      </c>
      <c r="N71">
        <v>3</v>
      </c>
      <c r="O71">
        <v>2</v>
      </c>
      <c r="P71">
        <v>1</v>
      </c>
      <c r="Q71">
        <v>3</v>
      </c>
      <c r="R71">
        <v>1</v>
      </c>
      <c r="S71">
        <v>2</v>
      </c>
      <c r="T71">
        <v>1</v>
      </c>
    </row>
    <row r="72" spans="1:20">
      <c r="A72">
        <v>1</v>
      </c>
      <c r="B72">
        <v>4</v>
      </c>
      <c r="C72">
        <v>36</v>
      </c>
      <c r="D72">
        <v>2</v>
      </c>
      <c r="E72">
        <v>0</v>
      </c>
      <c r="F72">
        <v>3079</v>
      </c>
      <c r="G72">
        <v>5</v>
      </c>
      <c r="H72">
        <v>3</v>
      </c>
      <c r="I72">
        <v>4</v>
      </c>
      <c r="J72">
        <v>3</v>
      </c>
      <c r="K72">
        <v>4</v>
      </c>
      <c r="L72">
        <v>1</v>
      </c>
      <c r="M72">
        <v>36</v>
      </c>
      <c r="N72">
        <v>3</v>
      </c>
      <c r="O72">
        <v>2</v>
      </c>
      <c r="P72">
        <v>1</v>
      </c>
      <c r="Q72">
        <v>3</v>
      </c>
      <c r="R72">
        <v>1</v>
      </c>
      <c r="S72">
        <v>1</v>
      </c>
      <c r="T72">
        <v>1</v>
      </c>
    </row>
    <row r="73" spans="1:20">
      <c r="A73">
        <v>1</v>
      </c>
      <c r="B73">
        <v>4</v>
      </c>
      <c r="C73">
        <v>12</v>
      </c>
      <c r="D73">
        <v>4</v>
      </c>
      <c r="E73">
        <v>0</v>
      </c>
      <c r="F73">
        <v>1163</v>
      </c>
      <c r="G73">
        <v>3</v>
      </c>
      <c r="H73">
        <v>3</v>
      </c>
      <c r="I73">
        <v>4</v>
      </c>
      <c r="J73">
        <v>3</v>
      </c>
      <c r="K73">
        <v>4</v>
      </c>
      <c r="L73">
        <v>1</v>
      </c>
      <c r="M73">
        <v>44</v>
      </c>
      <c r="N73">
        <v>3</v>
      </c>
      <c r="O73">
        <v>2</v>
      </c>
      <c r="P73">
        <v>1</v>
      </c>
      <c r="Q73">
        <v>3</v>
      </c>
      <c r="R73">
        <v>1</v>
      </c>
      <c r="S73">
        <v>2</v>
      </c>
      <c r="T73">
        <v>1</v>
      </c>
    </row>
    <row r="74" spans="1:20">
      <c r="A74">
        <v>1</v>
      </c>
      <c r="B74">
        <v>4</v>
      </c>
      <c r="C74">
        <v>24</v>
      </c>
      <c r="D74">
        <v>2</v>
      </c>
      <c r="E74">
        <v>1</v>
      </c>
      <c r="F74">
        <v>2679</v>
      </c>
      <c r="G74">
        <v>1</v>
      </c>
      <c r="H74">
        <v>2</v>
      </c>
      <c r="I74">
        <v>4</v>
      </c>
      <c r="J74">
        <v>2</v>
      </c>
      <c r="K74">
        <v>1</v>
      </c>
      <c r="L74">
        <v>4</v>
      </c>
      <c r="M74">
        <v>29</v>
      </c>
      <c r="N74">
        <v>3</v>
      </c>
      <c r="O74">
        <v>2</v>
      </c>
      <c r="P74">
        <v>1</v>
      </c>
      <c r="Q74">
        <v>4</v>
      </c>
      <c r="R74">
        <v>1</v>
      </c>
      <c r="S74">
        <v>2</v>
      </c>
      <c r="T74">
        <v>1</v>
      </c>
    </row>
    <row r="75" spans="1:20">
      <c r="A75">
        <v>1</v>
      </c>
      <c r="B75">
        <v>4</v>
      </c>
      <c r="C75">
        <v>48</v>
      </c>
      <c r="D75">
        <v>4</v>
      </c>
      <c r="E75">
        <v>3</v>
      </c>
      <c r="F75">
        <v>3578</v>
      </c>
      <c r="G75">
        <v>5</v>
      </c>
      <c r="H75">
        <v>5</v>
      </c>
      <c r="I75">
        <v>4</v>
      </c>
      <c r="J75">
        <v>3</v>
      </c>
      <c r="K75">
        <v>1</v>
      </c>
      <c r="L75">
        <v>1</v>
      </c>
      <c r="M75">
        <v>47</v>
      </c>
      <c r="N75">
        <v>3</v>
      </c>
      <c r="O75">
        <v>2</v>
      </c>
      <c r="P75">
        <v>1</v>
      </c>
      <c r="Q75">
        <v>3</v>
      </c>
      <c r="R75">
        <v>1</v>
      </c>
      <c r="S75">
        <v>2</v>
      </c>
      <c r="T75">
        <v>1</v>
      </c>
    </row>
    <row r="76" spans="1:20">
      <c r="A76">
        <v>1</v>
      </c>
      <c r="B76">
        <v>4</v>
      </c>
      <c r="C76">
        <v>36</v>
      </c>
      <c r="D76">
        <v>3</v>
      </c>
      <c r="E76">
        <v>0</v>
      </c>
      <c r="F76">
        <v>10875</v>
      </c>
      <c r="G76">
        <v>1</v>
      </c>
      <c r="H76">
        <v>5</v>
      </c>
      <c r="I76">
        <v>2</v>
      </c>
      <c r="J76">
        <v>3</v>
      </c>
      <c r="K76">
        <v>2</v>
      </c>
      <c r="L76">
        <v>3</v>
      </c>
      <c r="M76">
        <v>45</v>
      </c>
      <c r="N76">
        <v>3</v>
      </c>
      <c r="O76">
        <v>2</v>
      </c>
      <c r="P76">
        <v>2</v>
      </c>
      <c r="Q76">
        <v>3</v>
      </c>
      <c r="R76">
        <v>2</v>
      </c>
      <c r="S76">
        <v>2</v>
      </c>
      <c r="T76">
        <v>1</v>
      </c>
    </row>
    <row r="77" spans="1:20">
      <c r="A77">
        <v>1</v>
      </c>
      <c r="B77">
        <v>1</v>
      </c>
      <c r="C77">
        <v>12</v>
      </c>
      <c r="D77">
        <v>3</v>
      </c>
      <c r="E77">
        <v>0</v>
      </c>
      <c r="F77">
        <v>1344</v>
      </c>
      <c r="G77">
        <v>1</v>
      </c>
      <c r="H77">
        <v>3</v>
      </c>
      <c r="I77">
        <v>4</v>
      </c>
      <c r="J77">
        <v>3</v>
      </c>
      <c r="K77">
        <v>2</v>
      </c>
      <c r="L77">
        <v>1</v>
      </c>
      <c r="M77">
        <v>43</v>
      </c>
      <c r="N77">
        <v>3</v>
      </c>
      <c r="O77">
        <v>2</v>
      </c>
      <c r="P77">
        <v>2</v>
      </c>
      <c r="Q77">
        <v>2</v>
      </c>
      <c r="R77">
        <v>2</v>
      </c>
      <c r="S77">
        <v>1</v>
      </c>
      <c r="T77">
        <v>1</v>
      </c>
    </row>
    <row r="78" spans="1:20">
      <c r="A78">
        <v>1</v>
      </c>
      <c r="B78">
        <v>4</v>
      </c>
      <c r="C78">
        <v>6</v>
      </c>
      <c r="D78">
        <v>4</v>
      </c>
      <c r="E78">
        <v>3</v>
      </c>
      <c r="F78">
        <v>1237</v>
      </c>
      <c r="G78">
        <v>2</v>
      </c>
      <c r="H78">
        <v>3</v>
      </c>
      <c r="I78">
        <v>1</v>
      </c>
      <c r="J78">
        <v>2</v>
      </c>
      <c r="K78">
        <v>1</v>
      </c>
      <c r="L78">
        <v>2</v>
      </c>
      <c r="M78">
        <v>27</v>
      </c>
      <c r="N78">
        <v>3</v>
      </c>
      <c r="O78">
        <v>2</v>
      </c>
      <c r="P78">
        <v>2</v>
      </c>
      <c r="Q78">
        <v>3</v>
      </c>
      <c r="R78">
        <v>1</v>
      </c>
      <c r="S78">
        <v>1</v>
      </c>
      <c r="T78">
        <v>1</v>
      </c>
    </row>
    <row r="79" spans="1:20">
      <c r="A79">
        <v>1</v>
      </c>
      <c r="B79">
        <v>4</v>
      </c>
      <c r="C79">
        <v>12</v>
      </c>
      <c r="D79">
        <v>2</v>
      </c>
      <c r="E79">
        <v>3</v>
      </c>
      <c r="F79">
        <v>3077</v>
      </c>
      <c r="G79">
        <v>1</v>
      </c>
      <c r="H79">
        <v>3</v>
      </c>
      <c r="I79">
        <v>2</v>
      </c>
      <c r="J79">
        <v>3</v>
      </c>
      <c r="K79">
        <v>4</v>
      </c>
      <c r="L79">
        <v>3</v>
      </c>
      <c r="M79">
        <v>52</v>
      </c>
      <c r="N79">
        <v>3</v>
      </c>
      <c r="O79">
        <v>2</v>
      </c>
      <c r="P79">
        <v>1</v>
      </c>
      <c r="Q79">
        <v>3</v>
      </c>
      <c r="R79">
        <v>1</v>
      </c>
      <c r="S79">
        <v>2</v>
      </c>
      <c r="T79">
        <v>1</v>
      </c>
    </row>
    <row r="80" spans="1:20">
      <c r="A80">
        <v>1</v>
      </c>
      <c r="B80">
        <v>4</v>
      </c>
      <c r="C80">
        <v>24</v>
      </c>
      <c r="D80">
        <v>2</v>
      </c>
      <c r="E80">
        <v>3</v>
      </c>
      <c r="F80">
        <v>2284</v>
      </c>
      <c r="G80">
        <v>1</v>
      </c>
      <c r="H80">
        <v>4</v>
      </c>
      <c r="I80">
        <v>4</v>
      </c>
      <c r="J80">
        <v>3</v>
      </c>
      <c r="K80">
        <v>2</v>
      </c>
      <c r="L80">
        <v>3</v>
      </c>
      <c r="M80">
        <v>28</v>
      </c>
      <c r="N80">
        <v>3</v>
      </c>
      <c r="O80">
        <v>2</v>
      </c>
      <c r="P80">
        <v>1</v>
      </c>
      <c r="Q80">
        <v>3</v>
      </c>
      <c r="R80">
        <v>1</v>
      </c>
      <c r="S80">
        <v>2</v>
      </c>
      <c r="T80">
        <v>1</v>
      </c>
    </row>
    <row r="81" spans="1:20">
      <c r="A81">
        <v>1</v>
      </c>
      <c r="B81">
        <v>2</v>
      </c>
      <c r="C81">
        <v>12</v>
      </c>
      <c r="D81">
        <v>2</v>
      </c>
      <c r="E81">
        <v>3</v>
      </c>
      <c r="F81">
        <v>1567</v>
      </c>
      <c r="G81">
        <v>1</v>
      </c>
      <c r="H81">
        <v>3</v>
      </c>
      <c r="I81">
        <v>1</v>
      </c>
      <c r="J81">
        <v>2</v>
      </c>
      <c r="K81">
        <v>1</v>
      </c>
      <c r="L81">
        <v>3</v>
      </c>
      <c r="M81">
        <v>22</v>
      </c>
      <c r="N81">
        <v>3</v>
      </c>
      <c r="O81">
        <v>2</v>
      </c>
      <c r="P81">
        <v>1</v>
      </c>
      <c r="Q81">
        <v>3</v>
      </c>
      <c r="R81">
        <v>1</v>
      </c>
      <c r="S81">
        <v>2</v>
      </c>
      <c r="T81">
        <v>1</v>
      </c>
    </row>
    <row r="82" spans="1:20">
      <c r="A82">
        <v>1</v>
      </c>
      <c r="B82">
        <v>4</v>
      </c>
      <c r="C82">
        <v>24</v>
      </c>
      <c r="D82">
        <v>3</v>
      </c>
      <c r="E82">
        <v>0</v>
      </c>
      <c r="F82">
        <v>2032</v>
      </c>
      <c r="G82">
        <v>1</v>
      </c>
      <c r="H82">
        <v>5</v>
      </c>
      <c r="I82">
        <v>4</v>
      </c>
      <c r="J82">
        <v>3</v>
      </c>
      <c r="K82">
        <v>4</v>
      </c>
      <c r="L82">
        <v>4</v>
      </c>
      <c r="M82">
        <v>60</v>
      </c>
      <c r="N82">
        <v>3</v>
      </c>
      <c r="O82">
        <v>3</v>
      </c>
      <c r="P82">
        <v>2</v>
      </c>
      <c r="Q82">
        <v>3</v>
      </c>
      <c r="R82">
        <v>1</v>
      </c>
      <c r="S82">
        <v>2</v>
      </c>
      <c r="T82">
        <v>1</v>
      </c>
    </row>
    <row r="83" spans="1:20">
      <c r="A83">
        <v>1</v>
      </c>
      <c r="B83">
        <v>2</v>
      </c>
      <c r="C83">
        <v>21</v>
      </c>
      <c r="D83">
        <v>4</v>
      </c>
      <c r="E83">
        <v>2</v>
      </c>
      <c r="F83">
        <v>2745</v>
      </c>
      <c r="G83">
        <v>4</v>
      </c>
      <c r="H83">
        <v>4</v>
      </c>
      <c r="I83">
        <v>3</v>
      </c>
      <c r="J83">
        <v>3</v>
      </c>
      <c r="K83">
        <v>2</v>
      </c>
      <c r="L83">
        <v>3</v>
      </c>
      <c r="M83">
        <v>32</v>
      </c>
      <c r="N83">
        <v>3</v>
      </c>
      <c r="O83">
        <v>2</v>
      </c>
      <c r="P83">
        <v>2</v>
      </c>
      <c r="Q83">
        <v>3</v>
      </c>
      <c r="R83">
        <v>1</v>
      </c>
      <c r="S83">
        <v>2</v>
      </c>
      <c r="T83">
        <v>1</v>
      </c>
    </row>
    <row r="84" spans="1:20">
      <c r="A84">
        <v>1</v>
      </c>
      <c r="B84">
        <v>4</v>
      </c>
      <c r="C84">
        <v>30</v>
      </c>
      <c r="D84">
        <v>2</v>
      </c>
      <c r="E84">
        <v>3</v>
      </c>
      <c r="F84">
        <v>1867</v>
      </c>
      <c r="G84">
        <v>5</v>
      </c>
      <c r="H84">
        <v>5</v>
      </c>
      <c r="I84">
        <v>4</v>
      </c>
      <c r="J84">
        <v>3</v>
      </c>
      <c r="K84">
        <v>4</v>
      </c>
      <c r="L84">
        <v>3</v>
      </c>
      <c r="M84">
        <v>58</v>
      </c>
      <c r="N84">
        <v>3</v>
      </c>
      <c r="O84">
        <v>2</v>
      </c>
      <c r="P84">
        <v>1</v>
      </c>
      <c r="Q84">
        <v>3</v>
      </c>
      <c r="R84">
        <v>1</v>
      </c>
      <c r="S84">
        <v>2</v>
      </c>
      <c r="T84">
        <v>1</v>
      </c>
    </row>
    <row r="85" spans="1:20">
      <c r="A85">
        <v>1</v>
      </c>
      <c r="B85">
        <v>4</v>
      </c>
      <c r="C85">
        <v>36</v>
      </c>
      <c r="D85">
        <v>2</v>
      </c>
      <c r="E85">
        <v>3</v>
      </c>
      <c r="F85">
        <v>2299</v>
      </c>
      <c r="G85">
        <v>3</v>
      </c>
      <c r="H85">
        <v>5</v>
      </c>
      <c r="I85">
        <v>4</v>
      </c>
      <c r="J85">
        <v>3</v>
      </c>
      <c r="K85">
        <v>4</v>
      </c>
      <c r="L85">
        <v>3</v>
      </c>
      <c r="M85">
        <v>39</v>
      </c>
      <c r="N85">
        <v>3</v>
      </c>
      <c r="O85">
        <v>2</v>
      </c>
      <c r="P85">
        <v>1</v>
      </c>
      <c r="Q85">
        <v>3</v>
      </c>
      <c r="R85">
        <v>1</v>
      </c>
      <c r="S85">
        <v>1</v>
      </c>
      <c r="T85">
        <v>1</v>
      </c>
    </row>
    <row r="86" spans="1:20">
      <c r="A86">
        <v>1</v>
      </c>
      <c r="B86">
        <v>4</v>
      </c>
      <c r="C86">
        <v>24</v>
      </c>
      <c r="D86">
        <v>2</v>
      </c>
      <c r="E86">
        <v>2</v>
      </c>
      <c r="F86">
        <v>929</v>
      </c>
      <c r="G86">
        <v>5</v>
      </c>
      <c r="H86">
        <v>4</v>
      </c>
      <c r="I86">
        <v>4</v>
      </c>
      <c r="J86">
        <v>3</v>
      </c>
      <c r="K86">
        <v>2</v>
      </c>
      <c r="L86">
        <v>3</v>
      </c>
      <c r="M86">
        <v>31</v>
      </c>
      <c r="N86">
        <v>2</v>
      </c>
      <c r="O86">
        <v>2</v>
      </c>
      <c r="P86">
        <v>1</v>
      </c>
      <c r="Q86">
        <v>3</v>
      </c>
      <c r="R86">
        <v>1</v>
      </c>
      <c r="S86">
        <v>2</v>
      </c>
      <c r="T86">
        <v>1</v>
      </c>
    </row>
    <row r="87" spans="1:20">
      <c r="A87">
        <v>1</v>
      </c>
      <c r="B87">
        <v>3</v>
      </c>
      <c r="C87">
        <v>12</v>
      </c>
      <c r="D87">
        <v>2</v>
      </c>
      <c r="E87">
        <v>3</v>
      </c>
      <c r="F87">
        <v>3399</v>
      </c>
      <c r="G87">
        <v>5</v>
      </c>
      <c r="H87">
        <v>5</v>
      </c>
      <c r="I87">
        <v>2</v>
      </c>
      <c r="J87">
        <v>3</v>
      </c>
      <c r="K87">
        <v>3</v>
      </c>
      <c r="L87">
        <v>3</v>
      </c>
      <c r="M87">
        <v>37</v>
      </c>
      <c r="N87">
        <v>3</v>
      </c>
      <c r="O87">
        <v>2</v>
      </c>
      <c r="P87">
        <v>1</v>
      </c>
      <c r="Q87">
        <v>4</v>
      </c>
      <c r="R87">
        <v>1</v>
      </c>
      <c r="S87">
        <v>1</v>
      </c>
      <c r="T87">
        <v>1</v>
      </c>
    </row>
    <row r="88" spans="1:20">
      <c r="A88">
        <v>1</v>
      </c>
      <c r="B88">
        <v>2</v>
      </c>
      <c r="C88">
        <v>9</v>
      </c>
      <c r="D88">
        <v>2</v>
      </c>
      <c r="E88">
        <v>2</v>
      </c>
      <c r="F88">
        <v>2030</v>
      </c>
      <c r="G88">
        <v>5</v>
      </c>
      <c r="H88">
        <v>4</v>
      </c>
      <c r="I88">
        <v>2</v>
      </c>
      <c r="J88">
        <v>3</v>
      </c>
      <c r="K88">
        <v>1</v>
      </c>
      <c r="L88">
        <v>3</v>
      </c>
      <c r="M88">
        <v>24</v>
      </c>
      <c r="N88">
        <v>3</v>
      </c>
      <c r="O88">
        <v>2</v>
      </c>
      <c r="P88">
        <v>1</v>
      </c>
      <c r="Q88">
        <v>3</v>
      </c>
      <c r="R88">
        <v>1</v>
      </c>
      <c r="S88">
        <v>2</v>
      </c>
      <c r="T88">
        <v>1</v>
      </c>
    </row>
    <row r="89" spans="1:20">
      <c r="A89">
        <v>1</v>
      </c>
      <c r="B89">
        <v>4</v>
      </c>
      <c r="C89">
        <v>21</v>
      </c>
      <c r="D89">
        <v>4</v>
      </c>
      <c r="E89">
        <v>1</v>
      </c>
      <c r="F89">
        <v>3275</v>
      </c>
      <c r="G89">
        <v>1</v>
      </c>
      <c r="H89">
        <v>5</v>
      </c>
      <c r="I89">
        <v>1</v>
      </c>
      <c r="J89">
        <v>3</v>
      </c>
      <c r="K89">
        <v>4</v>
      </c>
      <c r="L89">
        <v>3</v>
      </c>
      <c r="M89">
        <v>36</v>
      </c>
      <c r="N89">
        <v>3</v>
      </c>
      <c r="O89">
        <v>2</v>
      </c>
      <c r="P89">
        <v>1</v>
      </c>
      <c r="Q89">
        <v>4</v>
      </c>
      <c r="R89">
        <v>1</v>
      </c>
      <c r="S89">
        <v>2</v>
      </c>
      <c r="T89">
        <v>1</v>
      </c>
    </row>
    <row r="90" spans="1:20">
      <c r="A90">
        <v>1</v>
      </c>
      <c r="B90">
        <v>4</v>
      </c>
      <c r="C90">
        <v>24</v>
      </c>
      <c r="D90">
        <v>4</v>
      </c>
      <c r="E90">
        <v>0</v>
      </c>
      <c r="F90">
        <v>1940</v>
      </c>
      <c r="G90">
        <v>4</v>
      </c>
      <c r="H90">
        <v>5</v>
      </c>
      <c r="I90">
        <v>4</v>
      </c>
      <c r="J90">
        <v>3</v>
      </c>
      <c r="K90">
        <v>4</v>
      </c>
      <c r="L90">
        <v>1</v>
      </c>
      <c r="M90">
        <v>60</v>
      </c>
      <c r="N90">
        <v>3</v>
      </c>
      <c r="O90">
        <v>2</v>
      </c>
      <c r="P90">
        <v>1</v>
      </c>
      <c r="Q90">
        <v>3</v>
      </c>
      <c r="R90">
        <v>1</v>
      </c>
      <c r="S90">
        <v>2</v>
      </c>
      <c r="T90">
        <v>1</v>
      </c>
    </row>
    <row r="91" spans="1:20">
      <c r="A91">
        <v>1</v>
      </c>
      <c r="B91">
        <v>1</v>
      </c>
      <c r="C91">
        <v>21</v>
      </c>
      <c r="D91">
        <v>4</v>
      </c>
      <c r="E91">
        <v>0</v>
      </c>
      <c r="F91">
        <v>1602</v>
      </c>
      <c r="G91">
        <v>1</v>
      </c>
      <c r="H91">
        <v>5</v>
      </c>
      <c r="I91">
        <v>4</v>
      </c>
      <c r="J91">
        <v>4</v>
      </c>
      <c r="K91">
        <v>3</v>
      </c>
      <c r="L91">
        <v>3</v>
      </c>
      <c r="M91">
        <v>30</v>
      </c>
      <c r="N91">
        <v>3</v>
      </c>
      <c r="O91">
        <v>2</v>
      </c>
      <c r="P91">
        <v>2</v>
      </c>
      <c r="Q91">
        <v>3</v>
      </c>
      <c r="R91">
        <v>1</v>
      </c>
      <c r="S91">
        <v>2</v>
      </c>
      <c r="T91">
        <v>1</v>
      </c>
    </row>
    <row r="92" spans="1:20">
      <c r="A92">
        <v>1</v>
      </c>
      <c r="B92">
        <v>4</v>
      </c>
      <c r="C92">
        <v>15</v>
      </c>
      <c r="D92">
        <v>2</v>
      </c>
      <c r="E92">
        <v>3</v>
      </c>
      <c r="F92">
        <v>1979</v>
      </c>
      <c r="G92">
        <v>5</v>
      </c>
      <c r="H92">
        <v>5</v>
      </c>
      <c r="I92">
        <v>4</v>
      </c>
      <c r="J92">
        <v>3</v>
      </c>
      <c r="K92">
        <v>2</v>
      </c>
      <c r="L92">
        <v>3</v>
      </c>
      <c r="M92">
        <v>35</v>
      </c>
      <c r="N92">
        <v>3</v>
      </c>
      <c r="O92">
        <v>2</v>
      </c>
      <c r="P92">
        <v>1</v>
      </c>
      <c r="Q92">
        <v>3</v>
      </c>
      <c r="R92">
        <v>1</v>
      </c>
      <c r="S92">
        <v>1</v>
      </c>
      <c r="T92">
        <v>1</v>
      </c>
    </row>
    <row r="93" spans="1:20">
      <c r="A93">
        <v>1</v>
      </c>
      <c r="B93">
        <v>4</v>
      </c>
      <c r="C93">
        <v>24</v>
      </c>
      <c r="D93">
        <v>4</v>
      </c>
      <c r="E93">
        <v>0</v>
      </c>
      <c r="F93">
        <v>2022</v>
      </c>
      <c r="G93">
        <v>1</v>
      </c>
      <c r="H93">
        <v>3</v>
      </c>
      <c r="I93">
        <v>4</v>
      </c>
      <c r="J93">
        <v>2</v>
      </c>
      <c r="K93">
        <v>4</v>
      </c>
      <c r="L93">
        <v>3</v>
      </c>
      <c r="M93">
        <v>37</v>
      </c>
      <c r="N93">
        <v>3</v>
      </c>
      <c r="O93">
        <v>2</v>
      </c>
      <c r="P93">
        <v>1</v>
      </c>
      <c r="Q93">
        <v>3</v>
      </c>
      <c r="R93">
        <v>1</v>
      </c>
      <c r="S93">
        <v>2</v>
      </c>
      <c r="T93">
        <v>1</v>
      </c>
    </row>
    <row r="94" spans="1:20">
      <c r="A94">
        <v>1</v>
      </c>
      <c r="B94">
        <v>4</v>
      </c>
      <c r="C94">
        <v>36</v>
      </c>
      <c r="D94">
        <v>4</v>
      </c>
      <c r="E94">
        <v>3</v>
      </c>
      <c r="F94">
        <v>3342</v>
      </c>
      <c r="G94">
        <v>5</v>
      </c>
      <c r="H94">
        <v>5</v>
      </c>
      <c r="I94">
        <v>4</v>
      </c>
      <c r="J94">
        <v>3</v>
      </c>
      <c r="K94">
        <v>2</v>
      </c>
      <c r="L94">
        <v>3</v>
      </c>
      <c r="M94">
        <v>51</v>
      </c>
      <c r="N94">
        <v>3</v>
      </c>
      <c r="O94">
        <v>2</v>
      </c>
      <c r="P94">
        <v>1</v>
      </c>
      <c r="Q94">
        <v>3</v>
      </c>
      <c r="R94">
        <v>1</v>
      </c>
      <c r="S94">
        <v>2</v>
      </c>
      <c r="T94">
        <v>1</v>
      </c>
    </row>
    <row r="95" spans="1:20">
      <c r="A95">
        <v>1</v>
      </c>
      <c r="B95">
        <v>2</v>
      </c>
      <c r="C95">
        <v>18</v>
      </c>
      <c r="D95">
        <v>2</v>
      </c>
      <c r="E95">
        <v>0</v>
      </c>
      <c r="F95">
        <v>5866</v>
      </c>
      <c r="G95">
        <v>2</v>
      </c>
      <c r="H95">
        <v>3</v>
      </c>
      <c r="I95">
        <v>2</v>
      </c>
      <c r="J95">
        <v>3</v>
      </c>
      <c r="K95">
        <v>2</v>
      </c>
      <c r="L95">
        <v>3</v>
      </c>
      <c r="M95">
        <v>30</v>
      </c>
      <c r="N95">
        <v>3</v>
      </c>
      <c r="O95">
        <v>2</v>
      </c>
      <c r="P95">
        <v>2</v>
      </c>
      <c r="Q95">
        <v>3</v>
      </c>
      <c r="R95">
        <v>1</v>
      </c>
      <c r="S95">
        <v>2</v>
      </c>
      <c r="T95">
        <v>1</v>
      </c>
    </row>
    <row r="96" spans="1:20">
      <c r="A96">
        <v>1</v>
      </c>
      <c r="B96">
        <v>3</v>
      </c>
      <c r="C96">
        <v>15</v>
      </c>
      <c r="D96">
        <v>4</v>
      </c>
      <c r="E96">
        <v>1</v>
      </c>
      <c r="F96">
        <v>2360</v>
      </c>
      <c r="G96">
        <v>3</v>
      </c>
      <c r="H96">
        <v>3</v>
      </c>
      <c r="I96">
        <v>2</v>
      </c>
      <c r="J96">
        <v>3</v>
      </c>
      <c r="K96">
        <v>2</v>
      </c>
      <c r="L96">
        <v>3</v>
      </c>
      <c r="M96">
        <v>36</v>
      </c>
      <c r="N96">
        <v>3</v>
      </c>
      <c r="O96">
        <v>2</v>
      </c>
      <c r="P96">
        <v>1</v>
      </c>
      <c r="Q96">
        <v>3</v>
      </c>
      <c r="R96">
        <v>1</v>
      </c>
      <c r="S96">
        <v>2</v>
      </c>
      <c r="T96">
        <v>1</v>
      </c>
    </row>
    <row r="97" spans="1:20">
      <c r="A97">
        <v>1</v>
      </c>
      <c r="B97">
        <v>4</v>
      </c>
      <c r="C97">
        <v>15</v>
      </c>
      <c r="D97">
        <v>4</v>
      </c>
      <c r="E97">
        <v>2</v>
      </c>
      <c r="F97">
        <v>1520</v>
      </c>
      <c r="G97">
        <v>5</v>
      </c>
      <c r="H97">
        <v>5</v>
      </c>
      <c r="I97">
        <v>4</v>
      </c>
      <c r="J97">
        <v>3</v>
      </c>
      <c r="K97">
        <v>4</v>
      </c>
      <c r="L97">
        <v>2</v>
      </c>
      <c r="M97">
        <v>63</v>
      </c>
      <c r="N97">
        <v>3</v>
      </c>
      <c r="O97">
        <v>2</v>
      </c>
      <c r="P97">
        <v>1</v>
      </c>
      <c r="Q97">
        <v>3</v>
      </c>
      <c r="R97">
        <v>1</v>
      </c>
      <c r="S97">
        <v>1</v>
      </c>
      <c r="T97">
        <v>1</v>
      </c>
    </row>
    <row r="98" spans="1:20">
      <c r="A98">
        <v>1</v>
      </c>
      <c r="B98">
        <v>1</v>
      </c>
      <c r="C98">
        <v>12</v>
      </c>
      <c r="D98">
        <v>2</v>
      </c>
      <c r="E98">
        <v>0</v>
      </c>
      <c r="F98">
        <v>3651</v>
      </c>
      <c r="G98">
        <v>4</v>
      </c>
      <c r="H98">
        <v>3</v>
      </c>
      <c r="I98">
        <v>1</v>
      </c>
      <c r="J98">
        <v>3</v>
      </c>
      <c r="K98">
        <v>3</v>
      </c>
      <c r="L98">
        <v>2</v>
      </c>
      <c r="M98">
        <v>31</v>
      </c>
      <c r="N98">
        <v>3</v>
      </c>
      <c r="O98">
        <v>2</v>
      </c>
      <c r="P98">
        <v>1</v>
      </c>
      <c r="Q98">
        <v>3</v>
      </c>
      <c r="R98">
        <v>2</v>
      </c>
      <c r="S98">
        <v>1</v>
      </c>
      <c r="T98">
        <v>1</v>
      </c>
    </row>
    <row r="99" spans="1:20">
      <c r="A99">
        <v>1</v>
      </c>
      <c r="B99">
        <v>4</v>
      </c>
      <c r="C99">
        <v>24</v>
      </c>
      <c r="D99">
        <v>4</v>
      </c>
      <c r="E99">
        <v>1</v>
      </c>
      <c r="F99">
        <v>2346</v>
      </c>
      <c r="G99">
        <v>1</v>
      </c>
      <c r="H99">
        <v>4</v>
      </c>
      <c r="I99">
        <v>4</v>
      </c>
      <c r="J99">
        <v>3</v>
      </c>
      <c r="K99">
        <v>3</v>
      </c>
      <c r="L99">
        <v>3</v>
      </c>
      <c r="M99">
        <v>35</v>
      </c>
      <c r="N99">
        <v>3</v>
      </c>
      <c r="O99">
        <v>2</v>
      </c>
      <c r="P99">
        <v>2</v>
      </c>
      <c r="Q99">
        <v>3</v>
      </c>
      <c r="R99">
        <v>1</v>
      </c>
      <c r="S99">
        <v>2</v>
      </c>
      <c r="T99">
        <v>1</v>
      </c>
    </row>
    <row r="100" spans="1:20">
      <c r="A100">
        <v>1</v>
      </c>
      <c r="B100">
        <v>4</v>
      </c>
      <c r="C100">
        <v>36</v>
      </c>
      <c r="D100">
        <v>3</v>
      </c>
      <c r="E100">
        <v>3</v>
      </c>
      <c r="F100">
        <v>4454</v>
      </c>
      <c r="G100">
        <v>1</v>
      </c>
      <c r="H100">
        <v>3</v>
      </c>
      <c r="I100">
        <v>4</v>
      </c>
      <c r="J100">
        <v>2</v>
      </c>
      <c r="K100">
        <v>4</v>
      </c>
      <c r="L100">
        <v>1</v>
      </c>
      <c r="M100">
        <v>34</v>
      </c>
      <c r="N100">
        <v>3</v>
      </c>
      <c r="O100">
        <v>2</v>
      </c>
      <c r="P100">
        <v>2</v>
      </c>
      <c r="Q100">
        <v>3</v>
      </c>
      <c r="R100">
        <v>1</v>
      </c>
      <c r="S100">
        <v>1</v>
      </c>
      <c r="T100">
        <v>1</v>
      </c>
    </row>
    <row r="101" spans="1:20">
      <c r="A101">
        <v>1</v>
      </c>
      <c r="B101">
        <v>1</v>
      </c>
      <c r="C101">
        <v>6</v>
      </c>
      <c r="D101">
        <v>4</v>
      </c>
      <c r="E101">
        <v>0</v>
      </c>
      <c r="F101">
        <v>666</v>
      </c>
      <c r="G101">
        <v>4</v>
      </c>
      <c r="H101">
        <v>4</v>
      </c>
      <c r="I101">
        <v>3</v>
      </c>
      <c r="J101">
        <v>2</v>
      </c>
      <c r="K101">
        <v>4</v>
      </c>
      <c r="L101">
        <v>1</v>
      </c>
      <c r="M101">
        <v>39</v>
      </c>
      <c r="N101">
        <v>3</v>
      </c>
      <c r="O101">
        <v>2</v>
      </c>
      <c r="P101">
        <v>2</v>
      </c>
      <c r="Q101">
        <v>2</v>
      </c>
      <c r="R101">
        <v>1</v>
      </c>
      <c r="S101">
        <v>2</v>
      </c>
      <c r="T101">
        <v>1</v>
      </c>
    </row>
    <row r="102" spans="1:20">
      <c r="A102">
        <v>1</v>
      </c>
      <c r="B102">
        <v>2</v>
      </c>
      <c r="C102">
        <v>24</v>
      </c>
      <c r="D102">
        <v>3</v>
      </c>
      <c r="E102">
        <v>0</v>
      </c>
      <c r="F102">
        <v>1965</v>
      </c>
      <c r="G102">
        <v>5</v>
      </c>
      <c r="H102">
        <v>3</v>
      </c>
      <c r="I102">
        <v>4</v>
      </c>
      <c r="J102">
        <v>2</v>
      </c>
      <c r="K102">
        <v>4</v>
      </c>
      <c r="L102">
        <v>3</v>
      </c>
      <c r="M102">
        <v>42</v>
      </c>
      <c r="N102">
        <v>3</v>
      </c>
      <c r="O102">
        <v>1</v>
      </c>
      <c r="P102">
        <v>2</v>
      </c>
      <c r="Q102">
        <v>3</v>
      </c>
      <c r="R102">
        <v>1</v>
      </c>
      <c r="S102">
        <v>2</v>
      </c>
      <c r="T102">
        <v>1</v>
      </c>
    </row>
    <row r="103" spans="1:20">
      <c r="A103">
        <v>1</v>
      </c>
      <c r="B103">
        <v>2</v>
      </c>
      <c r="C103">
        <v>12</v>
      </c>
      <c r="D103">
        <v>4</v>
      </c>
      <c r="E103">
        <v>0</v>
      </c>
      <c r="F103">
        <v>1995</v>
      </c>
      <c r="G103">
        <v>2</v>
      </c>
      <c r="H103">
        <v>2</v>
      </c>
      <c r="I103">
        <v>4</v>
      </c>
      <c r="J103">
        <v>3</v>
      </c>
      <c r="K103">
        <v>1</v>
      </c>
      <c r="L103">
        <v>3</v>
      </c>
      <c r="M103">
        <v>27</v>
      </c>
      <c r="N103">
        <v>3</v>
      </c>
      <c r="O103">
        <v>2</v>
      </c>
      <c r="P103">
        <v>1</v>
      </c>
      <c r="Q103">
        <v>3</v>
      </c>
      <c r="R103">
        <v>1</v>
      </c>
      <c r="S103">
        <v>1</v>
      </c>
      <c r="T103">
        <v>1</v>
      </c>
    </row>
    <row r="104" spans="1:20">
      <c r="A104">
        <v>1</v>
      </c>
      <c r="B104">
        <v>2</v>
      </c>
      <c r="C104">
        <v>30</v>
      </c>
      <c r="D104">
        <v>2</v>
      </c>
      <c r="E104">
        <v>3</v>
      </c>
      <c r="F104">
        <v>2991</v>
      </c>
      <c r="G104">
        <v>5</v>
      </c>
      <c r="H104">
        <v>5</v>
      </c>
      <c r="I104">
        <v>2</v>
      </c>
      <c r="J104">
        <v>2</v>
      </c>
      <c r="K104">
        <v>4</v>
      </c>
      <c r="L104">
        <v>3</v>
      </c>
      <c r="M104">
        <v>25</v>
      </c>
      <c r="N104">
        <v>3</v>
      </c>
      <c r="O104">
        <v>2</v>
      </c>
      <c r="P104">
        <v>1</v>
      </c>
      <c r="Q104">
        <v>3</v>
      </c>
      <c r="R104">
        <v>1</v>
      </c>
      <c r="S104">
        <v>1</v>
      </c>
      <c r="T104">
        <v>1</v>
      </c>
    </row>
    <row r="105" spans="1:20">
      <c r="A105">
        <v>1</v>
      </c>
      <c r="B105">
        <v>2</v>
      </c>
      <c r="C105">
        <v>30</v>
      </c>
      <c r="D105">
        <v>0</v>
      </c>
      <c r="E105">
        <v>9</v>
      </c>
      <c r="F105">
        <v>4221</v>
      </c>
      <c r="G105">
        <v>1</v>
      </c>
      <c r="H105">
        <v>3</v>
      </c>
      <c r="I105">
        <v>2</v>
      </c>
      <c r="J105">
        <v>2</v>
      </c>
      <c r="K105">
        <v>1</v>
      </c>
      <c r="L105">
        <v>3</v>
      </c>
      <c r="M105">
        <v>28</v>
      </c>
      <c r="N105">
        <v>3</v>
      </c>
      <c r="O105">
        <v>2</v>
      </c>
      <c r="P105">
        <v>2</v>
      </c>
      <c r="Q105">
        <v>3</v>
      </c>
      <c r="R105">
        <v>1</v>
      </c>
      <c r="S105">
        <v>1</v>
      </c>
      <c r="T105">
        <v>1</v>
      </c>
    </row>
    <row r="106" spans="1:20">
      <c r="A106">
        <v>1</v>
      </c>
      <c r="B106">
        <v>1</v>
      </c>
      <c r="C106">
        <v>9</v>
      </c>
      <c r="D106">
        <v>2</v>
      </c>
      <c r="E106">
        <v>3</v>
      </c>
      <c r="F106">
        <v>1364</v>
      </c>
      <c r="G106">
        <v>1</v>
      </c>
      <c r="H106">
        <v>4</v>
      </c>
      <c r="I106">
        <v>3</v>
      </c>
      <c r="J106">
        <v>3</v>
      </c>
      <c r="K106">
        <v>4</v>
      </c>
      <c r="L106">
        <v>1</v>
      </c>
      <c r="M106">
        <v>59</v>
      </c>
      <c r="N106">
        <v>3</v>
      </c>
      <c r="O106">
        <v>2</v>
      </c>
      <c r="P106">
        <v>1</v>
      </c>
      <c r="Q106">
        <v>3</v>
      </c>
      <c r="R106">
        <v>1</v>
      </c>
      <c r="S106">
        <v>1</v>
      </c>
      <c r="T106">
        <v>1</v>
      </c>
    </row>
    <row r="107" spans="1:20">
      <c r="A107">
        <v>1</v>
      </c>
      <c r="B107">
        <v>2</v>
      </c>
      <c r="C107">
        <v>18</v>
      </c>
      <c r="D107">
        <v>4</v>
      </c>
      <c r="E107">
        <v>2</v>
      </c>
      <c r="F107">
        <v>6361</v>
      </c>
      <c r="G107">
        <v>1</v>
      </c>
      <c r="H107">
        <v>5</v>
      </c>
      <c r="I107">
        <v>2</v>
      </c>
      <c r="J107">
        <v>3</v>
      </c>
      <c r="K107">
        <v>1</v>
      </c>
      <c r="L107">
        <v>4</v>
      </c>
      <c r="M107">
        <v>41</v>
      </c>
      <c r="N107">
        <v>3</v>
      </c>
      <c r="O107">
        <v>2</v>
      </c>
      <c r="P107">
        <v>1</v>
      </c>
      <c r="Q107">
        <v>3</v>
      </c>
      <c r="R107">
        <v>1</v>
      </c>
      <c r="S107">
        <v>2</v>
      </c>
      <c r="T107">
        <v>1</v>
      </c>
    </row>
    <row r="108" spans="1:20">
      <c r="A108">
        <v>1</v>
      </c>
      <c r="B108">
        <v>4</v>
      </c>
      <c r="C108">
        <v>27</v>
      </c>
      <c r="D108">
        <v>4</v>
      </c>
      <c r="E108">
        <v>2</v>
      </c>
      <c r="F108">
        <v>4526</v>
      </c>
      <c r="G108">
        <v>4</v>
      </c>
      <c r="H108">
        <v>2</v>
      </c>
      <c r="I108">
        <v>4</v>
      </c>
      <c r="J108">
        <v>3</v>
      </c>
      <c r="K108">
        <v>2</v>
      </c>
      <c r="L108">
        <v>1</v>
      </c>
      <c r="M108">
        <v>32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1</v>
      </c>
    </row>
    <row r="109" spans="1:20">
      <c r="A109">
        <v>1</v>
      </c>
      <c r="B109">
        <v>2</v>
      </c>
      <c r="C109">
        <v>12</v>
      </c>
      <c r="D109">
        <v>4</v>
      </c>
      <c r="E109">
        <v>3</v>
      </c>
      <c r="F109">
        <v>3573</v>
      </c>
      <c r="G109">
        <v>1</v>
      </c>
      <c r="H109">
        <v>3</v>
      </c>
      <c r="I109">
        <v>1</v>
      </c>
      <c r="J109">
        <v>2</v>
      </c>
      <c r="K109">
        <v>1</v>
      </c>
      <c r="L109">
        <v>1</v>
      </c>
      <c r="M109">
        <v>23</v>
      </c>
      <c r="N109">
        <v>3</v>
      </c>
      <c r="O109">
        <v>2</v>
      </c>
      <c r="P109">
        <v>1</v>
      </c>
      <c r="Q109">
        <v>2</v>
      </c>
      <c r="R109">
        <v>1</v>
      </c>
      <c r="S109">
        <v>1</v>
      </c>
      <c r="T109">
        <v>1</v>
      </c>
    </row>
    <row r="110" spans="1:20">
      <c r="A110">
        <v>0</v>
      </c>
      <c r="B110">
        <v>2</v>
      </c>
      <c r="C110">
        <v>36</v>
      </c>
      <c r="D110">
        <v>3</v>
      </c>
      <c r="E110">
        <v>9</v>
      </c>
      <c r="F110">
        <v>4455</v>
      </c>
      <c r="G110">
        <v>1</v>
      </c>
      <c r="H110">
        <v>3</v>
      </c>
      <c r="I110">
        <v>2</v>
      </c>
      <c r="J110">
        <v>1</v>
      </c>
      <c r="K110">
        <v>2</v>
      </c>
      <c r="L110">
        <v>1</v>
      </c>
      <c r="M110">
        <v>30</v>
      </c>
      <c r="N110">
        <v>2</v>
      </c>
      <c r="O110">
        <v>2</v>
      </c>
      <c r="P110">
        <v>2</v>
      </c>
      <c r="Q110">
        <v>4</v>
      </c>
      <c r="R110">
        <v>1</v>
      </c>
      <c r="S110">
        <v>2</v>
      </c>
      <c r="T110">
        <v>1</v>
      </c>
    </row>
    <row r="111" spans="1:20">
      <c r="A111">
        <v>1</v>
      </c>
      <c r="B111">
        <v>1</v>
      </c>
      <c r="C111">
        <v>9</v>
      </c>
      <c r="D111">
        <v>2</v>
      </c>
      <c r="E111">
        <v>2</v>
      </c>
      <c r="F111">
        <v>2136</v>
      </c>
      <c r="G111">
        <v>1</v>
      </c>
      <c r="H111">
        <v>3</v>
      </c>
      <c r="I111">
        <v>3</v>
      </c>
      <c r="J111">
        <v>3</v>
      </c>
      <c r="K111">
        <v>2</v>
      </c>
      <c r="L111">
        <v>1</v>
      </c>
      <c r="M111">
        <v>25</v>
      </c>
      <c r="N111">
        <v>3</v>
      </c>
      <c r="O111">
        <v>2</v>
      </c>
      <c r="P111">
        <v>1</v>
      </c>
      <c r="Q111">
        <v>3</v>
      </c>
      <c r="R111">
        <v>1</v>
      </c>
      <c r="S111">
        <v>1</v>
      </c>
      <c r="T111">
        <v>1</v>
      </c>
    </row>
    <row r="112" spans="1:20">
      <c r="A112">
        <v>1</v>
      </c>
      <c r="B112">
        <v>2</v>
      </c>
      <c r="C112">
        <v>42</v>
      </c>
      <c r="D112">
        <v>4</v>
      </c>
      <c r="E112">
        <v>9</v>
      </c>
      <c r="F112">
        <v>5954</v>
      </c>
      <c r="G112">
        <v>1</v>
      </c>
      <c r="H112">
        <v>4</v>
      </c>
      <c r="I112">
        <v>2</v>
      </c>
      <c r="J112">
        <v>2</v>
      </c>
      <c r="K112">
        <v>1</v>
      </c>
      <c r="L112">
        <v>1</v>
      </c>
      <c r="M112">
        <v>41</v>
      </c>
      <c r="N112">
        <v>1</v>
      </c>
      <c r="O112">
        <v>2</v>
      </c>
      <c r="P112">
        <v>2</v>
      </c>
      <c r="Q112">
        <v>2</v>
      </c>
      <c r="R112">
        <v>1</v>
      </c>
      <c r="S112">
        <v>1</v>
      </c>
      <c r="T112">
        <v>1</v>
      </c>
    </row>
    <row r="113" spans="1:20">
      <c r="A113">
        <v>1</v>
      </c>
      <c r="B113">
        <v>4</v>
      </c>
      <c r="C113">
        <v>24</v>
      </c>
      <c r="D113">
        <v>4</v>
      </c>
      <c r="E113">
        <v>2</v>
      </c>
      <c r="F113">
        <v>3777</v>
      </c>
      <c r="G113">
        <v>4</v>
      </c>
      <c r="H113">
        <v>3</v>
      </c>
      <c r="I113">
        <v>4</v>
      </c>
      <c r="J113">
        <v>3</v>
      </c>
      <c r="K113">
        <v>4</v>
      </c>
      <c r="L113">
        <v>1</v>
      </c>
      <c r="M113">
        <v>40</v>
      </c>
      <c r="N113">
        <v>3</v>
      </c>
      <c r="O113">
        <v>2</v>
      </c>
      <c r="P113">
        <v>1</v>
      </c>
      <c r="Q113">
        <v>3</v>
      </c>
      <c r="R113">
        <v>1</v>
      </c>
      <c r="S113">
        <v>2</v>
      </c>
      <c r="T113">
        <v>1</v>
      </c>
    </row>
    <row r="114" spans="1:20">
      <c r="A114">
        <v>1</v>
      </c>
      <c r="B114">
        <v>1</v>
      </c>
      <c r="C114">
        <v>15</v>
      </c>
      <c r="D114">
        <v>2</v>
      </c>
      <c r="E114">
        <v>9</v>
      </c>
      <c r="F114">
        <v>806</v>
      </c>
      <c r="G114">
        <v>1</v>
      </c>
      <c r="H114">
        <v>3</v>
      </c>
      <c r="I114">
        <v>4</v>
      </c>
      <c r="J114">
        <v>2</v>
      </c>
      <c r="K114">
        <v>4</v>
      </c>
      <c r="L114">
        <v>2</v>
      </c>
      <c r="M114">
        <v>22</v>
      </c>
      <c r="N114">
        <v>3</v>
      </c>
      <c r="O114">
        <v>2</v>
      </c>
      <c r="P114">
        <v>1</v>
      </c>
      <c r="Q114">
        <v>2</v>
      </c>
      <c r="R114">
        <v>1</v>
      </c>
      <c r="S114">
        <v>1</v>
      </c>
      <c r="T114">
        <v>1</v>
      </c>
    </row>
    <row r="115" spans="1:20">
      <c r="A115">
        <v>1</v>
      </c>
      <c r="B115">
        <v>2</v>
      </c>
      <c r="C115">
        <v>24</v>
      </c>
      <c r="D115">
        <v>3</v>
      </c>
      <c r="E115">
        <v>9</v>
      </c>
      <c r="F115">
        <v>4712</v>
      </c>
      <c r="G115">
        <v>5</v>
      </c>
      <c r="H115">
        <v>3</v>
      </c>
      <c r="I115">
        <v>4</v>
      </c>
      <c r="J115">
        <v>3</v>
      </c>
      <c r="K115">
        <v>2</v>
      </c>
      <c r="L115">
        <v>2</v>
      </c>
      <c r="M115">
        <v>34</v>
      </c>
      <c r="N115">
        <v>1</v>
      </c>
      <c r="O115">
        <v>2</v>
      </c>
      <c r="P115">
        <v>2</v>
      </c>
      <c r="Q115">
        <v>4</v>
      </c>
      <c r="R115">
        <v>1</v>
      </c>
      <c r="S115">
        <v>2</v>
      </c>
      <c r="T115">
        <v>1</v>
      </c>
    </row>
    <row r="116" spans="1:20">
      <c r="A116">
        <v>1</v>
      </c>
      <c r="B116">
        <v>2</v>
      </c>
      <c r="C116">
        <v>36</v>
      </c>
      <c r="D116">
        <v>3</v>
      </c>
      <c r="E116">
        <v>0</v>
      </c>
      <c r="F116">
        <v>7432</v>
      </c>
      <c r="G116">
        <v>1</v>
      </c>
      <c r="H116">
        <v>3</v>
      </c>
      <c r="I116">
        <v>2</v>
      </c>
      <c r="J116">
        <v>2</v>
      </c>
      <c r="K116">
        <v>2</v>
      </c>
      <c r="L116">
        <v>2</v>
      </c>
      <c r="M116">
        <v>54</v>
      </c>
      <c r="N116">
        <v>3</v>
      </c>
      <c r="O116">
        <v>1</v>
      </c>
      <c r="P116">
        <v>1</v>
      </c>
      <c r="Q116">
        <v>3</v>
      </c>
      <c r="R116">
        <v>1</v>
      </c>
      <c r="S116">
        <v>1</v>
      </c>
      <c r="T116">
        <v>1</v>
      </c>
    </row>
    <row r="117" spans="1:20">
      <c r="A117">
        <v>1</v>
      </c>
      <c r="B117">
        <v>4</v>
      </c>
      <c r="C117">
        <v>24</v>
      </c>
      <c r="D117">
        <v>4</v>
      </c>
      <c r="E117">
        <v>3</v>
      </c>
      <c r="F117">
        <v>1851</v>
      </c>
      <c r="G117">
        <v>1</v>
      </c>
      <c r="H117">
        <v>4</v>
      </c>
      <c r="I117">
        <v>4</v>
      </c>
      <c r="J117">
        <v>4</v>
      </c>
      <c r="K117">
        <v>2</v>
      </c>
      <c r="L117">
        <v>3</v>
      </c>
      <c r="M117">
        <v>33</v>
      </c>
      <c r="N117">
        <v>3</v>
      </c>
      <c r="O117">
        <v>2</v>
      </c>
      <c r="P117">
        <v>2</v>
      </c>
      <c r="Q117">
        <v>3</v>
      </c>
      <c r="R117">
        <v>1</v>
      </c>
      <c r="S117">
        <v>2</v>
      </c>
      <c r="T117">
        <v>1</v>
      </c>
    </row>
    <row r="118" spans="1:20">
      <c r="A118">
        <v>1</v>
      </c>
      <c r="B118">
        <v>4</v>
      </c>
      <c r="C118">
        <v>24</v>
      </c>
      <c r="D118">
        <v>2</v>
      </c>
      <c r="E118">
        <v>0</v>
      </c>
      <c r="F118">
        <v>1393</v>
      </c>
      <c r="G118">
        <v>1</v>
      </c>
      <c r="H118">
        <v>3</v>
      </c>
      <c r="I118">
        <v>2</v>
      </c>
      <c r="J118">
        <v>3</v>
      </c>
      <c r="K118">
        <v>2</v>
      </c>
      <c r="L118">
        <v>1</v>
      </c>
      <c r="M118">
        <v>31</v>
      </c>
      <c r="N118">
        <v>3</v>
      </c>
      <c r="O118">
        <v>2</v>
      </c>
      <c r="P118">
        <v>1</v>
      </c>
      <c r="Q118">
        <v>3</v>
      </c>
      <c r="R118">
        <v>1</v>
      </c>
      <c r="S118">
        <v>2</v>
      </c>
      <c r="T118">
        <v>1</v>
      </c>
    </row>
    <row r="119" spans="1:20">
      <c r="A119">
        <v>1</v>
      </c>
      <c r="B119">
        <v>4</v>
      </c>
      <c r="C119">
        <v>12</v>
      </c>
      <c r="D119">
        <v>4</v>
      </c>
      <c r="E119">
        <v>9</v>
      </c>
      <c r="F119">
        <v>1412</v>
      </c>
      <c r="G119">
        <v>1</v>
      </c>
      <c r="H119">
        <v>3</v>
      </c>
      <c r="I119">
        <v>4</v>
      </c>
      <c r="J119">
        <v>2</v>
      </c>
      <c r="K119">
        <v>2</v>
      </c>
      <c r="L119">
        <v>1</v>
      </c>
      <c r="M119">
        <v>29</v>
      </c>
      <c r="N119">
        <v>3</v>
      </c>
      <c r="O119">
        <v>2</v>
      </c>
      <c r="P119">
        <v>2</v>
      </c>
      <c r="Q119">
        <v>4</v>
      </c>
      <c r="R119">
        <v>1</v>
      </c>
      <c r="S119">
        <v>2</v>
      </c>
      <c r="T119">
        <v>1</v>
      </c>
    </row>
    <row r="120" spans="1:20">
      <c r="A120">
        <v>1</v>
      </c>
      <c r="B120">
        <v>4</v>
      </c>
      <c r="C120">
        <v>18</v>
      </c>
      <c r="D120">
        <v>2</v>
      </c>
      <c r="E120">
        <v>3</v>
      </c>
      <c r="F120">
        <v>1473</v>
      </c>
      <c r="G120">
        <v>1</v>
      </c>
      <c r="H120">
        <v>2</v>
      </c>
      <c r="I120">
        <v>3</v>
      </c>
      <c r="J120">
        <v>4</v>
      </c>
      <c r="K120">
        <v>4</v>
      </c>
      <c r="L120">
        <v>1</v>
      </c>
      <c r="M120">
        <v>39</v>
      </c>
      <c r="N120">
        <v>3</v>
      </c>
      <c r="O120">
        <v>2</v>
      </c>
      <c r="P120">
        <v>1</v>
      </c>
      <c r="Q120">
        <v>3</v>
      </c>
      <c r="R120">
        <v>1</v>
      </c>
      <c r="S120">
        <v>2</v>
      </c>
      <c r="T120">
        <v>1</v>
      </c>
    </row>
    <row r="121" spans="1:20">
      <c r="A121">
        <v>1</v>
      </c>
      <c r="B121">
        <v>4</v>
      </c>
      <c r="C121">
        <v>24</v>
      </c>
      <c r="D121">
        <v>2</v>
      </c>
      <c r="E121">
        <v>3</v>
      </c>
      <c r="F121">
        <v>1533</v>
      </c>
      <c r="G121">
        <v>1</v>
      </c>
      <c r="H121">
        <v>2</v>
      </c>
      <c r="I121">
        <v>4</v>
      </c>
      <c r="J121">
        <v>2</v>
      </c>
      <c r="K121">
        <v>3</v>
      </c>
      <c r="L121">
        <v>3</v>
      </c>
      <c r="M121">
        <v>38</v>
      </c>
      <c r="N121">
        <v>2</v>
      </c>
      <c r="O121">
        <v>2</v>
      </c>
      <c r="P121">
        <v>1</v>
      </c>
      <c r="Q121">
        <v>3</v>
      </c>
      <c r="R121">
        <v>1</v>
      </c>
      <c r="S121">
        <v>2</v>
      </c>
      <c r="T121">
        <v>1</v>
      </c>
    </row>
    <row r="122" spans="1:20">
      <c r="A122">
        <v>1</v>
      </c>
      <c r="B122">
        <v>4</v>
      </c>
      <c r="C122">
        <v>12</v>
      </c>
      <c r="D122">
        <v>4</v>
      </c>
      <c r="E122">
        <v>6</v>
      </c>
      <c r="F122">
        <v>2012</v>
      </c>
      <c r="G122">
        <v>5</v>
      </c>
      <c r="H122">
        <v>4</v>
      </c>
      <c r="I122">
        <v>4</v>
      </c>
      <c r="J122">
        <v>2</v>
      </c>
      <c r="K122">
        <v>2</v>
      </c>
      <c r="L122">
        <v>3</v>
      </c>
      <c r="M122">
        <v>61</v>
      </c>
      <c r="N122">
        <v>3</v>
      </c>
      <c r="O122">
        <v>2</v>
      </c>
      <c r="P122">
        <v>1</v>
      </c>
      <c r="Q122">
        <v>3</v>
      </c>
      <c r="R122">
        <v>1</v>
      </c>
      <c r="S122">
        <v>1</v>
      </c>
      <c r="T122">
        <v>1</v>
      </c>
    </row>
    <row r="123" spans="1:20">
      <c r="A123">
        <v>0</v>
      </c>
      <c r="B123">
        <v>1</v>
      </c>
      <c r="C123">
        <v>15</v>
      </c>
      <c r="D123">
        <v>2</v>
      </c>
      <c r="E123">
        <v>0</v>
      </c>
      <c r="F123">
        <v>3959</v>
      </c>
      <c r="G123">
        <v>1</v>
      </c>
      <c r="H123">
        <v>3</v>
      </c>
      <c r="I123">
        <v>3</v>
      </c>
      <c r="J123">
        <v>2</v>
      </c>
      <c r="K123">
        <v>2</v>
      </c>
      <c r="L123">
        <v>2</v>
      </c>
      <c r="M123">
        <v>29</v>
      </c>
      <c r="N123">
        <v>3</v>
      </c>
      <c r="O123">
        <v>2</v>
      </c>
      <c r="P123">
        <v>1</v>
      </c>
      <c r="Q123">
        <v>3</v>
      </c>
      <c r="R123">
        <v>1</v>
      </c>
      <c r="S123">
        <v>2</v>
      </c>
      <c r="T123">
        <v>1</v>
      </c>
    </row>
    <row r="124" spans="1:20">
      <c r="A124">
        <v>1</v>
      </c>
      <c r="B124">
        <v>1</v>
      </c>
      <c r="C124">
        <v>6</v>
      </c>
      <c r="D124">
        <v>2</v>
      </c>
      <c r="E124">
        <v>2</v>
      </c>
      <c r="F124">
        <v>428</v>
      </c>
      <c r="G124">
        <v>1</v>
      </c>
      <c r="H124">
        <v>5</v>
      </c>
      <c r="I124">
        <v>2</v>
      </c>
      <c r="J124">
        <v>2</v>
      </c>
      <c r="K124">
        <v>1</v>
      </c>
      <c r="L124">
        <v>2</v>
      </c>
      <c r="M124">
        <v>49</v>
      </c>
      <c r="N124">
        <v>1</v>
      </c>
      <c r="O124">
        <v>2</v>
      </c>
      <c r="P124">
        <v>1</v>
      </c>
      <c r="Q124">
        <v>3</v>
      </c>
      <c r="R124">
        <v>1</v>
      </c>
      <c r="S124">
        <v>2</v>
      </c>
      <c r="T124">
        <v>1</v>
      </c>
    </row>
    <row r="125" spans="1:20">
      <c r="A125">
        <v>1</v>
      </c>
      <c r="B125">
        <v>2</v>
      </c>
      <c r="C125">
        <v>12</v>
      </c>
      <c r="D125">
        <v>4</v>
      </c>
      <c r="E125">
        <v>0</v>
      </c>
      <c r="F125">
        <v>2366</v>
      </c>
      <c r="G125">
        <v>3</v>
      </c>
      <c r="H125">
        <v>4</v>
      </c>
      <c r="I125">
        <v>3</v>
      </c>
      <c r="J125">
        <v>1</v>
      </c>
      <c r="K125">
        <v>3</v>
      </c>
      <c r="L125">
        <v>3</v>
      </c>
      <c r="M125">
        <v>36</v>
      </c>
      <c r="N125">
        <v>3</v>
      </c>
      <c r="O125">
        <v>2</v>
      </c>
      <c r="P125">
        <v>1</v>
      </c>
      <c r="Q125">
        <v>4</v>
      </c>
      <c r="R125">
        <v>1</v>
      </c>
      <c r="S125">
        <v>2</v>
      </c>
      <c r="T125">
        <v>1</v>
      </c>
    </row>
    <row r="126" spans="1:20">
      <c r="A126">
        <v>1</v>
      </c>
      <c r="B126">
        <v>4</v>
      </c>
      <c r="C126">
        <v>12</v>
      </c>
      <c r="D126">
        <v>2</v>
      </c>
      <c r="E126">
        <v>2</v>
      </c>
      <c r="F126">
        <v>763</v>
      </c>
      <c r="G126">
        <v>1</v>
      </c>
      <c r="H126">
        <v>3</v>
      </c>
      <c r="I126">
        <v>4</v>
      </c>
      <c r="J126">
        <v>2</v>
      </c>
      <c r="K126">
        <v>1</v>
      </c>
      <c r="L126">
        <v>1</v>
      </c>
      <c r="M126">
        <v>26</v>
      </c>
      <c r="N126">
        <v>3</v>
      </c>
      <c r="O126">
        <v>2</v>
      </c>
      <c r="P126">
        <v>1</v>
      </c>
      <c r="Q126">
        <v>3</v>
      </c>
      <c r="R126">
        <v>1</v>
      </c>
      <c r="S126">
        <v>2</v>
      </c>
      <c r="T126">
        <v>1</v>
      </c>
    </row>
    <row r="127" spans="1:20">
      <c r="A127">
        <v>1</v>
      </c>
      <c r="B127">
        <v>2</v>
      </c>
      <c r="C127">
        <v>21</v>
      </c>
      <c r="D127">
        <v>2</v>
      </c>
      <c r="E127">
        <v>2</v>
      </c>
      <c r="F127">
        <v>3976</v>
      </c>
      <c r="G127">
        <v>5</v>
      </c>
      <c r="H127">
        <v>4</v>
      </c>
      <c r="I127">
        <v>2</v>
      </c>
      <c r="J127">
        <v>3</v>
      </c>
      <c r="K127">
        <v>3</v>
      </c>
      <c r="L127">
        <v>3</v>
      </c>
      <c r="M127">
        <v>35</v>
      </c>
      <c r="N127">
        <v>3</v>
      </c>
      <c r="O127">
        <v>2</v>
      </c>
      <c r="P127">
        <v>1</v>
      </c>
      <c r="Q127">
        <v>3</v>
      </c>
      <c r="R127">
        <v>1</v>
      </c>
      <c r="S127">
        <v>2</v>
      </c>
      <c r="T127">
        <v>1</v>
      </c>
    </row>
    <row r="128" spans="1:20">
      <c r="A128">
        <v>1</v>
      </c>
      <c r="B128">
        <v>2</v>
      </c>
      <c r="C128">
        <v>18</v>
      </c>
      <c r="D128">
        <v>2</v>
      </c>
      <c r="E128">
        <v>0</v>
      </c>
      <c r="F128">
        <v>6260</v>
      </c>
      <c r="G128">
        <v>1</v>
      </c>
      <c r="H128">
        <v>4</v>
      </c>
      <c r="I128">
        <v>3</v>
      </c>
      <c r="J128">
        <v>3</v>
      </c>
      <c r="K128">
        <v>3</v>
      </c>
      <c r="L128">
        <v>1</v>
      </c>
      <c r="M128">
        <v>28</v>
      </c>
      <c r="N128">
        <v>3</v>
      </c>
      <c r="O128">
        <v>1</v>
      </c>
      <c r="P128">
        <v>1</v>
      </c>
      <c r="Q128">
        <v>2</v>
      </c>
      <c r="R128">
        <v>1</v>
      </c>
      <c r="S128">
        <v>1</v>
      </c>
      <c r="T128">
        <v>1</v>
      </c>
    </row>
    <row r="129" spans="1:20">
      <c r="A129">
        <v>1</v>
      </c>
      <c r="B129">
        <v>2</v>
      </c>
      <c r="C129">
        <v>9</v>
      </c>
      <c r="D129">
        <v>4</v>
      </c>
      <c r="E129">
        <v>2</v>
      </c>
      <c r="F129">
        <v>1919</v>
      </c>
      <c r="G129">
        <v>1</v>
      </c>
      <c r="H129">
        <v>4</v>
      </c>
      <c r="I129">
        <v>4</v>
      </c>
      <c r="J129">
        <v>3</v>
      </c>
      <c r="K129">
        <v>3</v>
      </c>
      <c r="L129">
        <v>3</v>
      </c>
      <c r="M129">
        <v>35</v>
      </c>
      <c r="N129">
        <v>3</v>
      </c>
      <c r="O129">
        <v>1</v>
      </c>
      <c r="P129">
        <v>1</v>
      </c>
      <c r="Q129">
        <v>3</v>
      </c>
      <c r="R129">
        <v>1</v>
      </c>
      <c r="S129">
        <v>2</v>
      </c>
      <c r="T129">
        <v>1</v>
      </c>
    </row>
    <row r="130" spans="1:20">
      <c r="A130">
        <v>1</v>
      </c>
      <c r="B130">
        <v>4</v>
      </c>
      <c r="C130">
        <v>24</v>
      </c>
      <c r="D130">
        <v>2</v>
      </c>
      <c r="E130">
        <v>1</v>
      </c>
      <c r="F130">
        <v>2603</v>
      </c>
      <c r="G130">
        <v>4</v>
      </c>
      <c r="H130">
        <v>3</v>
      </c>
      <c r="I130">
        <v>2</v>
      </c>
      <c r="J130">
        <v>2</v>
      </c>
      <c r="K130">
        <v>4</v>
      </c>
      <c r="L130">
        <v>3</v>
      </c>
      <c r="M130">
        <v>28</v>
      </c>
      <c r="N130">
        <v>3</v>
      </c>
      <c r="O130">
        <v>1</v>
      </c>
      <c r="P130">
        <v>1</v>
      </c>
      <c r="Q130">
        <v>3</v>
      </c>
      <c r="R130">
        <v>1</v>
      </c>
      <c r="S130">
        <v>2</v>
      </c>
      <c r="T130">
        <v>1</v>
      </c>
    </row>
    <row r="131" spans="1:20">
      <c r="A131">
        <v>1</v>
      </c>
      <c r="B131">
        <v>4</v>
      </c>
      <c r="C131">
        <v>9</v>
      </c>
      <c r="D131">
        <v>4</v>
      </c>
      <c r="E131">
        <v>6</v>
      </c>
      <c r="F131">
        <v>936</v>
      </c>
      <c r="G131">
        <v>3</v>
      </c>
      <c r="H131">
        <v>5</v>
      </c>
      <c r="I131">
        <v>4</v>
      </c>
      <c r="J131">
        <v>3</v>
      </c>
      <c r="K131">
        <v>2</v>
      </c>
      <c r="L131">
        <v>3</v>
      </c>
      <c r="M131">
        <v>52</v>
      </c>
      <c r="N131">
        <v>3</v>
      </c>
      <c r="O131">
        <v>2</v>
      </c>
      <c r="P131">
        <v>2</v>
      </c>
      <c r="Q131">
        <v>3</v>
      </c>
      <c r="R131">
        <v>1</v>
      </c>
      <c r="S131">
        <v>2</v>
      </c>
      <c r="T131">
        <v>1</v>
      </c>
    </row>
    <row r="132" spans="1:20">
      <c r="A132">
        <v>1</v>
      </c>
      <c r="B132">
        <v>4</v>
      </c>
      <c r="C132">
        <v>24</v>
      </c>
      <c r="D132">
        <v>2</v>
      </c>
      <c r="E132">
        <v>2</v>
      </c>
      <c r="F132">
        <v>3062</v>
      </c>
      <c r="G132">
        <v>3</v>
      </c>
      <c r="H132">
        <v>5</v>
      </c>
      <c r="I132">
        <v>4</v>
      </c>
      <c r="J132">
        <v>3</v>
      </c>
      <c r="K132">
        <v>3</v>
      </c>
      <c r="L132">
        <v>4</v>
      </c>
      <c r="M132">
        <v>32</v>
      </c>
      <c r="N132">
        <v>3</v>
      </c>
      <c r="O132">
        <v>1</v>
      </c>
      <c r="P132">
        <v>1</v>
      </c>
      <c r="Q132">
        <v>3</v>
      </c>
      <c r="R132">
        <v>1</v>
      </c>
      <c r="S132">
        <v>2</v>
      </c>
      <c r="T132">
        <v>1</v>
      </c>
    </row>
    <row r="133" spans="1:20">
      <c r="A133">
        <v>1</v>
      </c>
      <c r="B133">
        <v>2</v>
      </c>
      <c r="C133">
        <v>36</v>
      </c>
      <c r="D133">
        <v>2</v>
      </c>
      <c r="E133">
        <v>3</v>
      </c>
      <c r="F133">
        <v>4795</v>
      </c>
      <c r="G133">
        <v>1</v>
      </c>
      <c r="H133">
        <v>2</v>
      </c>
      <c r="I133">
        <v>4</v>
      </c>
      <c r="J133">
        <v>2</v>
      </c>
      <c r="K133">
        <v>1</v>
      </c>
      <c r="L133">
        <v>4</v>
      </c>
      <c r="M133">
        <v>30</v>
      </c>
      <c r="N133">
        <v>3</v>
      </c>
      <c r="O133">
        <v>2</v>
      </c>
      <c r="P133">
        <v>1</v>
      </c>
      <c r="Q133">
        <v>4</v>
      </c>
      <c r="R133">
        <v>1</v>
      </c>
      <c r="S133">
        <v>2</v>
      </c>
      <c r="T133">
        <v>1</v>
      </c>
    </row>
    <row r="134" spans="1:20">
      <c r="A134">
        <v>1</v>
      </c>
      <c r="B134">
        <v>4</v>
      </c>
      <c r="C134">
        <v>36</v>
      </c>
      <c r="D134">
        <v>4</v>
      </c>
      <c r="E134">
        <v>1</v>
      </c>
      <c r="F134">
        <v>5842</v>
      </c>
      <c r="G134">
        <v>1</v>
      </c>
      <c r="H134">
        <v>5</v>
      </c>
      <c r="I134">
        <v>2</v>
      </c>
      <c r="J134">
        <v>3</v>
      </c>
      <c r="K134">
        <v>2</v>
      </c>
      <c r="L134">
        <v>2</v>
      </c>
      <c r="M134">
        <v>35</v>
      </c>
      <c r="N134">
        <v>3</v>
      </c>
      <c r="O134">
        <v>2</v>
      </c>
      <c r="P134">
        <v>2</v>
      </c>
      <c r="Q134">
        <v>3</v>
      </c>
      <c r="R134">
        <v>2</v>
      </c>
      <c r="S134">
        <v>2</v>
      </c>
      <c r="T134">
        <v>1</v>
      </c>
    </row>
    <row r="135" spans="1:20">
      <c r="A135">
        <v>1</v>
      </c>
      <c r="B135">
        <v>2</v>
      </c>
      <c r="C135">
        <v>6</v>
      </c>
      <c r="D135">
        <v>2</v>
      </c>
      <c r="E135">
        <v>3</v>
      </c>
      <c r="F135">
        <v>2063</v>
      </c>
      <c r="G135">
        <v>1</v>
      </c>
      <c r="H135">
        <v>2</v>
      </c>
      <c r="I135">
        <v>4</v>
      </c>
      <c r="J135">
        <v>4</v>
      </c>
      <c r="K135">
        <v>3</v>
      </c>
      <c r="L135">
        <v>3</v>
      </c>
      <c r="M135">
        <v>30</v>
      </c>
      <c r="N135">
        <v>3</v>
      </c>
      <c r="O135">
        <v>1</v>
      </c>
      <c r="P135">
        <v>1</v>
      </c>
      <c r="Q135">
        <v>4</v>
      </c>
      <c r="R135">
        <v>1</v>
      </c>
      <c r="S135">
        <v>2</v>
      </c>
      <c r="T135">
        <v>1</v>
      </c>
    </row>
    <row r="136" spans="1:20">
      <c r="A136">
        <v>1</v>
      </c>
      <c r="B136">
        <v>4</v>
      </c>
      <c r="C136">
        <v>15</v>
      </c>
      <c r="D136">
        <v>4</v>
      </c>
      <c r="E136">
        <v>3</v>
      </c>
      <c r="F136">
        <v>1459</v>
      </c>
      <c r="G136">
        <v>1</v>
      </c>
      <c r="H136">
        <v>3</v>
      </c>
      <c r="I136">
        <v>4</v>
      </c>
      <c r="J136">
        <v>2</v>
      </c>
      <c r="K136">
        <v>2</v>
      </c>
      <c r="L136">
        <v>3</v>
      </c>
      <c r="M136">
        <v>43</v>
      </c>
      <c r="N136">
        <v>3</v>
      </c>
      <c r="O136">
        <v>2</v>
      </c>
      <c r="P136">
        <v>1</v>
      </c>
      <c r="Q136">
        <v>2</v>
      </c>
      <c r="R136">
        <v>1</v>
      </c>
      <c r="S136">
        <v>1</v>
      </c>
      <c r="T136">
        <v>1</v>
      </c>
    </row>
    <row r="137" spans="1:20">
      <c r="A137">
        <v>1</v>
      </c>
      <c r="B137">
        <v>4</v>
      </c>
      <c r="C137">
        <v>15</v>
      </c>
      <c r="D137">
        <v>2</v>
      </c>
      <c r="E137">
        <v>3</v>
      </c>
      <c r="F137">
        <v>1213</v>
      </c>
      <c r="G137">
        <v>3</v>
      </c>
      <c r="H137">
        <v>5</v>
      </c>
      <c r="I137">
        <v>4</v>
      </c>
      <c r="J137">
        <v>3</v>
      </c>
      <c r="K137">
        <v>3</v>
      </c>
      <c r="L137">
        <v>2</v>
      </c>
      <c r="M137">
        <v>47</v>
      </c>
      <c r="N137">
        <v>2</v>
      </c>
      <c r="O137">
        <v>2</v>
      </c>
      <c r="P137">
        <v>1</v>
      </c>
      <c r="Q137">
        <v>3</v>
      </c>
      <c r="R137">
        <v>1</v>
      </c>
      <c r="S137">
        <v>2</v>
      </c>
      <c r="T137">
        <v>1</v>
      </c>
    </row>
    <row r="138" spans="1:20">
      <c r="A138">
        <v>1</v>
      </c>
      <c r="B138">
        <v>4</v>
      </c>
      <c r="C138">
        <v>24</v>
      </c>
      <c r="D138">
        <v>4</v>
      </c>
      <c r="E138">
        <v>3</v>
      </c>
      <c r="F138">
        <v>5103</v>
      </c>
      <c r="G138">
        <v>1</v>
      </c>
      <c r="H138">
        <v>2</v>
      </c>
      <c r="I138">
        <v>3</v>
      </c>
      <c r="J138">
        <v>4</v>
      </c>
      <c r="K138">
        <v>3</v>
      </c>
      <c r="L138">
        <v>4</v>
      </c>
      <c r="M138">
        <v>47</v>
      </c>
      <c r="N138">
        <v>3</v>
      </c>
      <c r="O138">
        <v>3</v>
      </c>
      <c r="P138">
        <v>3</v>
      </c>
      <c r="Q138">
        <v>3</v>
      </c>
      <c r="R138">
        <v>1</v>
      </c>
      <c r="S138">
        <v>2</v>
      </c>
      <c r="T138">
        <v>1</v>
      </c>
    </row>
    <row r="139" spans="1:20">
      <c r="A139">
        <v>1</v>
      </c>
      <c r="B139">
        <v>4</v>
      </c>
      <c r="C139">
        <v>15</v>
      </c>
      <c r="D139">
        <v>2</v>
      </c>
      <c r="E139">
        <v>4</v>
      </c>
      <c r="F139">
        <v>874</v>
      </c>
      <c r="G139">
        <v>5</v>
      </c>
      <c r="H139">
        <v>2</v>
      </c>
      <c r="I139">
        <v>4</v>
      </c>
      <c r="J139">
        <v>2</v>
      </c>
      <c r="K139">
        <v>1</v>
      </c>
      <c r="L139">
        <v>1</v>
      </c>
      <c r="M139">
        <v>24</v>
      </c>
      <c r="N139">
        <v>3</v>
      </c>
      <c r="O139">
        <v>2</v>
      </c>
      <c r="P139">
        <v>1</v>
      </c>
      <c r="Q139">
        <v>3</v>
      </c>
      <c r="R139">
        <v>1</v>
      </c>
      <c r="S139">
        <v>1</v>
      </c>
      <c r="T139">
        <v>1</v>
      </c>
    </row>
    <row r="140" spans="1:20">
      <c r="A140">
        <v>1</v>
      </c>
      <c r="B140">
        <v>4</v>
      </c>
      <c r="C140">
        <v>6</v>
      </c>
      <c r="D140">
        <v>2</v>
      </c>
      <c r="E140">
        <v>2</v>
      </c>
      <c r="F140">
        <v>2978</v>
      </c>
      <c r="G140">
        <v>3</v>
      </c>
      <c r="H140">
        <v>3</v>
      </c>
      <c r="I140">
        <v>1</v>
      </c>
      <c r="J140">
        <v>3</v>
      </c>
      <c r="K140">
        <v>2</v>
      </c>
      <c r="L140">
        <v>3</v>
      </c>
      <c r="M140">
        <v>32</v>
      </c>
      <c r="N140">
        <v>3</v>
      </c>
      <c r="O140">
        <v>2</v>
      </c>
      <c r="P140">
        <v>1</v>
      </c>
      <c r="Q140">
        <v>3</v>
      </c>
      <c r="R140">
        <v>1</v>
      </c>
      <c r="S140">
        <v>2</v>
      </c>
      <c r="T140">
        <v>1</v>
      </c>
    </row>
    <row r="141" spans="1:20">
      <c r="A141">
        <v>1</v>
      </c>
      <c r="B141">
        <v>4</v>
      </c>
      <c r="C141">
        <v>18</v>
      </c>
      <c r="D141">
        <v>2</v>
      </c>
      <c r="E141">
        <v>0</v>
      </c>
      <c r="F141">
        <v>1820</v>
      </c>
      <c r="G141">
        <v>1</v>
      </c>
      <c r="H141">
        <v>3</v>
      </c>
      <c r="I141">
        <v>2</v>
      </c>
      <c r="J141">
        <v>4</v>
      </c>
      <c r="K141">
        <v>2</v>
      </c>
      <c r="L141">
        <v>2</v>
      </c>
      <c r="M141">
        <v>30</v>
      </c>
      <c r="N141">
        <v>3</v>
      </c>
      <c r="O141">
        <v>2</v>
      </c>
      <c r="P141">
        <v>1</v>
      </c>
      <c r="Q141">
        <v>4</v>
      </c>
      <c r="R141">
        <v>1</v>
      </c>
      <c r="S141">
        <v>2</v>
      </c>
      <c r="T141">
        <v>1</v>
      </c>
    </row>
    <row r="142" spans="1:20">
      <c r="A142">
        <v>1</v>
      </c>
      <c r="B142">
        <v>4</v>
      </c>
      <c r="C142">
        <v>24</v>
      </c>
      <c r="D142">
        <v>4</v>
      </c>
      <c r="E142">
        <v>3</v>
      </c>
      <c r="F142">
        <v>2872</v>
      </c>
      <c r="G142">
        <v>2</v>
      </c>
      <c r="H142">
        <v>5</v>
      </c>
      <c r="I142">
        <v>3</v>
      </c>
      <c r="J142">
        <v>3</v>
      </c>
      <c r="K142">
        <v>4</v>
      </c>
      <c r="L142">
        <v>1</v>
      </c>
      <c r="M142">
        <v>36</v>
      </c>
      <c r="N142">
        <v>3</v>
      </c>
      <c r="O142">
        <v>2</v>
      </c>
      <c r="P142">
        <v>1</v>
      </c>
      <c r="Q142">
        <v>3</v>
      </c>
      <c r="R142">
        <v>2</v>
      </c>
      <c r="S142">
        <v>2</v>
      </c>
      <c r="T142">
        <v>1</v>
      </c>
    </row>
    <row r="143" spans="1:20">
      <c r="A143">
        <v>1</v>
      </c>
      <c r="B143">
        <v>3</v>
      </c>
      <c r="C143">
        <v>24</v>
      </c>
      <c r="D143">
        <v>2</v>
      </c>
      <c r="E143">
        <v>2</v>
      </c>
      <c r="F143">
        <v>1925</v>
      </c>
      <c r="G143">
        <v>1</v>
      </c>
      <c r="H143">
        <v>3</v>
      </c>
      <c r="I143">
        <v>2</v>
      </c>
      <c r="J143">
        <v>3</v>
      </c>
      <c r="K143">
        <v>2</v>
      </c>
      <c r="L143">
        <v>1</v>
      </c>
      <c r="M143">
        <v>26</v>
      </c>
      <c r="N143">
        <v>3</v>
      </c>
      <c r="O143">
        <v>2</v>
      </c>
      <c r="P143">
        <v>1</v>
      </c>
      <c r="Q143">
        <v>3</v>
      </c>
      <c r="R143">
        <v>1</v>
      </c>
      <c r="S143">
        <v>1</v>
      </c>
      <c r="T143">
        <v>1</v>
      </c>
    </row>
    <row r="144" spans="1:20">
      <c r="A144">
        <v>1</v>
      </c>
      <c r="B144">
        <v>4</v>
      </c>
      <c r="C144">
        <v>18</v>
      </c>
      <c r="D144">
        <v>2</v>
      </c>
      <c r="E144">
        <v>2</v>
      </c>
      <c r="F144">
        <v>2515</v>
      </c>
      <c r="G144">
        <v>1</v>
      </c>
      <c r="H144">
        <v>3</v>
      </c>
      <c r="I144">
        <v>3</v>
      </c>
      <c r="J144">
        <v>3</v>
      </c>
      <c r="K144">
        <v>4</v>
      </c>
      <c r="L144">
        <v>1</v>
      </c>
      <c r="M144">
        <v>43</v>
      </c>
      <c r="N144">
        <v>3</v>
      </c>
      <c r="O144">
        <v>2</v>
      </c>
      <c r="P144">
        <v>1</v>
      </c>
      <c r="Q144">
        <v>3</v>
      </c>
      <c r="R144">
        <v>1</v>
      </c>
      <c r="S144">
        <v>2</v>
      </c>
      <c r="T144">
        <v>1</v>
      </c>
    </row>
    <row r="145" spans="1:20">
      <c r="A145">
        <v>1</v>
      </c>
      <c r="B145">
        <v>3</v>
      </c>
      <c r="C145">
        <v>6</v>
      </c>
      <c r="D145">
        <v>2</v>
      </c>
      <c r="E145">
        <v>2</v>
      </c>
      <c r="F145">
        <v>2116</v>
      </c>
      <c r="G145">
        <v>1</v>
      </c>
      <c r="H145">
        <v>3</v>
      </c>
      <c r="I145">
        <v>2</v>
      </c>
      <c r="J145">
        <v>3</v>
      </c>
      <c r="K145">
        <v>2</v>
      </c>
      <c r="L145">
        <v>1</v>
      </c>
      <c r="M145">
        <v>41</v>
      </c>
      <c r="N145">
        <v>3</v>
      </c>
      <c r="O145">
        <v>2</v>
      </c>
      <c r="P145">
        <v>1</v>
      </c>
      <c r="Q145">
        <v>3</v>
      </c>
      <c r="R145">
        <v>1</v>
      </c>
      <c r="S145">
        <v>2</v>
      </c>
      <c r="T145">
        <v>1</v>
      </c>
    </row>
    <row r="146" spans="1:20">
      <c r="A146">
        <v>1</v>
      </c>
      <c r="B146">
        <v>4</v>
      </c>
      <c r="C146">
        <v>18</v>
      </c>
      <c r="D146">
        <v>2</v>
      </c>
      <c r="E146">
        <v>3</v>
      </c>
      <c r="F146">
        <v>1453</v>
      </c>
      <c r="G146">
        <v>1</v>
      </c>
      <c r="H146">
        <v>2</v>
      </c>
      <c r="I146">
        <v>3</v>
      </c>
      <c r="J146">
        <v>2</v>
      </c>
      <c r="K146">
        <v>1</v>
      </c>
      <c r="L146">
        <v>1</v>
      </c>
      <c r="M146">
        <v>26</v>
      </c>
      <c r="N146">
        <v>3</v>
      </c>
      <c r="O146">
        <v>2</v>
      </c>
      <c r="P146">
        <v>1</v>
      </c>
      <c r="Q146">
        <v>3</v>
      </c>
      <c r="R146">
        <v>1</v>
      </c>
      <c r="S146">
        <v>1</v>
      </c>
      <c r="T146">
        <v>1</v>
      </c>
    </row>
    <row r="147" spans="1:20">
      <c r="A147">
        <v>1</v>
      </c>
      <c r="B147">
        <v>4</v>
      </c>
      <c r="C147">
        <v>10</v>
      </c>
      <c r="D147">
        <v>2</v>
      </c>
      <c r="E147">
        <v>0</v>
      </c>
      <c r="F147">
        <v>1364</v>
      </c>
      <c r="G147">
        <v>1</v>
      </c>
      <c r="H147">
        <v>3</v>
      </c>
      <c r="I147">
        <v>2</v>
      </c>
      <c r="J147">
        <v>2</v>
      </c>
      <c r="K147">
        <v>4</v>
      </c>
      <c r="L147">
        <v>3</v>
      </c>
      <c r="M147">
        <v>64</v>
      </c>
      <c r="N147">
        <v>3</v>
      </c>
      <c r="O147">
        <v>2</v>
      </c>
      <c r="P147">
        <v>1</v>
      </c>
      <c r="Q147">
        <v>3</v>
      </c>
      <c r="R147">
        <v>1</v>
      </c>
      <c r="S147">
        <v>2</v>
      </c>
      <c r="T147">
        <v>1</v>
      </c>
    </row>
    <row r="148" spans="1:20">
      <c r="A148">
        <v>1</v>
      </c>
      <c r="B148">
        <v>4</v>
      </c>
      <c r="C148">
        <v>6</v>
      </c>
      <c r="D148">
        <v>2</v>
      </c>
      <c r="E148">
        <v>2</v>
      </c>
      <c r="F148">
        <v>1543</v>
      </c>
      <c r="G148">
        <v>4</v>
      </c>
      <c r="H148">
        <v>3</v>
      </c>
      <c r="I148">
        <v>4</v>
      </c>
      <c r="J148">
        <v>1</v>
      </c>
      <c r="K148">
        <v>2</v>
      </c>
      <c r="L148">
        <v>1</v>
      </c>
      <c r="M148">
        <v>33</v>
      </c>
      <c r="N148">
        <v>3</v>
      </c>
      <c r="O148">
        <v>2</v>
      </c>
      <c r="P148">
        <v>1</v>
      </c>
      <c r="Q148">
        <v>3</v>
      </c>
      <c r="R148">
        <v>1</v>
      </c>
      <c r="S148">
        <v>1</v>
      </c>
      <c r="T148">
        <v>1</v>
      </c>
    </row>
    <row r="149" spans="1:20">
      <c r="A149">
        <v>1</v>
      </c>
      <c r="B149">
        <v>2</v>
      </c>
      <c r="C149">
        <v>12</v>
      </c>
      <c r="D149">
        <v>2</v>
      </c>
      <c r="E149">
        <v>0</v>
      </c>
      <c r="F149">
        <v>1318</v>
      </c>
      <c r="G149">
        <v>4</v>
      </c>
      <c r="H149">
        <v>5</v>
      </c>
      <c r="I149">
        <v>4</v>
      </c>
      <c r="J149">
        <v>3</v>
      </c>
      <c r="K149">
        <v>4</v>
      </c>
      <c r="L149">
        <v>1</v>
      </c>
      <c r="M149">
        <v>54</v>
      </c>
      <c r="N149">
        <v>3</v>
      </c>
      <c r="O149">
        <v>2</v>
      </c>
      <c r="P149">
        <v>1</v>
      </c>
      <c r="Q149">
        <v>3</v>
      </c>
      <c r="R149">
        <v>1</v>
      </c>
      <c r="S149">
        <v>2</v>
      </c>
      <c r="T149">
        <v>1</v>
      </c>
    </row>
    <row r="150" spans="1:20">
      <c r="A150">
        <v>1</v>
      </c>
      <c r="B150">
        <v>1</v>
      </c>
      <c r="C150">
        <v>24</v>
      </c>
      <c r="D150">
        <v>1</v>
      </c>
      <c r="E150">
        <v>0</v>
      </c>
      <c r="F150">
        <v>2325</v>
      </c>
      <c r="G150">
        <v>2</v>
      </c>
      <c r="H150">
        <v>4</v>
      </c>
      <c r="I150">
        <v>2</v>
      </c>
      <c r="J150">
        <v>3</v>
      </c>
      <c r="K150">
        <v>3</v>
      </c>
      <c r="L150">
        <v>3</v>
      </c>
      <c r="M150">
        <v>32</v>
      </c>
      <c r="N150">
        <v>1</v>
      </c>
      <c r="O150">
        <v>2</v>
      </c>
      <c r="P150">
        <v>1</v>
      </c>
      <c r="Q150">
        <v>3</v>
      </c>
      <c r="R150">
        <v>1</v>
      </c>
      <c r="S150">
        <v>1</v>
      </c>
      <c r="T150">
        <v>1</v>
      </c>
    </row>
    <row r="151" spans="1:20">
      <c r="A151">
        <v>1</v>
      </c>
      <c r="B151">
        <v>2</v>
      </c>
      <c r="C151">
        <v>6</v>
      </c>
      <c r="D151">
        <v>4</v>
      </c>
      <c r="E151">
        <v>8</v>
      </c>
      <c r="F151">
        <v>932</v>
      </c>
      <c r="G151">
        <v>5</v>
      </c>
      <c r="H151">
        <v>4</v>
      </c>
      <c r="I151">
        <v>1</v>
      </c>
      <c r="J151">
        <v>2</v>
      </c>
      <c r="K151">
        <v>3</v>
      </c>
      <c r="L151">
        <v>2</v>
      </c>
      <c r="M151">
        <v>39</v>
      </c>
      <c r="N151">
        <v>3</v>
      </c>
      <c r="O151">
        <v>2</v>
      </c>
      <c r="P151">
        <v>2</v>
      </c>
      <c r="Q151">
        <v>2</v>
      </c>
      <c r="R151">
        <v>1</v>
      </c>
      <c r="S151">
        <v>1</v>
      </c>
      <c r="T151">
        <v>1</v>
      </c>
    </row>
    <row r="152" spans="1:20">
      <c r="A152">
        <v>1</v>
      </c>
      <c r="B152">
        <v>3</v>
      </c>
      <c r="C152">
        <v>24</v>
      </c>
      <c r="D152">
        <v>4</v>
      </c>
      <c r="E152">
        <v>3</v>
      </c>
      <c r="F152">
        <v>3148</v>
      </c>
      <c r="G152">
        <v>5</v>
      </c>
      <c r="H152">
        <v>3</v>
      </c>
      <c r="I152">
        <v>3</v>
      </c>
      <c r="J152">
        <v>3</v>
      </c>
      <c r="K152">
        <v>2</v>
      </c>
      <c r="L152">
        <v>3</v>
      </c>
      <c r="M152">
        <v>31</v>
      </c>
      <c r="N152">
        <v>3</v>
      </c>
      <c r="O152">
        <v>2</v>
      </c>
      <c r="P152">
        <v>2</v>
      </c>
      <c r="Q152">
        <v>3</v>
      </c>
      <c r="R152">
        <v>1</v>
      </c>
      <c r="S152">
        <v>2</v>
      </c>
      <c r="T152">
        <v>1</v>
      </c>
    </row>
    <row r="153" spans="1:20">
      <c r="A153">
        <v>1</v>
      </c>
      <c r="B153">
        <v>4</v>
      </c>
      <c r="C153">
        <v>36</v>
      </c>
      <c r="D153">
        <v>2</v>
      </c>
      <c r="E153">
        <v>3</v>
      </c>
      <c r="F153">
        <v>3835</v>
      </c>
      <c r="G153">
        <v>5</v>
      </c>
      <c r="H153">
        <v>5</v>
      </c>
      <c r="I153">
        <v>2</v>
      </c>
      <c r="J153">
        <v>2</v>
      </c>
      <c r="K153">
        <v>4</v>
      </c>
      <c r="L153">
        <v>1</v>
      </c>
      <c r="M153">
        <v>45</v>
      </c>
      <c r="N153">
        <v>3</v>
      </c>
      <c r="O153">
        <v>2</v>
      </c>
      <c r="P153">
        <v>1</v>
      </c>
      <c r="Q153">
        <v>2</v>
      </c>
      <c r="R153">
        <v>1</v>
      </c>
      <c r="S153">
        <v>2</v>
      </c>
      <c r="T153">
        <v>1</v>
      </c>
    </row>
    <row r="154" spans="1:20">
      <c r="A154">
        <v>1</v>
      </c>
      <c r="B154">
        <v>4</v>
      </c>
      <c r="C154">
        <v>9</v>
      </c>
      <c r="D154">
        <v>2</v>
      </c>
      <c r="E154">
        <v>6</v>
      </c>
      <c r="F154">
        <v>3832</v>
      </c>
      <c r="G154">
        <v>5</v>
      </c>
      <c r="H154">
        <v>5</v>
      </c>
      <c r="I154">
        <v>1</v>
      </c>
      <c r="J154">
        <v>3</v>
      </c>
      <c r="K154">
        <v>4</v>
      </c>
      <c r="L154">
        <v>1</v>
      </c>
      <c r="M154">
        <v>64</v>
      </c>
      <c r="N154">
        <v>3</v>
      </c>
      <c r="O154">
        <v>2</v>
      </c>
      <c r="P154">
        <v>1</v>
      </c>
      <c r="Q154">
        <v>2</v>
      </c>
      <c r="R154">
        <v>1</v>
      </c>
      <c r="S154">
        <v>1</v>
      </c>
      <c r="T154">
        <v>1</v>
      </c>
    </row>
    <row r="155" spans="1:20">
      <c r="A155">
        <v>1</v>
      </c>
      <c r="B155">
        <v>2</v>
      </c>
      <c r="C155">
        <v>24</v>
      </c>
      <c r="D155">
        <v>2</v>
      </c>
      <c r="E155">
        <v>3</v>
      </c>
      <c r="F155">
        <v>5084</v>
      </c>
      <c r="G155">
        <v>5</v>
      </c>
      <c r="H155">
        <v>5</v>
      </c>
      <c r="I155">
        <v>2</v>
      </c>
      <c r="J155">
        <v>2</v>
      </c>
      <c r="K155">
        <v>4</v>
      </c>
      <c r="L155">
        <v>3</v>
      </c>
      <c r="M155">
        <v>42</v>
      </c>
      <c r="N155">
        <v>3</v>
      </c>
      <c r="O155">
        <v>2</v>
      </c>
      <c r="P155">
        <v>1</v>
      </c>
      <c r="Q155">
        <v>3</v>
      </c>
      <c r="R155">
        <v>1</v>
      </c>
      <c r="S155">
        <v>2</v>
      </c>
      <c r="T155">
        <v>1</v>
      </c>
    </row>
    <row r="156" spans="1:20">
      <c r="A156">
        <v>1</v>
      </c>
      <c r="B156">
        <v>4</v>
      </c>
      <c r="C156">
        <v>9</v>
      </c>
      <c r="D156">
        <v>4</v>
      </c>
      <c r="E156">
        <v>2</v>
      </c>
      <c r="F156">
        <v>2406</v>
      </c>
      <c r="G156">
        <v>1</v>
      </c>
      <c r="H156">
        <v>1</v>
      </c>
      <c r="I156">
        <v>2</v>
      </c>
      <c r="J156">
        <v>3</v>
      </c>
      <c r="K156">
        <v>3</v>
      </c>
      <c r="L156">
        <v>3</v>
      </c>
      <c r="M156">
        <v>31</v>
      </c>
      <c r="N156">
        <v>3</v>
      </c>
      <c r="O156">
        <v>2</v>
      </c>
      <c r="P156">
        <v>1</v>
      </c>
      <c r="Q156">
        <v>4</v>
      </c>
      <c r="R156">
        <v>1</v>
      </c>
      <c r="S156">
        <v>1</v>
      </c>
      <c r="T156">
        <v>1</v>
      </c>
    </row>
    <row r="157" spans="1:20">
      <c r="A157">
        <v>1</v>
      </c>
      <c r="B157">
        <v>4</v>
      </c>
      <c r="C157">
        <v>36</v>
      </c>
      <c r="D157">
        <v>2</v>
      </c>
      <c r="E157">
        <v>3</v>
      </c>
      <c r="F157">
        <v>2394</v>
      </c>
      <c r="G157">
        <v>5</v>
      </c>
      <c r="H157">
        <v>3</v>
      </c>
      <c r="I157">
        <v>4</v>
      </c>
      <c r="J157">
        <v>2</v>
      </c>
      <c r="K157">
        <v>4</v>
      </c>
      <c r="L157">
        <v>3</v>
      </c>
      <c r="M157">
        <v>25</v>
      </c>
      <c r="N157">
        <v>3</v>
      </c>
      <c r="O157">
        <v>2</v>
      </c>
      <c r="P157">
        <v>1</v>
      </c>
      <c r="Q157">
        <v>3</v>
      </c>
      <c r="R157">
        <v>1</v>
      </c>
      <c r="S157">
        <v>1</v>
      </c>
      <c r="T157">
        <v>1</v>
      </c>
    </row>
    <row r="158" spans="1:20">
      <c r="A158">
        <v>1</v>
      </c>
      <c r="B158">
        <v>4</v>
      </c>
      <c r="C158">
        <v>21</v>
      </c>
      <c r="D158">
        <v>2</v>
      </c>
      <c r="E158">
        <v>1</v>
      </c>
      <c r="F158">
        <v>2476</v>
      </c>
      <c r="G158">
        <v>5</v>
      </c>
      <c r="H158">
        <v>5</v>
      </c>
      <c r="I158">
        <v>4</v>
      </c>
      <c r="J158">
        <v>3</v>
      </c>
      <c r="K158">
        <v>4</v>
      </c>
      <c r="L158">
        <v>1</v>
      </c>
      <c r="M158">
        <v>46</v>
      </c>
      <c r="N158">
        <v>3</v>
      </c>
      <c r="O158">
        <v>2</v>
      </c>
      <c r="P158">
        <v>1</v>
      </c>
      <c r="Q158">
        <v>4</v>
      </c>
      <c r="R158">
        <v>1</v>
      </c>
      <c r="S158">
        <v>2</v>
      </c>
      <c r="T158">
        <v>1</v>
      </c>
    </row>
    <row r="159" spans="1:20">
      <c r="A159">
        <v>1</v>
      </c>
      <c r="B159">
        <v>1</v>
      </c>
      <c r="C159">
        <v>24</v>
      </c>
      <c r="D159">
        <v>2</v>
      </c>
      <c r="E159">
        <v>1</v>
      </c>
      <c r="F159">
        <v>2964</v>
      </c>
      <c r="G159">
        <v>5</v>
      </c>
      <c r="H159">
        <v>5</v>
      </c>
      <c r="I159">
        <v>4</v>
      </c>
      <c r="J159">
        <v>3</v>
      </c>
      <c r="K159">
        <v>4</v>
      </c>
      <c r="L159">
        <v>4</v>
      </c>
      <c r="M159">
        <v>49</v>
      </c>
      <c r="N159">
        <v>1</v>
      </c>
      <c r="O159">
        <v>3</v>
      </c>
      <c r="P159">
        <v>1</v>
      </c>
      <c r="Q159">
        <v>3</v>
      </c>
      <c r="R159">
        <v>2</v>
      </c>
      <c r="S159">
        <v>2</v>
      </c>
      <c r="T159">
        <v>1</v>
      </c>
    </row>
    <row r="160" spans="1:20">
      <c r="A160">
        <v>1</v>
      </c>
      <c r="B160">
        <v>1</v>
      </c>
      <c r="C160">
        <v>12</v>
      </c>
      <c r="D160">
        <v>2</v>
      </c>
      <c r="E160">
        <v>2</v>
      </c>
      <c r="F160">
        <v>1262</v>
      </c>
      <c r="G160">
        <v>5</v>
      </c>
      <c r="H160">
        <v>5</v>
      </c>
      <c r="I160">
        <v>2</v>
      </c>
      <c r="J160">
        <v>1</v>
      </c>
      <c r="K160">
        <v>4</v>
      </c>
      <c r="L160">
        <v>2</v>
      </c>
      <c r="M160">
        <v>49</v>
      </c>
      <c r="N160">
        <v>3</v>
      </c>
      <c r="O160">
        <v>2</v>
      </c>
      <c r="P160">
        <v>1</v>
      </c>
      <c r="Q160">
        <v>2</v>
      </c>
      <c r="R160">
        <v>1</v>
      </c>
      <c r="S160">
        <v>2</v>
      </c>
      <c r="T160">
        <v>1</v>
      </c>
    </row>
    <row r="161" spans="1:20">
      <c r="A161">
        <v>1</v>
      </c>
      <c r="B161">
        <v>4</v>
      </c>
      <c r="C161">
        <v>12</v>
      </c>
      <c r="D161">
        <v>2</v>
      </c>
      <c r="E161">
        <v>9</v>
      </c>
      <c r="F161">
        <v>1542</v>
      </c>
      <c r="G161">
        <v>1</v>
      </c>
      <c r="H161">
        <v>4</v>
      </c>
      <c r="I161">
        <v>2</v>
      </c>
      <c r="J161">
        <v>3</v>
      </c>
      <c r="K161">
        <v>4</v>
      </c>
      <c r="L161">
        <v>3</v>
      </c>
      <c r="M161">
        <v>36</v>
      </c>
      <c r="N161">
        <v>3</v>
      </c>
      <c r="O161">
        <v>2</v>
      </c>
      <c r="P161">
        <v>1</v>
      </c>
      <c r="Q161">
        <v>3</v>
      </c>
      <c r="R161">
        <v>1</v>
      </c>
      <c r="S161">
        <v>2</v>
      </c>
      <c r="T161">
        <v>1</v>
      </c>
    </row>
    <row r="162" spans="1:20">
      <c r="A162">
        <v>1</v>
      </c>
      <c r="B162">
        <v>2</v>
      </c>
      <c r="C162">
        <v>24</v>
      </c>
      <c r="D162">
        <v>4</v>
      </c>
      <c r="E162">
        <v>3</v>
      </c>
      <c r="F162">
        <v>1743</v>
      </c>
      <c r="G162">
        <v>1</v>
      </c>
      <c r="H162">
        <v>5</v>
      </c>
      <c r="I162">
        <v>4</v>
      </c>
      <c r="J162">
        <v>3</v>
      </c>
      <c r="K162">
        <v>2</v>
      </c>
      <c r="L162">
        <v>2</v>
      </c>
      <c r="M162">
        <v>48</v>
      </c>
      <c r="N162">
        <v>3</v>
      </c>
      <c r="O162">
        <v>2</v>
      </c>
      <c r="P162">
        <v>2</v>
      </c>
      <c r="Q162">
        <v>2</v>
      </c>
      <c r="R162">
        <v>1</v>
      </c>
      <c r="S162">
        <v>1</v>
      </c>
      <c r="T162">
        <v>1</v>
      </c>
    </row>
    <row r="163" spans="1:20">
      <c r="A163">
        <v>1</v>
      </c>
      <c r="B163">
        <v>3</v>
      </c>
      <c r="C163">
        <v>12</v>
      </c>
      <c r="D163">
        <v>1</v>
      </c>
      <c r="E163">
        <v>3</v>
      </c>
      <c r="F163">
        <v>409</v>
      </c>
      <c r="G163">
        <v>4</v>
      </c>
      <c r="H163">
        <v>3</v>
      </c>
      <c r="I163">
        <v>3</v>
      </c>
      <c r="J163">
        <v>2</v>
      </c>
      <c r="K163">
        <v>3</v>
      </c>
      <c r="L163">
        <v>1</v>
      </c>
      <c r="M163">
        <v>42</v>
      </c>
      <c r="N163">
        <v>3</v>
      </c>
      <c r="O163">
        <v>1</v>
      </c>
      <c r="P163">
        <v>2</v>
      </c>
      <c r="Q163">
        <v>3</v>
      </c>
      <c r="R163">
        <v>1</v>
      </c>
      <c r="S163">
        <v>1</v>
      </c>
      <c r="T163">
        <v>1</v>
      </c>
    </row>
    <row r="164" spans="1:20">
      <c r="A164">
        <v>1</v>
      </c>
      <c r="B164">
        <v>4</v>
      </c>
      <c r="C164">
        <v>12</v>
      </c>
      <c r="D164">
        <v>2</v>
      </c>
      <c r="E164">
        <v>3</v>
      </c>
      <c r="F164">
        <v>2171</v>
      </c>
      <c r="G164">
        <v>1</v>
      </c>
      <c r="H164">
        <v>2</v>
      </c>
      <c r="I164">
        <v>2</v>
      </c>
      <c r="J164">
        <v>2</v>
      </c>
      <c r="K164">
        <v>2</v>
      </c>
      <c r="L164">
        <v>3</v>
      </c>
      <c r="M164">
        <v>29</v>
      </c>
      <c r="N164">
        <v>1</v>
      </c>
      <c r="O164">
        <v>2</v>
      </c>
      <c r="P164">
        <v>1</v>
      </c>
      <c r="Q164">
        <v>3</v>
      </c>
      <c r="R164">
        <v>1</v>
      </c>
      <c r="S164">
        <v>1</v>
      </c>
      <c r="T164">
        <v>1</v>
      </c>
    </row>
    <row r="165" spans="1:20">
      <c r="A165">
        <v>1</v>
      </c>
      <c r="B165">
        <v>4</v>
      </c>
      <c r="C165">
        <v>48</v>
      </c>
      <c r="D165">
        <v>4</v>
      </c>
      <c r="E165">
        <v>1</v>
      </c>
      <c r="F165">
        <v>8858</v>
      </c>
      <c r="G165">
        <v>5</v>
      </c>
      <c r="H165">
        <v>4</v>
      </c>
      <c r="I165">
        <v>2</v>
      </c>
      <c r="J165">
        <v>3</v>
      </c>
      <c r="K165">
        <v>1</v>
      </c>
      <c r="L165">
        <v>4</v>
      </c>
      <c r="M165">
        <v>35</v>
      </c>
      <c r="N165">
        <v>3</v>
      </c>
      <c r="O165">
        <v>3</v>
      </c>
      <c r="P165">
        <v>2</v>
      </c>
      <c r="Q165">
        <v>3</v>
      </c>
      <c r="R165">
        <v>1</v>
      </c>
      <c r="S165">
        <v>2</v>
      </c>
      <c r="T165">
        <v>1</v>
      </c>
    </row>
    <row r="166" spans="1:20">
      <c r="A166">
        <v>1</v>
      </c>
      <c r="B166">
        <v>2</v>
      </c>
      <c r="C166">
        <v>24</v>
      </c>
      <c r="D166">
        <v>2</v>
      </c>
      <c r="E166">
        <v>0</v>
      </c>
      <c r="F166">
        <v>3512</v>
      </c>
      <c r="G166">
        <v>2</v>
      </c>
      <c r="H166">
        <v>4</v>
      </c>
      <c r="I166">
        <v>2</v>
      </c>
      <c r="J166">
        <v>3</v>
      </c>
      <c r="K166">
        <v>3</v>
      </c>
      <c r="L166">
        <v>3</v>
      </c>
      <c r="M166">
        <v>38</v>
      </c>
      <c r="N166">
        <v>1</v>
      </c>
      <c r="O166">
        <v>2</v>
      </c>
      <c r="P166">
        <v>2</v>
      </c>
      <c r="Q166">
        <v>3</v>
      </c>
      <c r="R166">
        <v>1</v>
      </c>
      <c r="S166">
        <v>2</v>
      </c>
      <c r="T166">
        <v>1</v>
      </c>
    </row>
    <row r="167" spans="1:20">
      <c r="A167">
        <v>1</v>
      </c>
      <c r="B167">
        <v>2</v>
      </c>
      <c r="C167">
        <v>12</v>
      </c>
      <c r="D167">
        <v>2</v>
      </c>
      <c r="E167">
        <v>3</v>
      </c>
      <c r="F167">
        <v>1158</v>
      </c>
      <c r="G167">
        <v>3</v>
      </c>
      <c r="H167">
        <v>3</v>
      </c>
      <c r="I167">
        <v>3</v>
      </c>
      <c r="J167">
        <v>1</v>
      </c>
      <c r="K167">
        <v>1</v>
      </c>
      <c r="L167">
        <v>3</v>
      </c>
      <c r="M167">
        <v>26</v>
      </c>
      <c r="N167">
        <v>3</v>
      </c>
      <c r="O167">
        <v>2</v>
      </c>
      <c r="P167">
        <v>1</v>
      </c>
      <c r="Q167">
        <v>3</v>
      </c>
      <c r="R167">
        <v>1</v>
      </c>
      <c r="S167">
        <v>2</v>
      </c>
      <c r="T167">
        <v>1</v>
      </c>
    </row>
    <row r="168" spans="1:20">
      <c r="A168">
        <v>1</v>
      </c>
      <c r="B168">
        <v>4</v>
      </c>
      <c r="C168">
        <v>24</v>
      </c>
      <c r="D168">
        <v>4</v>
      </c>
      <c r="E168">
        <v>3</v>
      </c>
      <c r="F168">
        <v>2684</v>
      </c>
      <c r="G168">
        <v>1</v>
      </c>
      <c r="H168">
        <v>3</v>
      </c>
      <c r="I168">
        <v>4</v>
      </c>
      <c r="J168">
        <v>3</v>
      </c>
      <c r="K168">
        <v>2</v>
      </c>
      <c r="L168">
        <v>1</v>
      </c>
      <c r="M168">
        <v>35</v>
      </c>
      <c r="N168">
        <v>3</v>
      </c>
      <c r="O168">
        <v>2</v>
      </c>
      <c r="P168">
        <v>2</v>
      </c>
      <c r="Q168">
        <v>2</v>
      </c>
      <c r="R168">
        <v>1</v>
      </c>
      <c r="S168">
        <v>1</v>
      </c>
      <c r="T168">
        <v>1</v>
      </c>
    </row>
    <row r="169" spans="1:20">
      <c r="A169">
        <v>1</v>
      </c>
      <c r="B169">
        <v>1</v>
      </c>
      <c r="C169">
        <v>12</v>
      </c>
      <c r="D169">
        <v>2</v>
      </c>
      <c r="E169">
        <v>3</v>
      </c>
      <c r="F169">
        <v>1498</v>
      </c>
      <c r="G169">
        <v>1</v>
      </c>
      <c r="H169">
        <v>3</v>
      </c>
      <c r="I169">
        <v>4</v>
      </c>
      <c r="J169">
        <v>2</v>
      </c>
      <c r="K169">
        <v>1</v>
      </c>
      <c r="L169">
        <v>3</v>
      </c>
      <c r="M169">
        <v>23</v>
      </c>
      <c r="N169">
        <v>1</v>
      </c>
      <c r="O169">
        <v>2</v>
      </c>
      <c r="P169">
        <v>1</v>
      </c>
      <c r="Q169">
        <v>3</v>
      </c>
      <c r="R169">
        <v>1</v>
      </c>
      <c r="S169">
        <v>1</v>
      </c>
      <c r="T169">
        <v>1</v>
      </c>
    </row>
    <row r="170" spans="1:20">
      <c r="A170">
        <v>1</v>
      </c>
      <c r="B170">
        <v>4</v>
      </c>
      <c r="C170">
        <v>30</v>
      </c>
      <c r="D170">
        <v>4</v>
      </c>
      <c r="E170">
        <v>3</v>
      </c>
      <c r="F170">
        <v>5954</v>
      </c>
      <c r="G170">
        <v>1</v>
      </c>
      <c r="H170">
        <v>4</v>
      </c>
      <c r="I170">
        <v>3</v>
      </c>
      <c r="J170">
        <v>3</v>
      </c>
      <c r="K170">
        <v>2</v>
      </c>
      <c r="L170">
        <v>3</v>
      </c>
      <c r="M170">
        <v>38</v>
      </c>
      <c r="N170">
        <v>3</v>
      </c>
      <c r="O170">
        <v>2</v>
      </c>
      <c r="P170">
        <v>1</v>
      </c>
      <c r="Q170">
        <v>3</v>
      </c>
      <c r="R170">
        <v>1</v>
      </c>
      <c r="S170">
        <v>1</v>
      </c>
      <c r="T170">
        <v>1</v>
      </c>
    </row>
    <row r="171" spans="1:20">
      <c r="A171">
        <v>0</v>
      </c>
      <c r="B171">
        <v>2</v>
      </c>
      <c r="C171">
        <v>48</v>
      </c>
      <c r="D171">
        <v>1</v>
      </c>
      <c r="E171">
        <v>9</v>
      </c>
      <c r="F171">
        <v>6416</v>
      </c>
      <c r="G171">
        <v>1</v>
      </c>
      <c r="H171">
        <v>5</v>
      </c>
      <c r="I171">
        <v>4</v>
      </c>
      <c r="J171">
        <v>2</v>
      </c>
      <c r="K171">
        <v>3</v>
      </c>
      <c r="L171">
        <v>4</v>
      </c>
      <c r="M171">
        <v>59</v>
      </c>
      <c r="N171">
        <v>3</v>
      </c>
      <c r="O171">
        <v>1</v>
      </c>
      <c r="P171">
        <v>1</v>
      </c>
      <c r="Q171">
        <v>3</v>
      </c>
      <c r="R171">
        <v>1</v>
      </c>
      <c r="S171">
        <v>1</v>
      </c>
      <c r="T171">
        <v>1</v>
      </c>
    </row>
    <row r="172" spans="1:20">
      <c r="A172">
        <v>1</v>
      </c>
      <c r="B172">
        <v>2</v>
      </c>
      <c r="C172">
        <v>12</v>
      </c>
      <c r="D172">
        <v>4</v>
      </c>
      <c r="E172">
        <v>2</v>
      </c>
      <c r="F172">
        <v>3617</v>
      </c>
      <c r="G172">
        <v>1</v>
      </c>
      <c r="H172">
        <v>5</v>
      </c>
      <c r="I172">
        <v>1</v>
      </c>
      <c r="J172">
        <v>3</v>
      </c>
      <c r="K172">
        <v>4</v>
      </c>
      <c r="L172">
        <v>3</v>
      </c>
      <c r="M172">
        <v>28</v>
      </c>
      <c r="N172">
        <v>3</v>
      </c>
      <c r="O172">
        <v>1</v>
      </c>
      <c r="P172">
        <v>3</v>
      </c>
      <c r="Q172">
        <v>3</v>
      </c>
      <c r="R172">
        <v>1</v>
      </c>
      <c r="S172">
        <v>2</v>
      </c>
      <c r="T172">
        <v>1</v>
      </c>
    </row>
    <row r="173" spans="1:20">
      <c r="A173">
        <v>1</v>
      </c>
      <c r="B173">
        <v>4</v>
      </c>
      <c r="C173">
        <v>12</v>
      </c>
      <c r="D173">
        <v>4</v>
      </c>
      <c r="E173">
        <v>3</v>
      </c>
      <c r="F173">
        <v>1291</v>
      </c>
      <c r="G173">
        <v>1</v>
      </c>
      <c r="H173">
        <v>3</v>
      </c>
      <c r="I173">
        <v>4</v>
      </c>
      <c r="J173">
        <v>2</v>
      </c>
      <c r="K173">
        <v>2</v>
      </c>
      <c r="L173">
        <v>2</v>
      </c>
      <c r="M173">
        <v>35</v>
      </c>
      <c r="N173">
        <v>3</v>
      </c>
      <c r="O173">
        <v>2</v>
      </c>
      <c r="P173">
        <v>2</v>
      </c>
      <c r="Q173">
        <v>3</v>
      </c>
      <c r="R173">
        <v>1</v>
      </c>
      <c r="S173">
        <v>1</v>
      </c>
      <c r="T173">
        <v>1</v>
      </c>
    </row>
    <row r="174" spans="1:20">
      <c r="A174">
        <v>1</v>
      </c>
      <c r="B174">
        <v>3</v>
      </c>
      <c r="C174">
        <v>24</v>
      </c>
      <c r="D174">
        <v>4</v>
      </c>
      <c r="E174">
        <v>9</v>
      </c>
      <c r="F174">
        <v>1275</v>
      </c>
      <c r="G174">
        <v>4</v>
      </c>
      <c r="H174">
        <v>3</v>
      </c>
      <c r="I174">
        <v>2</v>
      </c>
      <c r="J174">
        <v>1</v>
      </c>
      <c r="K174">
        <v>4</v>
      </c>
      <c r="L174">
        <v>1</v>
      </c>
      <c r="M174">
        <v>36</v>
      </c>
      <c r="N174">
        <v>3</v>
      </c>
      <c r="O174">
        <v>2</v>
      </c>
      <c r="P174">
        <v>2</v>
      </c>
      <c r="Q174">
        <v>3</v>
      </c>
      <c r="R174">
        <v>1</v>
      </c>
      <c r="S174">
        <v>2</v>
      </c>
      <c r="T174">
        <v>1</v>
      </c>
    </row>
    <row r="175" spans="1:20">
      <c r="A175">
        <v>1</v>
      </c>
      <c r="B175">
        <v>4</v>
      </c>
      <c r="C175">
        <v>24</v>
      </c>
      <c r="D175">
        <v>2</v>
      </c>
      <c r="E175">
        <v>2</v>
      </c>
      <c r="F175">
        <v>3972</v>
      </c>
      <c r="G175">
        <v>1</v>
      </c>
      <c r="H175">
        <v>4</v>
      </c>
      <c r="I175">
        <v>2</v>
      </c>
      <c r="J175">
        <v>2</v>
      </c>
      <c r="K175">
        <v>4</v>
      </c>
      <c r="L175">
        <v>2</v>
      </c>
      <c r="M175">
        <v>25</v>
      </c>
      <c r="N175">
        <v>3</v>
      </c>
      <c r="O175">
        <v>1</v>
      </c>
      <c r="P175">
        <v>1</v>
      </c>
      <c r="Q175">
        <v>3</v>
      </c>
      <c r="R175">
        <v>1</v>
      </c>
      <c r="S175">
        <v>2</v>
      </c>
      <c r="T175">
        <v>1</v>
      </c>
    </row>
    <row r="176" spans="1:20">
      <c r="A176">
        <v>1</v>
      </c>
      <c r="B176">
        <v>4</v>
      </c>
      <c r="C176">
        <v>15</v>
      </c>
      <c r="D176">
        <v>4</v>
      </c>
      <c r="E176">
        <v>2</v>
      </c>
      <c r="F176">
        <v>3343</v>
      </c>
      <c r="G176">
        <v>1</v>
      </c>
      <c r="H176">
        <v>3</v>
      </c>
      <c r="I176">
        <v>4</v>
      </c>
      <c r="J176">
        <v>3</v>
      </c>
      <c r="K176">
        <v>2</v>
      </c>
      <c r="L176">
        <v>4</v>
      </c>
      <c r="M176">
        <v>28</v>
      </c>
      <c r="N176">
        <v>3</v>
      </c>
      <c r="O176">
        <v>3</v>
      </c>
      <c r="P176">
        <v>1</v>
      </c>
      <c r="Q176">
        <v>3</v>
      </c>
      <c r="R176">
        <v>1</v>
      </c>
      <c r="S176">
        <v>2</v>
      </c>
      <c r="T176">
        <v>1</v>
      </c>
    </row>
    <row r="177" spans="1:20">
      <c r="A177">
        <v>1</v>
      </c>
      <c r="B177">
        <v>3</v>
      </c>
      <c r="C177">
        <v>15</v>
      </c>
      <c r="D177">
        <v>2</v>
      </c>
      <c r="E177">
        <v>6</v>
      </c>
      <c r="F177">
        <v>392</v>
      </c>
      <c r="G177">
        <v>1</v>
      </c>
      <c r="H177">
        <v>2</v>
      </c>
      <c r="I177">
        <v>4</v>
      </c>
      <c r="J177">
        <v>2</v>
      </c>
      <c r="K177">
        <v>4</v>
      </c>
      <c r="L177">
        <v>2</v>
      </c>
      <c r="M177">
        <v>23</v>
      </c>
      <c r="N177">
        <v>3</v>
      </c>
      <c r="O177">
        <v>1</v>
      </c>
      <c r="P177">
        <v>1</v>
      </c>
      <c r="Q177">
        <v>3</v>
      </c>
      <c r="R177">
        <v>1</v>
      </c>
      <c r="S177">
        <v>2</v>
      </c>
      <c r="T177">
        <v>1</v>
      </c>
    </row>
    <row r="178" spans="1:20">
      <c r="A178">
        <v>1</v>
      </c>
      <c r="B178">
        <v>4</v>
      </c>
      <c r="C178">
        <v>9</v>
      </c>
      <c r="D178">
        <v>4</v>
      </c>
      <c r="E178">
        <v>0</v>
      </c>
      <c r="F178">
        <v>2134</v>
      </c>
      <c r="G178">
        <v>1</v>
      </c>
      <c r="H178">
        <v>3</v>
      </c>
      <c r="I178">
        <v>4</v>
      </c>
      <c r="J178">
        <v>3</v>
      </c>
      <c r="K178">
        <v>4</v>
      </c>
      <c r="L178">
        <v>3</v>
      </c>
      <c r="M178">
        <v>48</v>
      </c>
      <c r="N178">
        <v>3</v>
      </c>
      <c r="O178">
        <v>2</v>
      </c>
      <c r="P178">
        <v>3</v>
      </c>
      <c r="Q178">
        <v>3</v>
      </c>
      <c r="R178">
        <v>1</v>
      </c>
      <c r="S178">
        <v>2</v>
      </c>
      <c r="T178">
        <v>1</v>
      </c>
    </row>
    <row r="179" spans="1:20">
      <c r="A179">
        <v>1</v>
      </c>
      <c r="B179">
        <v>4</v>
      </c>
      <c r="C179">
        <v>30</v>
      </c>
      <c r="D179">
        <v>4</v>
      </c>
      <c r="E179">
        <v>3</v>
      </c>
      <c r="F179">
        <v>5771</v>
      </c>
      <c r="G179">
        <v>1</v>
      </c>
      <c r="H179">
        <v>4</v>
      </c>
      <c r="I179">
        <v>4</v>
      </c>
      <c r="J179">
        <v>2</v>
      </c>
      <c r="K179">
        <v>2</v>
      </c>
      <c r="L179">
        <v>3</v>
      </c>
      <c r="M179">
        <v>25</v>
      </c>
      <c r="N179">
        <v>3</v>
      </c>
      <c r="O179">
        <v>2</v>
      </c>
      <c r="P179">
        <v>2</v>
      </c>
      <c r="Q179">
        <v>3</v>
      </c>
      <c r="R179">
        <v>1</v>
      </c>
      <c r="S179">
        <v>1</v>
      </c>
      <c r="T179">
        <v>1</v>
      </c>
    </row>
    <row r="180" spans="1:20">
      <c r="A180">
        <v>1</v>
      </c>
      <c r="B180">
        <v>4</v>
      </c>
      <c r="C180">
        <v>24</v>
      </c>
      <c r="D180">
        <v>4</v>
      </c>
      <c r="E180">
        <v>9</v>
      </c>
      <c r="F180">
        <v>4526</v>
      </c>
      <c r="G180">
        <v>1</v>
      </c>
      <c r="H180">
        <v>3</v>
      </c>
      <c r="I180">
        <v>3</v>
      </c>
      <c r="J180">
        <v>3</v>
      </c>
      <c r="K180">
        <v>2</v>
      </c>
      <c r="L180">
        <v>1</v>
      </c>
      <c r="M180">
        <v>74</v>
      </c>
      <c r="N180">
        <v>3</v>
      </c>
      <c r="O180">
        <v>2</v>
      </c>
      <c r="P180">
        <v>1</v>
      </c>
      <c r="Q180">
        <v>4</v>
      </c>
      <c r="R180">
        <v>1</v>
      </c>
      <c r="S180">
        <v>2</v>
      </c>
      <c r="T180">
        <v>1</v>
      </c>
    </row>
    <row r="181" spans="1:20">
      <c r="A181">
        <v>1</v>
      </c>
      <c r="B181">
        <v>4</v>
      </c>
      <c r="C181">
        <v>15</v>
      </c>
      <c r="D181">
        <v>4</v>
      </c>
      <c r="E181">
        <v>2</v>
      </c>
      <c r="F181">
        <v>2788</v>
      </c>
      <c r="G181">
        <v>1</v>
      </c>
      <c r="H181">
        <v>4</v>
      </c>
      <c r="I181">
        <v>2</v>
      </c>
      <c r="J181">
        <v>2</v>
      </c>
      <c r="K181">
        <v>3</v>
      </c>
      <c r="L181">
        <v>3</v>
      </c>
      <c r="M181">
        <v>24</v>
      </c>
      <c r="N181">
        <v>1</v>
      </c>
      <c r="O181">
        <v>2</v>
      </c>
      <c r="P181">
        <v>2</v>
      </c>
      <c r="Q181">
        <v>3</v>
      </c>
      <c r="R181">
        <v>1</v>
      </c>
      <c r="S181">
        <v>1</v>
      </c>
      <c r="T181">
        <v>1</v>
      </c>
    </row>
    <row r="182" spans="1:20">
      <c r="A182">
        <v>1</v>
      </c>
      <c r="B182">
        <v>4</v>
      </c>
      <c r="C182">
        <v>6</v>
      </c>
      <c r="D182">
        <v>4</v>
      </c>
      <c r="E182">
        <v>3</v>
      </c>
      <c r="F182">
        <v>1382</v>
      </c>
      <c r="G182">
        <v>1</v>
      </c>
      <c r="H182">
        <v>3</v>
      </c>
      <c r="I182">
        <v>1</v>
      </c>
      <c r="J182">
        <v>2</v>
      </c>
      <c r="K182">
        <v>1</v>
      </c>
      <c r="L182">
        <v>3</v>
      </c>
      <c r="M182">
        <v>28</v>
      </c>
      <c r="N182">
        <v>3</v>
      </c>
      <c r="O182">
        <v>2</v>
      </c>
      <c r="P182">
        <v>2</v>
      </c>
      <c r="Q182">
        <v>3</v>
      </c>
      <c r="R182">
        <v>1</v>
      </c>
      <c r="S182">
        <v>2</v>
      </c>
      <c r="T182">
        <v>1</v>
      </c>
    </row>
    <row r="183" spans="1:20">
      <c r="A183">
        <v>1</v>
      </c>
      <c r="B183">
        <v>3</v>
      </c>
      <c r="C183">
        <v>36</v>
      </c>
      <c r="D183">
        <v>2</v>
      </c>
      <c r="E183">
        <v>3</v>
      </c>
      <c r="F183">
        <v>5848</v>
      </c>
      <c r="G183">
        <v>1</v>
      </c>
      <c r="H183">
        <v>3</v>
      </c>
      <c r="I183">
        <v>4</v>
      </c>
      <c r="J183">
        <v>3</v>
      </c>
      <c r="K183">
        <v>1</v>
      </c>
      <c r="L183">
        <v>3</v>
      </c>
      <c r="M183">
        <v>24</v>
      </c>
      <c r="N183">
        <v>3</v>
      </c>
      <c r="O183">
        <v>2</v>
      </c>
      <c r="P183">
        <v>1</v>
      </c>
      <c r="Q183">
        <v>3</v>
      </c>
      <c r="R183">
        <v>1</v>
      </c>
      <c r="S183">
        <v>1</v>
      </c>
      <c r="T183">
        <v>1</v>
      </c>
    </row>
    <row r="184" spans="1:20">
      <c r="A184">
        <v>0</v>
      </c>
      <c r="B184">
        <v>1</v>
      </c>
      <c r="C184">
        <v>12</v>
      </c>
      <c r="D184">
        <v>2</v>
      </c>
      <c r="E184">
        <v>0</v>
      </c>
      <c r="F184">
        <v>1228</v>
      </c>
      <c r="G184">
        <v>1</v>
      </c>
      <c r="H184">
        <v>3</v>
      </c>
      <c r="I184">
        <v>4</v>
      </c>
      <c r="J184">
        <v>2</v>
      </c>
      <c r="K184">
        <v>2</v>
      </c>
      <c r="L184">
        <v>1</v>
      </c>
      <c r="M184">
        <v>24</v>
      </c>
      <c r="N184">
        <v>3</v>
      </c>
      <c r="O184">
        <v>2</v>
      </c>
      <c r="P184">
        <v>1</v>
      </c>
      <c r="Q184">
        <v>2</v>
      </c>
      <c r="R184">
        <v>1</v>
      </c>
      <c r="S184">
        <v>1</v>
      </c>
      <c r="T184">
        <v>1</v>
      </c>
    </row>
    <row r="185" spans="1:20">
      <c r="A185">
        <v>1</v>
      </c>
      <c r="B185">
        <v>3</v>
      </c>
      <c r="C185">
        <v>12</v>
      </c>
      <c r="D185">
        <v>2</v>
      </c>
      <c r="E185">
        <v>3</v>
      </c>
      <c r="F185">
        <v>1297</v>
      </c>
      <c r="G185">
        <v>1</v>
      </c>
      <c r="H185">
        <v>3</v>
      </c>
      <c r="I185">
        <v>3</v>
      </c>
      <c r="J185">
        <v>4</v>
      </c>
      <c r="K185">
        <v>4</v>
      </c>
      <c r="L185">
        <v>1</v>
      </c>
      <c r="M185">
        <v>23</v>
      </c>
      <c r="N185">
        <v>3</v>
      </c>
      <c r="O185">
        <v>1</v>
      </c>
      <c r="P185">
        <v>1</v>
      </c>
      <c r="Q185">
        <v>3</v>
      </c>
      <c r="R185">
        <v>1</v>
      </c>
      <c r="S185">
        <v>1</v>
      </c>
      <c r="T185">
        <v>1</v>
      </c>
    </row>
    <row r="186" spans="1:20">
      <c r="A186">
        <v>1</v>
      </c>
      <c r="B186">
        <v>4</v>
      </c>
      <c r="C186">
        <v>24</v>
      </c>
      <c r="D186">
        <v>2</v>
      </c>
      <c r="E186">
        <v>3</v>
      </c>
      <c r="F186">
        <v>1552</v>
      </c>
      <c r="G186">
        <v>1</v>
      </c>
      <c r="H186">
        <v>4</v>
      </c>
      <c r="I186">
        <v>3</v>
      </c>
      <c r="J186">
        <v>3</v>
      </c>
      <c r="K186">
        <v>1</v>
      </c>
      <c r="L186">
        <v>3</v>
      </c>
      <c r="M186">
        <v>32</v>
      </c>
      <c r="N186">
        <v>1</v>
      </c>
      <c r="O186">
        <v>2</v>
      </c>
      <c r="P186">
        <v>1</v>
      </c>
      <c r="Q186">
        <v>3</v>
      </c>
      <c r="R186">
        <v>2</v>
      </c>
      <c r="S186">
        <v>1</v>
      </c>
      <c r="T186">
        <v>1</v>
      </c>
    </row>
    <row r="187" spans="1:20">
      <c r="A187">
        <v>1</v>
      </c>
      <c r="B187">
        <v>4</v>
      </c>
      <c r="C187">
        <v>12</v>
      </c>
      <c r="D187">
        <v>2</v>
      </c>
      <c r="E187">
        <v>3</v>
      </c>
      <c r="F187">
        <v>1963</v>
      </c>
      <c r="G187">
        <v>1</v>
      </c>
      <c r="H187">
        <v>4</v>
      </c>
      <c r="I187">
        <v>4</v>
      </c>
      <c r="J187">
        <v>3</v>
      </c>
      <c r="K187">
        <v>2</v>
      </c>
      <c r="L187">
        <v>3</v>
      </c>
      <c r="M187">
        <v>31</v>
      </c>
      <c r="N187">
        <v>3</v>
      </c>
      <c r="O187">
        <v>1</v>
      </c>
      <c r="P187">
        <v>2</v>
      </c>
      <c r="Q187">
        <v>4</v>
      </c>
      <c r="R187">
        <v>2</v>
      </c>
      <c r="S187">
        <v>2</v>
      </c>
      <c r="T187">
        <v>1</v>
      </c>
    </row>
    <row r="188" spans="1:20">
      <c r="A188">
        <v>1</v>
      </c>
      <c r="B188">
        <v>4</v>
      </c>
      <c r="C188">
        <v>24</v>
      </c>
      <c r="D188">
        <v>2</v>
      </c>
      <c r="E188">
        <v>3</v>
      </c>
      <c r="F188">
        <v>3235</v>
      </c>
      <c r="G188">
        <v>3</v>
      </c>
      <c r="H188">
        <v>5</v>
      </c>
      <c r="I188">
        <v>3</v>
      </c>
      <c r="J188">
        <v>1</v>
      </c>
      <c r="K188">
        <v>2</v>
      </c>
      <c r="L188">
        <v>3</v>
      </c>
      <c r="M188">
        <v>36</v>
      </c>
      <c r="N188">
        <v>3</v>
      </c>
      <c r="O188">
        <v>2</v>
      </c>
      <c r="P188">
        <v>1</v>
      </c>
      <c r="Q188">
        <v>4</v>
      </c>
      <c r="R188">
        <v>1</v>
      </c>
      <c r="S188">
        <v>2</v>
      </c>
      <c r="T188">
        <v>1</v>
      </c>
    </row>
    <row r="189" spans="1:20">
      <c r="A189">
        <v>1</v>
      </c>
      <c r="B189">
        <v>4</v>
      </c>
      <c r="C189">
        <v>24</v>
      </c>
      <c r="D189">
        <v>4</v>
      </c>
      <c r="E189">
        <v>9</v>
      </c>
      <c r="F189">
        <v>4139</v>
      </c>
      <c r="G189">
        <v>2</v>
      </c>
      <c r="H189">
        <v>3</v>
      </c>
      <c r="I189">
        <v>3</v>
      </c>
      <c r="J189">
        <v>3</v>
      </c>
      <c r="K189">
        <v>3</v>
      </c>
      <c r="L189">
        <v>2</v>
      </c>
      <c r="M189">
        <v>27</v>
      </c>
      <c r="N189">
        <v>3</v>
      </c>
      <c r="O189">
        <v>2</v>
      </c>
      <c r="P189">
        <v>2</v>
      </c>
      <c r="Q189">
        <v>2</v>
      </c>
      <c r="R189">
        <v>1</v>
      </c>
      <c r="S189">
        <v>2</v>
      </c>
      <c r="T189">
        <v>1</v>
      </c>
    </row>
    <row r="190" spans="1:20">
      <c r="A190">
        <v>1</v>
      </c>
      <c r="B190">
        <v>2</v>
      </c>
      <c r="C190">
        <v>12</v>
      </c>
      <c r="D190">
        <v>4</v>
      </c>
      <c r="E190">
        <v>1</v>
      </c>
      <c r="F190">
        <v>1804</v>
      </c>
      <c r="G190">
        <v>2</v>
      </c>
      <c r="H190">
        <v>2</v>
      </c>
      <c r="I190">
        <v>3</v>
      </c>
      <c r="J190">
        <v>3</v>
      </c>
      <c r="K190">
        <v>4</v>
      </c>
      <c r="L190">
        <v>2</v>
      </c>
      <c r="M190">
        <v>44</v>
      </c>
      <c r="N190">
        <v>3</v>
      </c>
      <c r="O190">
        <v>2</v>
      </c>
      <c r="P190">
        <v>1</v>
      </c>
      <c r="Q190">
        <v>3</v>
      </c>
      <c r="R190">
        <v>1</v>
      </c>
      <c r="S190">
        <v>1</v>
      </c>
      <c r="T190">
        <v>1</v>
      </c>
    </row>
    <row r="191" spans="1:20">
      <c r="A191">
        <v>1</v>
      </c>
      <c r="B191">
        <v>4</v>
      </c>
      <c r="C191">
        <v>18</v>
      </c>
      <c r="D191">
        <v>2</v>
      </c>
      <c r="E191">
        <v>9</v>
      </c>
      <c r="F191">
        <v>1950</v>
      </c>
      <c r="G191">
        <v>1</v>
      </c>
      <c r="H191">
        <v>4</v>
      </c>
      <c r="I191">
        <v>4</v>
      </c>
      <c r="J191">
        <v>3</v>
      </c>
      <c r="K191">
        <v>1</v>
      </c>
      <c r="L191">
        <v>3</v>
      </c>
      <c r="M191">
        <v>34</v>
      </c>
      <c r="N191">
        <v>2</v>
      </c>
      <c r="O191">
        <v>2</v>
      </c>
      <c r="P191">
        <v>2</v>
      </c>
      <c r="Q191">
        <v>3</v>
      </c>
      <c r="R191">
        <v>1</v>
      </c>
      <c r="S191">
        <v>2</v>
      </c>
      <c r="T191">
        <v>1</v>
      </c>
    </row>
    <row r="192" spans="1:20">
      <c r="A192">
        <v>1</v>
      </c>
      <c r="B192">
        <v>4</v>
      </c>
      <c r="C192">
        <v>48</v>
      </c>
      <c r="D192">
        <v>3</v>
      </c>
      <c r="E192">
        <v>3</v>
      </c>
      <c r="F192">
        <v>12749</v>
      </c>
      <c r="G192">
        <v>3</v>
      </c>
      <c r="H192">
        <v>4</v>
      </c>
      <c r="I192">
        <v>4</v>
      </c>
      <c r="J192">
        <v>3</v>
      </c>
      <c r="K192">
        <v>1</v>
      </c>
      <c r="L192">
        <v>3</v>
      </c>
      <c r="M192">
        <v>37</v>
      </c>
      <c r="N192">
        <v>3</v>
      </c>
      <c r="O192">
        <v>2</v>
      </c>
      <c r="P192">
        <v>1</v>
      </c>
      <c r="Q192">
        <v>4</v>
      </c>
      <c r="R192">
        <v>1</v>
      </c>
      <c r="S192">
        <v>2</v>
      </c>
      <c r="T192">
        <v>1</v>
      </c>
    </row>
    <row r="193" spans="1:20">
      <c r="A193">
        <v>1</v>
      </c>
      <c r="B193">
        <v>4</v>
      </c>
      <c r="C193">
        <v>9</v>
      </c>
      <c r="D193">
        <v>2</v>
      </c>
      <c r="E193">
        <v>4</v>
      </c>
      <c r="F193">
        <v>1236</v>
      </c>
      <c r="G193">
        <v>1</v>
      </c>
      <c r="H193">
        <v>2</v>
      </c>
      <c r="I193">
        <v>1</v>
      </c>
      <c r="J193">
        <v>2</v>
      </c>
      <c r="K193">
        <v>4</v>
      </c>
      <c r="L193">
        <v>1</v>
      </c>
      <c r="M193">
        <v>23</v>
      </c>
      <c r="N193">
        <v>3</v>
      </c>
      <c r="O193">
        <v>1</v>
      </c>
      <c r="P193">
        <v>1</v>
      </c>
      <c r="Q193">
        <v>3</v>
      </c>
      <c r="R193">
        <v>1</v>
      </c>
      <c r="S193">
        <v>2</v>
      </c>
      <c r="T193">
        <v>1</v>
      </c>
    </row>
    <row r="194" spans="1:20">
      <c r="A194">
        <v>1</v>
      </c>
      <c r="B194">
        <v>4</v>
      </c>
      <c r="C194">
        <v>18</v>
      </c>
      <c r="D194">
        <v>4</v>
      </c>
      <c r="E194">
        <v>0</v>
      </c>
      <c r="F194">
        <v>1055</v>
      </c>
      <c r="G194">
        <v>1</v>
      </c>
      <c r="H194">
        <v>2</v>
      </c>
      <c r="I194">
        <v>4</v>
      </c>
      <c r="J194">
        <v>2</v>
      </c>
      <c r="K194">
        <v>1</v>
      </c>
      <c r="L194">
        <v>2</v>
      </c>
      <c r="M194">
        <v>30</v>
      </c>
      <c r="N194">
        <v>3</v>
      </c>
      <c r="O194">
        <v>2</v>
      </c>
      <c r="P194">
        <v>2</v>
      </c>
      <c r="Q194">
        <v>3</v>
      </c>
      <c r="R194">
        <v>1</v>
      </c>
      <c r="S194">
        <v>1</v>
      </c>
      <c r="T194">
        <v>1</v>
      </c>
    </row>
    <row r="195" spans="1:20">
      <c r="A195">
        <v>1</v>
      </c>
      <c r="B195">
        <v>1</v>
      </c>
      <c r="C195">
        <v>30</v>
      </c>
      <c r="D195">
        <v>0</v>
      </c>
      <c r="E195">
        <v>9</v>
      </c>
      <c r="F195">
        <v>8072</v>
      </c>
      <c r="G195">
        <v>5</v>
      </c>
      <c r="H195">
        <v>2</v>
      </c>
      <c r="I195">
        <v>2</v>
      </c>
      <c r="J195">
        <v>3</v>
      </c>
      <c r="K195">
        <v>3</v>
      </c>
      <c r="L195">
        <v>3</v>
      </c>
      <c r="M195">
        <v>25</v>
      </c>
      <c r="N195">
        <v>1</v>
      </c>
      <c r="O195">
        <v>2</v>
      </c>
      <c r="P195">
        <v>3</v>
      </c>
      <c r="Q195">
        <v>3</v>
      </c>
      <c r="R195">
        <v>1</v>
      </c>
      <c r="S195">
        <v>1</v>
      </c>
      <c r="T195">
        <v>1</v>
      </c>
    </row>
    <row r="196" spans="1:20">
      <c r="A196">
        <v>1</v>
      </c>
      <c r="B196">
        <v>4</v>
      </c>
      <c r="C196">
        <v>30</v>
      </c>
      <c r="D196">
        <v>4</v>
      </c>
      <c r="E196">
        <v>3</v>
      </c>
      <c r="F196">
        <v>2831</v>
      </c>
      <c r="G196">
        <v>1</v>
      </c>
      <c r="H196">
        <v>3</v>
      </c>
      <c r="I196">
        <v>4</v>
      </c>
      <c r="J196">
        <v>2</v>
      </c>
      <c r="K196">
        <v>2</v>
      </c>
      <c r="L196">
        <v>3</v>
      </c>
      <c r="M196">
        <v>33</v>
      </c>
      <c r="N196">
        <v>3</v>
      </c>
      <c r="O196">
        <v>2</v>
      </c>
      <c r="P196">
        <v>1</v>
      </c>
      <c r="Q196">
        <v>3</v>
      </c>
      <c r="R196">
        <v>1</v>
      </c>
      <c r="S196">
        <v>2</v>
      </c>
      <c r="T196">
        <v>1</v>
      </c>
    </row>
    <row r="197" spans="1:20">
      <c r="A197">
        <v>1</v>
      </c>
      <c r="B197">
        <v>4</v>
      </c>
      <c r="C197">
        <v>9</v>
      </c>
      <c r="D197">
        <v>2</v>
      </c>
      <c r="E197">
        <v>9</v>
      </c>
      <c r="F197">
        <v>1449</v>
      </c>
      <c r="G197">
        <v>1</v>
      </c>
      <c r="H197">
        <v>4</v>
      </c>
      <c r="I197">
        <v>3</v>
      </c>
      <c r="J197">
        <v>2</v>
      </c>
      <c r="K197">
        <v>2</v>
      </c>
      <c r="L197">
        <v>3</v>
      </c>
      <c r="M197">
        <v>27</v>
      </c>
      <c r="N197">
        <v>3</v>
      </c>
      <c r="O197">
        <v>2</v>
      </c>
      <c r="P197">
        <v>2</v>
      </c>
      <c r="Q197">
        <v>3</v>
      </c>
      <c r="R197">
        <v>1</v>
      </c>
      <c r="S197">
        <v>1</v>
      </c>
      <c r="T197">
        <v>1</v>
      </c>
    </row>
    <row r="198" spans="1:20">
      <c r="A198">
        <v>1</v>
      </c>
      <c r="B198">
        <v>4</v>
      </c>
      <c r="C198">
        <v>36</v>
      </c>
      <c r="D198">
        <v>2</v>
      </c>
      <c r="E198">
        <v>9</v>
      </c>
      <c r="F198">
        <v>5742</v>
      </c>
      <c r="G198">
        <v>2</v>
      </c>
      <c r="H198">
        <v>4</v>
      </c>
      <c r="I198">
        <v>2</v>
      </c>
      <c r="J198">
        <v>3</v>
      </c>
      <c r="K198">
        <v>2</v>
      </c>
      <c r="L198">
        <v>3</v>
      </c>
      <c r="M198">
        <v>31</v>
      </c>
      <c r="N198">
        <v>3</v>
      </c>
      <c r="O198">
        <v>2</v>
      </c>
      <c r="P198">
        <v>2</v>
      </c>
      <c r="Q198">
        <v>3</v>
      </c>
      <c r="R198">
        <v>1</v>
      </c>
      <c r="S198">
        <v>2</v>
      </c>
      <c r="T198">
        <v>1</v>
      </c>
    </row>
    <row r="199" spans="1:20">
      <c r="A199">
        <v>1</v>
      </c>
      <c r="B199">
        <v>4</v>
      </c>
      <c r="C199">
        <v>12</v>
      </c>
      <c r="D199">
        <v>2</v>
      </c>
      <c r="E199">
        <v>0</v>
      </c>
      <c r="F199">
        <v>2390</v>
      </c>
      <c r="G199">
        <v>5</v>
      </c>
      <c r="H199">
        <v>5</v>
      </c>
      <c r="I199">
        <v>4</v>
      </c>
      <c r="J199">
        <v>3</v>
      </c>
      <c r="K199">
        <v>3</v>
      </c>
      <c r="L199">
        <v>3</v>
      </c>
      <c r="M199">
        <v>50</v>
      </c>
      <c r="N199">
        <v>3</v>
      </c>
      <c r="O199">
        <v>2</v>
      </c>
      <c r="P199">
        <v>1</v>
      </c>
      <c r="Q199">
        <v>3</v>
      </c>
      <c r="R199">
        <v>1</v>
      </c>
      <c r="S199">
        <v>2</v>
      </c>
      <c r="T199">
        <v>1</v>
      </c>
    </row>
    <row r="200" spans="1:20">
      <c r="A200">
        <v>1</v>
      </c>
      <c r="B200">
        <v>4</v>
      </c>
      <c r="C200">
        <v>24</v>
      </c>
      <c r="D200">
        <v>2</v>
      </c>
      <c r="E200">
        <v>3</v>
      </c>
      <c r="F200">
        <v>3430</v>
      </c>
      <c r="G200">
        <v>3</v>
      </c>
      <c r="H200">
        <v>5</v>
      </c>
      <c r="I200">
        <v>3</v>
      </c>
      <c r="J200">
        <v>3</v>
      </c>
      <c r="K200">
        <v>2</v>
      </c>
      <c r="L200">
        <v>3</v>
      </c>
      <c r="M200">
        <v>31</v>
      </c>
      <c r="N200">
        <v>3</v>
      </c>
      <c r="O200">
        <v>2</v>
      </c>
      <c r="P200">
        <v>1</v>
      </c>
      <c r="Q200">
        <v>3</v>
      </c>
      <c r="R200">
        <v>2</v>
      </c>
      <c r="S200">
        <v>2</v>
      </c>
      <c r="T200">
        <v>1</v>
      </c>
    </row>
    <row r="201" spans="1:20">
      <c r="A201">
        <v>1</v>
      </c>
      <c r="B201">
        <v>2</v>
      </c>
      <c r="C201">
        <v>36</v>
      </c>
      <c r="D201">
        <v>2</v>
      </c>
      <c r="E201">
        <v>6</v>
      </c>
      <c r="F201">
        <v>2273</v>
      </c>
      <c r="G201">
        <v>1</v>
      </c>
      <c r="H201">
        <v>4</v>
      </c>
      <c r="I201">
        <v>3</v>
      </c>
      <c r="J201">
        <v>3</v>
      </c>
      <c r="K201">
        <v>1</v>
      </c>
      <c r="L201">
        <v>3</v>
      </c>
      <c r="M201">
        <v>32</v>
      </c>
      <c r="N201">
        <v>3</v>
      </c>
      <c r="O201">
        <v>2</v>
      </c>
      <c r="P201">
        <v>2</v>
      </c>
      <c r="Q201">
        <v>3</v>
      </c>
      <c r="R201">
        <v>2</v>
      </c>
      <c r="S201">
        <v>1</v>
      </c>
      <c r="T201">
        <v>1</v>
      </c>
    </row>
    <row r="202" spans="1:20">
      <c r="A202">
        <v>1</v>
      </c>
      <c r="B202">
        <v>3</v>
      </c>
      <c r="C202">
        <v>21</v>
      </c>
      <c r="D202">
        <v>2</v>
      </c>
      <c r="E202">
        <v>0</v>
      </c>
      <c r="F202">
        <v>2923</v>
      </c>
      <c r="G202">
        <v>2</v>
      </c>
      <c r="H202">
        <v>3</v>
      </c>
      <c r="I202">
        <v>1</v>
      </c>
      <c r="J202">
        <v>2</v>
      </c>
      <c r="K202">
        <v>1</v>
      </c>
      <c r="L202">
        <v>3</v>
      </c>
      <c r="M202">
        <v>28</v>
      </c>
      <c r="N202">
        <v>1</v>
      </c>
      <c r="O202">
        <v>2</v>
      </c>
      <c r="P202">
        <v>1</v>
      </c>
      <c r="Q202">
        <v>4</v>
      </c>
      <c r="R202">
        <v>1</v>
      </c>
      <c r="S202">
        <v>2</v>
      </c>
      <c r="T202">
        <v>1</v>
      </c>
    </row>
    <row r="203" spans="1:20">
      <c r="A203">
        <v>1</v>
      </c>
      <c r="B203">
        <v>4</v>
      </c>
      <c r="C203">
        <v>24</v>
      </c>
      <c r="D203">
        <v>2</v>
      </c>
      <c r="E203">
        <v>3</v>
      </c>
      <c r="F203">
        <v>1901</v>
      </c>
      <c r="G203">
        <v>2</v>
      </c>
      <c r="H203">
        <v>3</v>
      </c>
      <c r="I203">
        <v>4</v>
      </c>
      <c r="J203">
        <v>3</v>
      </c>
      <c r="K203">
        <v>4</v>
      </c>
      <c r="L203">
        <v>3</v>
      </c>
      <c r="M203">
        <v>29</v>
      </c>
      <c r="N203">
        <v>3</v>
      </c>
      <c r="O203">
        <v>1</v>
      </c>
      <c r="P203">
        <v>1</v>
      </c>
      <c r="Q203">
        <v>4</v>
      </c>
      <c r="R203">
        <v>1</v>
      </c>
      <c r="S203">
        <v>2</v>
      </c>
      <c r="T203">
        <v>1</v>
      </c>
    </row>
    <row r="204" spans="1:20">
      <c r="A204">
        <v>1</v>
      </c>
      <c r="B204">
        <v>2</v>
      </c>
      <c r="C204">
        <v>36</v>
      </c>
      <c r="D204">
        <v>2</v>
      </c>
      <c r="E204">
        <v>6</v>
      </c>
      <c r="F204">
        <v>3711</v>
      </c>
      <c r="G204">
        <v>5</v>
      </c>
      <c r="H204">
        <v>3</v>
      </c>
      <c r="I204">
        <v>2</v>
      </c>
      <c r="J204">
        <v>4</v>
      </c>
      <c r="K204">
        <v>2</v>
      </c>
      <c r="L204">
        <v>3</v>
      </c>
      <c r="M204">
        <v>27</v>
      </c>
      <c r="N204">
        <v>3</v>
      </c>
      <c r="O204">
        <v>2</v>
      </c>
      <c r="P204">
        <v>1</v>
      </c>
      <c r="Q204">
        <v>3</v>
      </c>
      <c r="R204">
        <v>1</v>
      </c>
      <c r="S204">
        <v>1</v>
      </c>
      <c r="T204">
        <v>1</v>
      </c>
    </row>
    <row r="205" spans="1:20">
      <c r="A205">
        <v>1</v>
      </c>
      <c r="B205">
        <v>2</v>
      </c>
      <c r="C205">
        <v>48</v>
      </c>
      <c r="D205">
        <v>2</v>
      </c>
      <c r="E205">
        <v>0</v>
      </c>
      <c r="F205">
        <v>8487</v>
      </c>
      <c r="G205">
        <v>5</v>
      </c>
      <c r="H205">
        <v>4</v>
      </c>
      <c r="I205">
        <v>1</v>
      </c>
      <c r="J205">
        <v>2</v>
      </c>
      <c r="K205">
        <v>2</v>
      </c>
      <c r="L205">
        <v>3</v>
      </c>
      <c r="M205">
        <v>24</v>
      </c>
      <c r="N205">
        <v>3</v>
      </c>
      <c r="O205">
        <v>2</v>
      </c>
      <c r="P205">
        <v>1</v>
      </c>
      <c r="Q205">
        <v>3</v>
      </c>
      <c r="R205">
        <v>1</v>
      </c>
      <c r="S205">
        <v>1</v>
      </c>
      <c r="T205">
        <v>1</v>
      </c>
    </row>
    <row r="206" spans="1:20">
      <c r="A206">
        <v>1</v>
      </c>
      <c r="B206">
        <v>4</v>
      </c>
      <c r="C206">
        <v>24</v>
      </c>
      <c r="D206">
        <v>2</v>
      </c>
      <c r="E206">
        <v>0</v>
      </c>
      <c r="F206">
        <v>2255</v>
      </c>
      <c r="G206">
        <v>5</v>
      </c>
      <c r="H206">
        <v>2</v>
      </c>
      <c r="I206">
        <v>4</v>
      </c>
      <c r="J206">
        <v>3</v>
      </c>
      <c r="K206">
        <v>1</v>
      </c>
      <c r="L206">
        <v>2</v>
      </c>
      <c r="M206">
        <v>54</v>
      </c>
      <c r="N206">
        <v>3</v>
      </c>
      <c r="O206">
        <v>2</v>
      </c>
      <c r="P206">
        <v>1</v>
      </c>
      <c r="Q206">
        <v>3</v>
      </c>
      <c r="R206">
        <v>1</v>
      </c>
      <c r="S206">
        <v>1</v>
      </c>
      <c r="T206">
        <v>1</v>
      </c>
    </row>
    <row r="207" spans="1:20">
      <c r="A207">
        <v>1</v>
      </c>
      <c r="B207">
        <v>4</v>
      </c>
      <c r="C207">
        <v>12</v>
      </c>
      <c r="D207">
        <v>2</v>
      </c>
      <c r="E207">
        <v>3</v>
      </c>
      <c r="F207">
        <v>1262</v>
      </c>
      <c r="G207">
        <v>1</v>
      </c>
      <c r="H207">
        <v>3</v>
      </c>
      <c r="I207">
        <v>3</v>
      </c>
      <c r="J207">
        <v>3</v>
      </c>
      <c r="K207">
        <v>2</v>
      </c>
      <c r="L207">
        <v>3</v>
      </c>
      <c r="M207">
        <v>25</v>
      </c>
      <c r="N207">
        <v>3</v>
      </c>
      <c r="O207">
        <v>2</v>
      </c>
      <c r="P207">
        <v>1</v>
      </c>
      <c r="Q207">
        <v>3</v>
      </c>
      <c r="R207">
        <v>1</v>
      </c>
      <c r="S207">
        <v>1</v>
      </c>
      <c r="T207">
        <v>1</v>
      </c>
    </row>
    <row r="208" spans="1:20">
      <c r="A208">
        <v>1</v>
      </c>
      <c r="B208">
        <v>4</v>
      </c>
      <c r="C208">
        <v>33</v>
      </c>
      <c r="D208">
        <v>4</v>
      </c>
      <c r="E208">
        <v>1</v>
      </c>
      <c r="F208">
        <v>7253</v>
      </c>
      <c r="G208">
        <v>1</v>
      </c>
      <c r="H208">
        <v>4</v>
      </c>
      <c r="I208">
        <v>3</v>
      </c>
      <c r="J208">
        <v>3</v>
      </c>
      <c r="K208">
        <v>2</v>
      </c>
      <c r="L208">
        <v>3</v>
      </c>
      <c r="M208">
        <v>35</v>
      </c>
      <c r="N208">
        <v>3</v>
      </c>
      <c r="O208">
        <v>2</v>
      </c>
      <c r="P208">
        <v>2</v>
      </c>
      <c r="Q208">
        <v>4</v>
      </c>
      <c r="R208">
        <v>1</v>
      </c>
      <c r="S208">
        <v>2</v>
      </c>
      <c r="T208">
        <v>1</v>
      </c>
    </row>
    <row r="209" spans="1:20">
      <c r="A209">
        <v>1</v>
      </c>
      <c r="B209">
        <v>4</v>
      </c>
      <c r="C209">
        <v>6</v>
      </c>
      <c r="D209">
        <v>4</v>
      </c>
      <c r="E209">
        <v>0</v>
      </c>
      <c r="F209">
        <v>6761</v>
      </c>
      <c r="G209">
        <v>1</v>
      </c>
      <c r="H209">
        <v>4</v>
      </c>
      <c r="I209">
        <v>1</v>
      </c>
      <c r="J209">
        <v>3</v>
      </c>
      <c r="K209">
        <v>3</v>
      </c>
      <c r="L209">
        <v>4</v>
      </c>
      <c r="M209">
        <v>45</v>
      </c>
      <c r="N209">
        <v>3</v>
      </c>
      <c r="O209">
        <v>2</v>
      </c>
      <c r="P209">
        <v>2</v>
      </c>
      <c r="Q209">
        <v>4</v>
      </c>
      <c r="R209">
        <v>2</v>
      </c>
      <c r="S209">
        <v>2</v>
      </c>
      <c r="T209">
        <v>1</v>
      </c>
    </row>
    <row r="210" spans="1:20">
      <c r="A210">
        <v>1</v>
      </c>
      <c r="B210">
        <v>4</v>
      </c>
      <c r="C210">
        <v>18</v>
      </c>
      <c r="D210">
        <v>4</v>
      </c>
      <c r="E210">
        <v>2</v>
      </c>
      <c r="F210">
        <v>1817</v>
      </c>
      <c r="G210">
        <v>1</v>
      </c>
      <c r="H210">
        <v>3</v>
      </c>
      <c r="I210">
        <v>4</v>
      </c>
      <c r="J210">
        <v>2</v>
      </c>
      <c r="K210">
        <v>2</v>
      </c>
      <c r="L210">
        <v>4</v>
      </c>
      <c r="M210">
        <v>28</v>
      </c>
      <c r="N210">
        <v>3</v>
      </c>
      <c r="O210">
        <v>2</v>
      </c>
      <c r="P210">
        <v>2</v>
      </c>
      <c r="Q210">
        <v>3</v>
      </c>
      <c r="R210">
        <v>1</v>
      </c>
      <c r="S210">
        <v>1</v>
      </c>
      <c r="T210">
        <v>1</v>
      </c>
    </row>
    <row r="211" spans="1:20">
      <c r="A211">
        <v>1</v>
      </c>
      <c r="B211">
        <v>4</v>
      </c>
      <c r="C211">
        <v>12</v>
      </c>
      <c r="D211">
        <v>2</v>
      </c>
      <c r="E211">
        <v>3</v>
      </c>
      <c r="F211">
        <v>2141</v>
      </c>
      <c r="G211">
        <v>2</v>
      </c>
      <c r="H211">
        <v>4</v>
      </c>
      <c r="I211">
        <v>3</v>
      </c>
      <c r="J211">
        <v>3</v>
      </c>
      <c r="K211">
        <v>1</v>
      </c>
      <c r="L211">
        <v>4</v>
      </c>
      <c r="M211">
        <v>35</v>
      </c>
      <c r="N211">
        <v>3</v>
      </c>
      <c r="O211">
        <v>2</v>
      </c>
      <c r="P211">
        <v>1</v>
      </c>
      <c r="Q211">
        <v>3</v>
      </c>
      <c r="R211">
        <v>1</v>
      </c>
      <c r="S211">
        <v>1</v>
      </c>
      <c r="T211">
        <v>1</v>
      </c>
    </row>
    <row r="212" spans="1:20">
      <c r="A212">
        <v>1</v>
      </c>
      <c r="B212">
        <v>4</v>
      </c>
      <c r="C212">
        <v>48</v>
      </c>
      <c r="D212">
        <v>1</v>
      </c>
      <c r="E212">
        <v>9</v>
      </c>
      <c r="F212">
        <v>3609</v>
      </c>
      <c r="G212">
        <v>1</v>
      </c>
      <c r="H212">
        <v>3</v>
      </c>
      <c r="I212">
        <v>1</v>
      </c>
      <c r="J212">
        <v>2</v>
      </c>
      <c r="K212">
        <v>1</v>
      </c>
      <c r="L212">
        <v>1</v>
      </c>
      <c r="M212">
        <v>27</v>
      </c>
      <c r="N212">
        <v>2</v>
      </c>
      <c r="O212">
        <v>2</v>
      </c>
      <c r="P212">
        <v>1</v>
      </c>
      <c r="Q212">
        <v>3</v>
      </c>
      <c r="R212">
        <v>1</v>
      </c>
      <c r="S212">
        <v>1</v>
      </c>
      <c r="T212">
        <v>1</v>
      </c>
    </row>
    <row r="213" spans="1:20">
      <c r="A213">
        <v>1</v>
      </c>
      <c r="B213">
        <v>4</v>
      </c>
      <c r="C213">
        <v>30</v>
      </c>
      <c r="D213">
        <v>2</v>
      </c>
      <c r="E213">
        <v>3</v>
      </c>
      <c r="F213">
        <v>2333</v>
      </c>
      <c r="G213">
        <v>3</v>
      </c>
      <c r="H213">
        <v>5</v>
      </c>
      <c r="I213">
        <v>4</v>
      </c>
      <c r="J213">
        <v>3</v>
      </c>
      <c r="K213">
        <v>2</v>
      </c>
      <c r="L213">
        <v>3</v>
      </c>
      <c r="M213">
        <v>30</v>
      </c>
      <c r="N213">
        <v>1</v>
      </c>
      <c r="O213">
        <v>2</v>
      </c>
      <c r="P213">
        <v>1</v>
      </c>
      <c r="Q213">
        <v>4</v>
      </c>
      <c r="R213">
        <v>1</v>
      </c>
      <c r="S213">
        <v>1</v>
      </c>
      <c r="T213">
        <v>1</v>
      </c>
    </row>
    <row r="214" spans="1:20">
      <c r="A214">
        <v>1</v>
      </c>
      <c r="B214">
        <v>4</v>
      </c>
      <c r="C214">
        <v>28</v>
      </c>
      <c r="D214">
        <v>1</v>
      </c>
      <c r="E214">
        <v>1</v>
      </c>
      <c r="F214">
        <v>7824</v>
      </c>
      <c r="G214">
        <v>5</v>
      </c>
      <c r="H214">
        <v>2</v>
      </c>
      <c r="I214">
        <v>3</v>
      </c>
      <c r="J214">
        <v>3</v>
      </c>
      <c r="K214">
        <v>4</v>
      </c>
      <c r="L214">
        <v>1</v>
      </c>
      <c r="M214">
        <v>40</v>
      </c>
      <c r="N214">
        <v>1</v>
      </c>
      <c r="O214">
        <v>1</v>
      </c>
      <c r="P214">
        <v>2</v>
      </c>
      <c r="Q214">
        <v>3</v>
      </c>
      <c r="R214">
        <v>2</v>
      </c>
      <c r="S214">
        <v>2</v>
      </c>
      <c r="T214">
        <v>1</v>
      </c>
    </row>
    <row r="215" spans="1:20">
      <c r="A215">
        <v>1</v>
      </c>
      <c r="B215">
        <v>3</v>
      </c>
      <c r="C215">
        <v>18</v>
      </c>
      <c r="D215">
        <v>1</v>
      </c>
      <c r="E215">
        <v>3</v>
      </c>
      <c r="F215">
        <v>1445</v>
      </c>
      <c r="G215">
        <v>5</v>
      </c>
      <c r="H215">
        <v>4</v>
      </c>
      <c r="I215">
        <v>4</v>
      </c>
      <c r="J215">
        <v>3</v>
      </c>
      <c r="K215">
        <v>4</v>
      </c>
      <c r="L215">
        <v>3</v>
      </c>
      <c r="M215">
        <v>49</v>
      </c>
      <c r="N215">
        <v>1</v>
      </c>
      <c r="O215">
        <v>2</v>
      </c>
      <c r="P215">
        <v>1</v>
      </c>
      <c r="Q215">
        <v>2</v>
      </c>
      <c r="R215">
        <v>1</v>
      </c>
      <c r="S215">
        <v>1</v>
      </c>
      <c r="T215">
        <v>1</v>
      </c>
    </row>
    <row r="216" spans="1:20">
      <c r="A216">
        <v>1</v>
      </c>
      <c r="B216">
        <v>1</v>
      </c>
      <c r="C216">
        <v>24</v>
      </c>
      <c r="D216">
        <v>2</v>
      </c>
      <c r="E216">
        <v>2</v>
      </c>
      <c r="F216">
        <v>7721</v>
      </c>
      <c r="G216">
        <v>5</v>
      </c>
      <c r="H216">
        <v>2</v>
      </c>
      <c r="I216">
        <v>1</v>
      </c>
      <c r="J216">
        <v>2</v>
      </c>
      <c r="K216">
        <v>2</v>
      </c>
      <c r="L216">
        <v>2</v>
      </c>
      <c r="M216">
        <v>30</v>
      </c>
      <c r="N216">
        <v>3</v>
      </c>
      <c r="O216">
        <v>2</v>
      </c>
      <c r="P216">
        <v>1</v>
      </c>
      <c r="Q216">
        <v>3</v>
      </c>
      <c r="R216">
        <v>1</v>
      </c>
      <c r="S216">
        <v>2</v>
      </c>
      <c r="T216">
        <v>2</v>
      </c>
    </row>
    <row r="217" spans="1:20">
      <c r="A217">
        <v>1</v>
      </c>
      <c r="B217">
        <v>1</v>
      </c>
      <c r="C217">
        <v>21</v>
      </c>
      <c r="D217">
        <v>2</v>
      </c>
      <c r="E217">
        <v>0</v>
      </c>
      <c r="F217">
        <v>3763</v>
      </c>
      <c r="G217">
        <v>5</v>
      </c>
      <c r="H217">
        <v>4</v>
      </c>
      <c r="I217">
        <v>2</v>
      </c>
      <c r="J217">
        <v>3</v>
      </c>
      <c r="K217">
        <v>2</v>
      </c>
      <c r="L217">
        <v>1</v>
      </c>
      <c r="M217">
        <v>24</v>
      </c>
      <c r="N217">
        <v>3</v>
      </c>
      <c r="O217">
        <v>2</v>
      </c>
      <c r="P217">
        <v>1</v>
      </c>
      <c r="Q217">
        <v>2</v>
      </c>
      <c r="R217">
        <v>1</v>
      </c>
      <c r="S217">
        <v>1</v>
      </c>
      <c r="T217">
        <v>2</v>
      </c>
    </row>
    <row r="218" spans="1:20">
      <c r="A218">
        <v>1</v>
      </c>
      <c r="B218">
        <v>2</v>
      </c>
      <c r="C218">
        <v>18</v>
      </c>
      <c r="D218">
        <v>2</v>
      </c>
      <c r="E218">
        <v>9</v>
      </c>
      <c r="F218">
        <v>4439</v>
      </c>
      <c r="G218">
        <v>1</v>
      </c>
      <c r="H218">
        <v>5</v>
      </c>
      <c r="I218">
        <v>1</v>
      </c>
      <c r="J218">
        <v>3</v>
      </c>
      <c r="K218">
        <v>1</v>
      </c>
      <c r="L218">
        <v>1</v>
      </c>
      <c r="M218">
        <v>33</v>
      </c>
      <c r="N218">
        <v>1</v>
      </c>
      <c r="O218">
        <v>2</v>
      </c>
      <c r="P218">
        <v>1</v>
      </c>
      <c r="Q218">
        <v>4</v>
      </c>
      <c r="R218">
        <v>1</v>
      </c>
      <c r="S218">
        <v>2</v>
      </c>
      <c r="T218">
        <v>1</v>
      </c>
    </row>
    <row r="219" spans="1:20">
      <c r="A219">
        <v>1</v>
      </c>
      <c r="B219">
        <v>1</v>
      </c>
      <c r="C219">
        <v>12</v>
      </c>
      <c r="D219">
        <v>2</v>
      </c>
      <c r="E219">
        <v>3</v>
      </c>
      <c r="F219">
        <v>1107</v>
      </c>
      <c r="G219">
        <v>1</v>
      </c>
      <c r="H219">
        <v>3</v>
      </c>
      <c r="I219">
        <v>2</v>
      </c>
      <c r="J219">
        <v>3</v>
      </c>
      <c r="K219">
        <v>2</v>
      </c>
      <c r="L219">
        <v>1</v>
      </c>
      <c r="M219">
        <v>20</v>
      </c>
      <c r="N219">
        <v>3</v>
      </c>
      <c r="O219">
        <v>1</v>
      </c>
      <c r="P219">
        <v>1</v>
      </c>
      <c r="Q219">
        <v>4</v>
      </c>
      <c r="R219">
        <v>2</v>
      </c>
      <c r="S219">
        <v>2</v>
      </c>
      <c r="T219">
        <v>1</v>
      </c>
    </row>
    <row r="220" spans="1:20">
      <c r="A220">
        <v>1</v>
      </c>
      <c r="B220">
        <v>2</v>
      </c>
      <c r="C220">
        <v>15</v>
      </c>
      <c r="D220">
        <v>2</v>
      </c>
      <c r="E220">
        <v>3</v>
      </c>
      <c r="F220">
        <v>1444</v>
      </c>
      <c r="G220">
        <v>5</v>
      </c>
      <c r="H220">
        <v>2</v>
      </c>
      <c r="I220">
        <v>4</v>
      </c>
      <c r="J220">
        <v>3</v>
      </c>
      <c r="K220">
        <v>1</v>
      </c>
      <c r="L220">
        <v>2</v>
      </c>
      <c r="M220">
        <v>23</v>
      </c>
      <c r="N220">
        <v>3</v>
      </c>
      <c r="O220">
        <v>2</v>
      </c>
      <c r="P220">
        <v>1</v>
      </c>
      <c r="Q220">
        <v>3</v>
      </c>
      <c r="R220">
        <v>1</v>
      </c>
      <c r="S220">
        <v>1</v>
      </c>
      <c r="T220">
        <v>1</v>
      </c>
    </row>
    <row r="221" spans="1:20">
      <c r="A221">
        <v>1</v>
      </c>
      <c r="B221">
        <v>2</v>
      </c>
      <c r="C221">
        <v>48</v>
      </c>
      <c r="D221">
        <v>1</v>
      </c>
      <c r="E221">
        <v>0</v>
      </c>
      <c r="F221">
        <v>12169</v>
      </c>
      <c r="G221">
        <v>5</v>
      </c>
      <c r="H221">
        <v>1</v>
      </c>
      <c r="I221">
        <v>4</v>
      </c>
      <c r="J221">
        <v>3</v>
      </c>
      <c r="K221">
        <v>4</v>
      </c>
      <c r="L221">
        <v>4</v>
      </c>
      <c r="M221">
        <v>36</v>
      </c>
      <c r="N221">
        <v>3</v>
      </c>
      <c r="O221">
        <v>3</v>
      </c>
      <c r="P221">
        <v>1</v>
      </c>
      <c r="Q221">
        <v>4</v>
      </c>
      <c r="R221">
        <v>1</v>
      </c>
      <c r="S221">
        <v>2</v>
      </c>
      <c r="T221">
        <v>1</v>
      </c>
    </row>
    <row r="222" spans="1:20">
      <c r="A222">
        <v>1</v>
      </c>
      <c r="B222">
        <v>4</v>
      </c>
      <c r="C222">
        <v>9</v>
      </c>
      <c r="D222">
        <v>2</v>
      </c>
      <c r="E222">
        <v>3</v>
      </c>
      <c r="F222">
        <v>2753</v>
      </c>
      <c r="G222">
        <v>2</v>
      </c>
      <c r="H222">
        <v>5</v>
      </c>
      <c r="I222">
        <v>3</v>
      </c>
      <c r="J222">
        <v>3</v>
      </c>
      <c r="K222">
        <v>4</v>
      </c>
      <c r="L222">
        <v>3</v>
      </c>
      <c r="M222">
        <v>35</v>
      </c>
      <c r="N222">
        <v>3</v>
      </c>
      <c r="O222">
        <v>2</v>
      </c>
      <c r="P222">
        <v>1</v>
      </c>
      <c r="Q222">
        <v>3</v>
      </c>
      <c r="R222">
        <v>1</v>
      </c>
      <c r="S222">
        <v>2</v>
      </c>
      <c r="T222">
        <v>1</v>
      </c>
    </row>
    <row r="223" spans="1:20">
      <c r="A223">
        <v>1</v>
      </c>
      <c r="B223">
        <v>3</v>
      </c>
      <c r="C223">
        <v>4</v>
      </c>
      <c r="D223">
        <v>2</v>
      </c>
      <c r="E223">
        <v>0</v>
      </c>
      <c r="F223">
        <v>1494</v>
      </c>
      <c r="G223">
        <v>5</v>
      </c>
      <c r="H223">
        <v>2</v>
      </c>
      <c r="I223">
        <v>1</v>
      </c>
      <c r="J223">
        <v>3</v>
      </c>
      <c r="K223">
        <v>2</v>
      </c>
      <c r="L223">
        <v>1</v>
      </c>
      <c r="M223">
        <v>29</v>
      </c>
      <c r="N223">
        <v>3</v>
      </c>
      <c r="O223">
        <v>2</v>
      </c>
      <c r="P223">
        <v>1</v>
      </c>
      <c r="Q223">
        <v>2</v>
      </c>
      <c r="R223">
        <v>2</v>
      </c>
      <c r="S223">
        <v>1</v>
      </c>
      <c r="T223">
        <v>2</v>
      </c>
    </row>
    <row r="224" spans="1:20">
      <c r="A224">
        <v>1</v>
      </c>
      <c r="B224">
        <v>1</v>
      </c>
      <c r="C224">
        <v>24</v>
      </c>
      <c r="D224">
        <v>1</v>
      </c>
      <c r="E224">
        <v>2</v>
      </c>
      <c r="F224">
        <v>2828</v>
      </c>
      <c r="G224">
        <v>3</v>
      </c>
      <c r="H224">
        <v>3</v>
      </c>
      <c r="I224">
        <v>4</v>
      </c>
      <c r="J224">
        <v>3</v>
      </c>
      <c r="K224">
        <v>4</v>
      </c>
      <c r="L224">
        <v>1</v>
      </c>
      <c r="M224">
        <v>22</v>
      </c>
      <c r="N224">
        <v>2</v>
      </c>
      <c r="O224">
        <v>2</v>
      </c>
      <c r="P224">
        <v>1</v>
      </c>
      <c r="Q224">
        <v>3</v>
      </c>
      <c r="R224">
        <v>1</v>
      </c>
      <c r="S224">
        <v>2</v>
      </c>
      <c r="T224">
        <v>1</v>
      </c>
    </row>
    <row r="225" spans="1:20">
      <c r="A225">
        <v>1</v>
      </c>
      <c r="B225">
        <v>1</v>
      </c>
      <c r="C225">
        <v>24</v>
      </c>
      <c r="D225">
        <v>1</v>
      </c>
      <c r="E225">
        <v>2</v>
      </c>
      <c r="F225">
        <v>2483</v>
      </c>
      <c r="G225">
        <v>3</v>
      </c>
      <c r="H225">
        <v>3</v>
      </c>
      <c r="I225">
        <v>4</v>
      </c>
      <c r="J225">
        <v>3</v>
      </c>
      <c r="K225">
        <v>4</v>
      </c>
      <c r="L225">
        <v>1</v>
      </c>
      <c r="M225">
        <v>22</v>
      </c>
      <c r="N225">
        <v>2</v>
      </c>
      <c r="O225">
        <v>2</v>
      </c>
      <c r="P225">
        <v>1</v>
      </c>
      <c r="Q225">
        <v>3</v>
      </c>
      <c r="R225">
        <v>1</v>
      </c>
      <c r="S225">
        <v>2</v>
      </c>
      <c r="T225">
        <v>1</v>
      </c>
    </row>
    <row r="226" spans="1:20">
      <c r="A226">
        <v>1</v>
      </c>
      <c r="B226">
        <v>3</v>
      </c>
      <c r="C226">
        <v>6</v>
      </c>
      <c r="D226">
        <v>4</v>
      </c>
      <c r="E226">
        <v>0</v>
      </c>
      <c r="F226">
        <v>1299</v>
      </c>
      <c r="G226">
        <v>1</v>
      </c>
      <c r="H226">
        <v>3</v>
      </c>
      <c r="I226">
        <v>1</v>
      </c>
      <c r="J226">
        <v>3</v>
      </c>
      <c r="K226">
        <v>1</v>
      </c>
      <c r="L226">
        <v>1</v>
      </c>
      <c r="M226">
        <v>74</v>
      </c>
      <c r="N226">
        <v>3</v>
      </c>
      <c r="O226">
        <v>2</v>
      </c>
      <c r="P226">
        <v>3</v>
      </c>
      <c r="Q226">
        <v>1</v>
      </c>
      <c r="R226">
        <v>2</v>
      </c>
      <c r="S226">
        <v>1</v>
      </c>
      <c r="T226">
        <v>2</v>
      </c>
    </row>
    <row r="227" spans="1:20">
      <c r="A227">
        <v>1</v>
      </c>
      <c r="B227">
        <v>2</v>
      </c>
      <c r="C227">
        <v>9</v>
      </c>
      <c r="D227">
        <v>2</v>
      </c>
      <c r="E227">
        <v>0</v>
      </c>
      <c r="F227">
        <v>1549</v>
      </c>
      <c r="G227">
        <v>5</v>
      </c>
      <c r="H227">
        <v>2</v>
      </c>
      <c r="I227">
        <v>4</v>
      </c>
      <c r="J227">
        <v>3</v>
      </c>
      <c r="K227">
        <v>2</v>
      </c>
      <c r="L227">
        <v>1</v>
      </c>
      <c r="M227">
        <v>35</v>
      </c>
      <c r="N227">
        <v>3</v>
      </c>
      <c r="O227">
        <v>2</v>
      </c>
      <c r="P227">
        <v>1</v>
      </c>
      <c r="Q227">
        <v>1</v>
      </c>
      <c r="R227">
        <v>1</v>
      </c>
      <c r="S227">
        <v>1</v>
      </c>
      <c r="T227">
        <v>1</v>
      </c>
    </row>
    <row r="228" spans="1:20">
      <c r="A228">
        <v>1</v>
      </c>
      <c r="B228">
        <v>3</v>
      </c>
      <c r="C228">
        <v>10</v>
      </c>
      <c r="D228">
        <v>2</v>
      </c>
      <c r="E228">
        <v>0</v>
      </c>
      <c r="F228">
        <v>3949</v>
      </c>
      <c r="G228">
        <v>1</v>
      </c>
      <c r="H228">
        <v>2</v>
      </c>
      <c r="I228">
        <v>1</v>
      </c>
      <c r="J228">
        <v>3</v>
      </c>
      <c r="K228">
        <v>1</v>
      </c>
      <c r="L228">
        <v>2</v>
      </c>
      <c r="M228">
        <v>37</v>
      </c>
      <c r="N228">
        <v>3</v>
      </c>
      <c r="O228">
        <v>2</v>
      </c>
      <c r="P228">
        <v>1</v>
      </c>
      <c r="Q228">
        <v>2</v>
      </c>
      <c r="R228">
        <v>2</v>
      </c>
      <c r="S228">
        <v>1</v>
      </c>
      <c r="T228">
        <v>1</v>
      </c>
    </row>
    <row r="229" spans="1:20">
      <c r="A229">
        <v>1</v>
      </c>
      <c r="B229">
        <v>4</v>
      </c>
      <c r="C229">
        <v>10</v>
      </c>
      <c r="D229">
        <v>2</v>
      </c>
      <c r="E229">
        <v>1</v>
      </c>
      <c r="F229">
        <v>2901</v>
      </c>
      <c r="G229">
        <v>5</v>
      </c>
      <c r="H229">
        <v>2</v>
      </c>
      <c r="I229">
        <v>1</v>
      </c>
      <c r="J229">
        <v>2</v>
      </c>
      <c r="K229">
        <v>4</v>
      </c>
      <c r="L229">
        <v>1</v>
      </c>
      <c r="M229">
        <v>31</v>
      </c>
      <c r="N229">
        <v>3</v>
      </c>
      <c r="O229">
        <v>1</v>
      </c>
      <c r="P229">
        <v>1</v>
      </c>
      <c r="Q229">
        <v>3</v>
      </c>
      <c r="R229">
        <v>1</v>
      </c>
      <c r="S229">
        <v>1</v>
      </c>
      <c r="T229">
        <v>1</v>
      </c>
    </row>
    <row r="230" spans="1:20">
      <c r="A230">
        <v>1</v>
      </c>
      <c r="B230">
        <v>3</v>
      </c>
      <c r="C230">
        <v>6</v>
      </c>
      <c r="D230">
        <v>2</v>
      </c>
      <c r="E230">
        <v>0</v>
      </c>
      <c r="F230">
        <v>709</v>
      </c>
      <c r="G230">
        <v>4</v>
      </c>
      <c r="H230">
        <v>2</v>
      </c>
      <c r="I230">
        <v>2</v>
      </c>
      <c r="J230">
        <v>4</v>
      </c>
      <c r="K230">
        <v>2</v>
      </c>
      <c r="L230">
        <v>1</v>
      </c>
      <c r="M230">
        <v>27</v>
      </c>
      <c r="N230">
        <v>3</v>
      </c>
      <c r="O230">
        <v>2</v>
      </c>
      <c r="P230">
        <v>1</v>
      </c>
      <c r="Q230">
        <v>1</v>
      </c>
      <c r="R230">
        <v>1</v>
      </c>
      <c r="S230">
        <v>1</v>
      </c>
      <c r="T230">
        <v>2</v>
      </c>
    </row>
    <row r="231" spans="1:20">
      <c r="A231">
        <v>1</v>
      </c>
      <c r="B231">
        <v>1</v>
      </c>
      <c r="C231">
        <v>47</v>
      </c>
      <c r="D231">
        <v>2</v>
      </c>
      <c r="E231">
        <v>0</v>
      </c>
      <c r="F231">
        <v>10722</v>
      </c>
      <c r="G231">
        <v>1</v>
      </c>
      <c r="H231">
        <v>2</v>
      </c>
      <c r="I231">
        <v>1</v>
      </c>
      <c r="J231">
        <v>2</v>
      </c>
      <c r="K231">
        <v>1</v>
      </c>
      <c r="L231">
        <v>1</v>
      </c>
      <c r="M231">
        <v>35</v>
      </c>
      <c r="N231">
        <v>3</v>
      </c>
      <c r="O231">
        <v>2</v>
      </c>
      <c r="P231">
        <v>1</v>
      </c>
      <c r="Q231">
        <v>2</v>
      </c>
      <c r="R231">
        <v>1</v>
      </c>
      <c r="S231">
        <v>2</v>
      </c>
      <c r="T231">
        <v>1</v>
      </c>
    </row>
    <row r="232" spans="1:20">
      <c r="A232">
        <v>1</v>
      </c>
      <c r="B232">
        <v>4</v>
      </c>
      <c r="C232">
        <v>10</v>
      </c>
      <c r="D232">
        <v>2</v>
      </c>
      <c r="E232">
        <v>0</v>
      </c>
      <c r="F232">
        <v>1287</v>
      </c>
      <c r="G232">
        <v>5</v>
      </c>
      <c r="H232">
        <v>5</v>
      </c>
      <c r="I232">
        <v>4</v>
      </c>
      <c r="J232">
        <v>3</v>
      </c>
      <c r="K232">
        <v>2</v>
      </c>
      <c r="L232">
        <v>2</v>
      </c>
      <c r="M232">
        <v>45</v>
      </c>
      <c r="N232">
        <v>3</v>
      </c>
      <c r="O232">
        <v>2</v>
      </c>
      <c r="P232">
        <v>1</v>
      </c>
      <c r="Q232">
        <v>2</v>
      </c>
      <c r="R232">
        <v>1</v>
      </c>
      <c r="S232">
        <v>1</v>
      </c>
      <c r="T232">
        <v>2</v>
      </c>
    </row>
    <row r="233" spans="1:20">
      <c r="A233">
        <v>1</v>
      </c>
      <c r="B233">
        <v>1</v>
      </c>
      <c r="C233">
        <v>18</v>
      </c>
      <c r="D233">
        <v>1</v>
      </c>
      <c r="E233">
        <v>3</v>
      </c>
      <c r="F233">
        <v>1940</v>
      </c>
      <c r="G233">
        <v>1</v>
      </c>
      <c r="H233">
        <v>2</v>
      </c>
      <c r="I233">
        <v>3</v>
      </c>
      <c r="J233">
        <v>3</v>
      </c>
      <c r="K233">
        <v>4</v>
      </c>
      <c r="L233">
        <v>4</v>
      </c>
      <c r="M233">
        <v>36</v>
      </c>
      <c r="N233">
        <v>1</v>
      </c>
      <c r="O233">
        <v>3</v>
      </c>
      <c r="P233">
        <v>1</v>
      </c>
      <c r="Q233">
        <v>4</v>
      </c>
      <c r="R233">
        <v>1</v>
      </c>
      <c r="S233">
        <v>2</v>
      </c>
      <c r="T233">
        <v>1</v>
      </c>
    </row>
    <row r="234" spans="1:20">
      <c r="A234">
        <v>1</v>
      </c>
      <c r="B234">
        <v>3</v>
      </c>
      <c r="C234">
        <v>30</v>
      </c>
      <c r="D234">
        <v>4</v>
      </c>
      <c r="E234">
        <v>3</v>
      </c>
      <c r="F234">
        <v>3656</v>
      </c>
      <c r="G234">
        <v>5</v>
      </c>
      <c r="H234">
        <v>5</v>
      </c>
      <c r="I234">
        <v>4</v>
      </c>
      <c r="J234">
        <v>3</v>
      </c>
      <c r="K234">
        <v>4</v>
      </c>
      <c r="L234">
        <v>2</v>
      </c>
      <c r="M234">
        <v>49</v>
      </c>
      <c r="N234">
        <v>2</v>
      </c>
      <c r="O234">
        <v>2</v>
      </c>
      <c r="P234">
        <v>2</v>
      </c>
      <c r="Q234">
        <v>2</v>
      </c>
      <c r="R234">
        <v>1</v>
      </c>
      <c r="S234">
        <v>1</v>
      </c>
      <c r="T234">
        <v>1</v>
      </c>
    </row>
    <row r="235" spans="1:20">
      <c r="A235">
        <v>1</v>
      </c>
      <c r="B235">
        <v>4</v>
      </c>
      <c r="C235">
        <v>24</v>
      </c>
      <c r="D235">
        <v>3</v>
      </c>
      <c r="E235">
        <v>1</v>
      </c>
      <c r="F235">
        <v>4679</v>
      </c>
      <c r="G235">
        <v>1</v>
      </c>
      <c r="H235">
        <v>4</v>
      </c>
      <c r="I235">
        <v>3</v>
      </c>
      <c r="J235">
        <v>3</v>
      </c>
      <c r="K235">
        <v>3</v>
      </c>
      <c r="L235">
        <v>3</v>
      </c>
      <c r="M235">
        <v>35</v>
      </c>
      <c r="N235">
        <v>3</v>
      </c>
      <c r="O235">
        <v>2</v>
      </c>
      <c r="P235">
        <v>2</v>
      </c>
      <c r="Q235">
        <v>2</v>
      </c>
      <c r="R235">
        <v>1</v>
      </c>
      <c r="S235">
        <v>2</v>
      </c>
      <c r="T235">
        <v>1</v>
      </c>
    </row>
    <row r="236" spans="1:20">
      <c r="A236">
        <v>1</v>
      </c>
      <c r="B236">
        <v>4</v>
      </c>
      <c r="C236">
        <v>27</v>
      </c>
      <c r="D236">
        <v>3</v>
      </c>
      <c r="E236">
        <v>1</v>
      </c>
      <c r="F236">
        <v>8613</v>
      </c>
      <c r="G236">
        <v>4</v>
      </c>
      <c r="H236">
        <v>3</v>
      </c>
      <c r="I236">
        <v>2</v>
      </c>
      <c r="J236">
        <v>3</v>
      </c>
      <c r="K236">
        <v>2</v>
      </c>
      <c r="L236">
        <v>3</v>
      </c>
      <c r="M236">
        <v>27</v>
      </c>
      <c r="N236">
        <v>3</v>
      </c>
      <c r="O236">
        <v>2</v>
      </c>
      <c r="P236">
        <v>2</v>
      </c>
      <c r="Q236">
        <v>3</v>
      </c>
      <c r="R236">
        <v>1</v>
      </c>
      <c r="S236">
        <v>1</v>
      </c>
      <c r="T236">
        <v>1</v>
      </c>
    </row>
    <row r="237" spans="1:20">
      <c r="A237">
        <v>1</v>
      </c>
      <c r="B237">
        <v>1</v>
      </c>
      <c r="C237">
        <v>18</v>
      </c>
      <c r="D237">
        <v>2</v>
      </c>
      <c r="E237">
        <v>2</v>
      </c>
      <c r="F237">
        <v>2659</v>
      </c>
      <c r="G237">
        <v>4</v>
      </c>
      <c r="H237">
        <v>3</v>
      </c>
      <c r="I237">
        <v>4</v>
      </c>
      <c r="J237">
        <v>3</v>
      </c>
      <c r="K237">
        <v>2</v>
      </c>
      <c r="L237">
        <v>3</v>
      </c>
      <c r="M237">
        <v>28</v>
      </c>
      <c r="N237">
        <v>3</v>
      </c>
      <c r="O237">
        <v>2</v>
      </c>
      <c r="P237">
        <v>1</v>
      </c>
      <c r="Q237">
        <v>3</v>
      </c>
      <c r="R237">
        <v>1</v>
      </c>
      <c r="S237">
        <v>1</v>
      </c>
      <c r="T237">
        <v>1</v>
      </c>
    </row>
    <row r="238" spans="1:20">
      <c r="A238">
        <v>1</v>
      </c>
      <c r="B238">
        <v>4</v>
      </c>
      <c r="C238">
        <v>24</v>
      </c>
      <c r="D238">
        <v>4</v>
      </c>
      <c r="E238">
        <v>3</v>
      </c>
      <c r="F238">
        <v>1516</v>
      </c>
      <c r="G238">
        <v>4</v>
      </c>
      <c r="H238">
        <v>3</v>
      </c>
      <c r="I238">
        <v>4</v>
      </c>
      <c r="J238">
        <v>2</v>
      </c>
      <c r="K238">
        <v>1</v>
      </c>
      <c r="L238">
        <v>1</v>
      </c>
      <c r="M238">
        <v>43</v>
      </c>
      <c r="N238">
        <v>3</v>
      </c>
      <c r="O238">
        <v>2</v>
      </c>
      <c r="P238">
        <v>2</v>
      </c>
      <c r="Q238">
        <v>2</v>
      </c>
      <c r="R238">
        <v>1</v>
      </c>
      <c r="S238">
        <v>1</v>
      </c>
      <c r="T238">
        <v>1</v>
      </c>
    </row>
    <row r="239" spans="1:20">
      <c r="A239">
        <v>1</v>
      </c>
      <c r="B239">
        <v>1</v>
      </c>
      <c r="C239">
        <v>18</v>
      </c>
      <c r="D239">
        <v>2</v>
      </c>
      <c r="E239">
        <v>0</v>
      </c>
      <c r="F239">
        <v>4380</v>
      </c>
      <c r="G239">
        <v>2</v>
      </c>
      <c r="H239">
        <v>3</v>
      </c>
      <c r="I239">
        <v>3</v>
      </c>
      <c r="J239">
        <v>3</v>
      </c>
      <c r="K239">
        <v>4</v>
      </c>
      <c r="L239">
        <v>3</v>
      </c>
      <c r="M239">
        <v>35</v>
      </c>
      <c r="N239">
        <v>3</v>
      </c>
      <c r="O239">
        <v>2</v>
      </c>
      <c r="P239">
        <v>1</v>
      </c>
      <c r="Q239">
        <v>2</v>
      </c>
      <c r="R239">
        <v>2</v>
      </c>
      <c r="S239">
        <v>2</v>
      </c>
      <c r="T239">
        <v>1</v>
      </c>
    </row>
    <row r="240" spans="1:20">
      <c r="A240">
        <v>1</v>
      </c>
      <c r="B240">
        <v>4</v>
      </c>
      <c r="C240">
        <v>14</v>
      </c>
      <c r="D240">
        <v>3</v>
      </c>
      <c r="E240">
        <v>0</v>
      </c>
      <c r="F240">
        <v>802</v>
      </c>
      <c r="G240">
        <v>1</v>
      </c>
      <c r="H240">
        <v>3</v>
      </c>
      <c r="I240">
        <v>4</v>
      </c>
      <c r="J240">
        <v>3</v>
      </c>
      <c r="K240">
        <v>2</v>
      </c>
      <c r="L240">
        <v>3</v>
      </c>
      <c r="M240">
        <v>27</v>
      </c>
      <c r="N240">
        <v>3</v>
      </c>
      <c r="O240">
        <v>2</v>
      </c>
      <c r="P240">
        <v>2</v>
      </c>
      <c r="Q240">
        <v>2</v>
      </c>
      <c r="R240">
        <v>1</v>
      </c>
      <c r="S240">
        <v>1</v>
      </c>
      <c r="T240">
        <v>1</v>
      </c>
    </row>
    <row r="241" spans="1:20">
      <c r="A241">
        <v>1</v>
      </c>
      <c r="B241">
        <v>4</v>
      </c>
      <c r="C241">
        <v>21</v>
      </c>
      <c r="D241">
        <v>2</v>
      </c>
      <c r="E241">
        <v>9</v>
      </c>
      <c r="F241">
        <v>1572</v>
      </c>
      <c r="G241">
        <v>4</v>
      </c>
      <c r="H241">
        <v>5</v>
      </c>
      <c r="I241">
        <v>4</v>
      </c>
      <c r="J241">
        <v>2</v>
      </c>
      <c r="K241">
        <v>4</v>
      </c>
      <c r="L241">
        <v>1</v>
      </c>
      <c r="M241">
        <v>36</v>
      </c>
      <c r="N241">
        <v>1</v>
      </c>
      <c r="O241">
        <v>2</v>
      </c>
      <c r="P241">
        <v>1</v>
      </c>
      <c r="Q241">
        <v>2</v>
      </c>
      <c r="R241">
        <v>1</v>
      </c>
      <c r="S241">
        <v>1</v>
      </c>
      <c r="T241">
        <v>1</v>
      </c>
    </row>
    <row r="242" spans="1:20">
      <c r="A242">
        <v>1</v>
      </c>
      <c r="B242">
        <v>2</v>
      </c>
      <c r="C242">
        <v>48</v>
      </c>
      <c r="D242">
        <v>1</v>
      </c>
      <c r="E242">
        <v>9</v>
      </c>
      <c r="F242">
        <v>3566</v>
      </c>
      <c r="G242">
        <v>2</v>
      </c>
      <c r="H242">
        <v>4</v>
      </c>
      <c r="I242">
        <v>4</v>
      </c>
      <c r="J242">
        <v>3</v>
      </c>
      <c r="K242">
        <v>2</v>
      </c>
      <c r="L242">
        <v>3</v>
      </c>
      <c r="M242">
        <v>30</v>
      </c>
      <c r="N242">
        <v>3</v>
      </c>
      <c r="O242">
        <v>2</v>
      </c>
      <c r="P242">
        <v>1</v>
      </c>
      <c r="Q242">
        <v>3</v>
      </c>
      <c r="R242">
        <v>1</v>
      </c>
      <c r="S242">
        <v>1</v>
      </c>
      <c r="T242">
        <v>1</v>
      </c>
    </row>
    <row r="243" spans="1:20">
      <c r="A243">
        <v>1</v>
      </c>
      <c r="B243">
        <v>4</v>
      </c>
      <c r="C243">
        <v>24</v>
      </c>
      <c r="D243">
        <v>2</v>
      </c>
      <c r="E243">
        <v>3</v>
      </c>
      <c r="F243">
        <v>1278</v>
      </c>
      <c r="G243">
        <v>1</v>
      </c>
      <c r="H243">
        <v>5</v>
      </c>
      <c r="I243">
        <v>4</v>
      </c>
      <c r="J243">
        <v>3</v>
      </c>
      <c r="K243">
        <v>1</v>
      </c>
      <c r="L243">
        <v>1</v>
      </c>
      <c r="M243">
        <v>36</v>
      </c>
      <c r="N243">
        <v>3</v>
      </c>
      <c r="O243">
        <v>2</v>
      </c>
      <c r="P243">
        <v>1</v>
      </c>
      <c r="Q243">
        <v>4</v>
      </c>
      <c r="R243">
        <v>1</v>
      </c>
      <c r="S243">
        <v>2</v>
      </c>
      <c r="T243">
        <v>1</v>
      </c>
    </row>
    <row r="244" spans="1:20">
      <c r="A244">
        <v>1</v>
      </c>
      <c r="B244">
        <v>4</v>
      </c>
      <c r="C244">
        <v>6</v>
      </c>
      <c r="D244">
        <v>0</v>
      </c>
      <c r="E244">
        <v>3</v>
      </c>
      <c r="F244">
        <v>426</v>
      </c>
      <c r="G244">
        <v>1</v>
      </c>
      <c r="H244">
        <v>5</v>
      </c>
      <c r="I244">
        <v>4</v>
      </c>
      <c r="J244">
        <v>4</v>
      </c>
      <c r="K244">
        <v>4</v>
      </c>
      <c r="L244">
        <v>3</v>
      </c>
      <c r="M244">
        <v>39</v>
      </c>
      <c r="N244">
        <v>3</v>
      </c>
      <c r="O244">
        <v>2</v>
      </c>
      <c r="P244">
        <v>1</v>
      </c>
      <c r="Q244">
        <v>2</v>
      </c>
      <c r="R244">
        <v>1</v>
      </c>
      <c r="S244">
        <v>1</v>
      </c>
      <c r="T244">
        <v>1</v>
      </c>
    </row>
    <row r="245" spans="1:20">
      <c r="A245">
        <v>1</v>
      </c>
      <c r="B245">
        <v>4</v>
      </c>
      <c r="C245">
        <v>39</v>
      </c>
      <c r="D245">
        <v>2</v>
      </c>
      <c r="E245">
        <v>1</v>
      </c>
      <c r="F245">
        <v>8588</v>
      </c>
      <c r="G245">
        <v>2</v>
      </c>
      <c r="H245">
        <v>5</v>
      </c>
      <c r="I245">
        <v>4</v>
      </c>
      <c r="J245">
        <v>3</v>
      </c>
      <c r="K245">
        <v>2</v>
      </c>
      <c r="L245">
        <v>3</v>
      </c>
      <c r="M245">
        <v>45</v>
      </c>
      <c r="N245">
        <v>3</v>
      </c>
      <c r="O245">
        <v>2</v>
      </c>
      <c r="P245">
        <v>1</v>
      </c>
      <c r="Q245">
        <v>4</v>
      </c>
      <c r="R245">
        <v>1</v>
      </c>
      <c r="S245">
        <v>2</v>
      </c>
      <c r="T245">
        <v>1</v>
      </c>
    </row>
    <row r="246" spans="1:20">
      <c r="A246">
        <v>1</v>
      </c>
      <c r="B246">
        <v>1</v>
      </c>
      <c r="C246">
        <v>30</v>
      </c>
      <c r="D246">
        <v>2</v>
      </c>
      <c r="E246">
        <v>1</v>
      </c>
      <c r="F246">
        <v>3857</v>
      </c>
      <c r="G246">
        <v>1</v>
      </c>
      <c r="H246">
        <v>3</v>
      </c>
      <c r="I246">
        <v>4</v>
      </c>
      <c r="J246">
        <v>1</v>
      </c>
      <c r="K246">
        <v>4</v>
      </c>
      <c r="L246">
        <v>2</v>
      </c>
      <c r="M246">
        <v>40</v>
      </c>
      <c r="N246">
        <v>3</v>
      </c>
      <c r="O246">
        <v>2</v>
      </c>
      <c r="P246">
        <v>1</v>
      </c>
      <c r="Q246">
        <v>4</v>
      </c>
      <c r="R246">
        <v>1</v>
      </c>
      <c r="S246">
        <v>2</v>
      </c>
      <c r="T246">
        <v>1</v>
      </c>
    </row>
    <row r="247" spans="1:20">
      <c r="A247">
        <v>0</v>
      </c>
      <c r="B247">
        <v>2</v>
      </c>
      <c r="C247">
        <v>12</v>
      </c>
      <c r="D247">
        <v>2</v>
      </c>
      <c r="E247">
        <v>0</v>
      </c>
      <c r="F247">
        <v>685</v>
      </c>
      <c r="G247">
        <v>1</v>
      </c>
      <c r="H247">
        <v>4</v>
      </c>
      <c r="I247">
        <v>2</v>
      </c>
      <c r="J247">
        <v>4</v>
      </c>
      <c r="K247">
        <v>3</v>
      </c>
      <c r="L247">
        <v>3</v>
      </c>
      <c r="M247">
        <v>25</v>
      </c>
      <c r="N247">
        <v>1</v>
      </c>
      <c r="O247">
        <v>2</v>
      </c>
      <c r="P247">
        <v>1</v>
      </c>
      <c r="Q247">
        <v>2</v>
      </c>
      <c r="R247">
        <v>1</v>
      </c>
      <c r="S247">
        <v>1</v>
      </c>
      <c r="T247">
        <v>1</v>
      </c>
    </row>
    <row r="248" spans="1:20">
      <c r="A248">
        <v>1</v>
      </c>
      <c r="B248">
        <v>1</v>
      </c>
      <c r="C248">
        <v>24</v>
      </c>
      <c r="D248">
        <v>2</v>
      </c>
      <c r="E248">
        <v>3</v>
      </c>
      <c r="F248">
        <v>1603</v>
      </c>
      <c r="G248">
        <v>1</v>
      </c>
      <c r="H248">
        <v>5</v>
      </c>
      <c r="I248">
        <v>4</v>
      </c>
      <c r="J248">
        <v>2</v>
      </c>
      <c r="K248">
        <v>4</v>
      </c>
      <c r="L248">
        <v>3</v>
      </c>
      <c r="M248">
        <v>55</v>
      </c>
      <c r="N248">
        <v>3</v>
      </c>
      <c r="O248">
        <v>2</v>
      </c>
      <c r="P248">
        <v>1</v>
      </c>
      <c r="Q248">
        <v>3</v>
      </c>
      <c r="R248">
        <v>1</v>
      </c>
      <c r="S248">
        <v>1</v>
      </c>
      <c r="T248">
        <v>1</v>
      </c>
    </row>
    <row r="249" spans="1:20">
      <c r="A249">
        <v>1</v>
      </c>
      <c r="B249">
        <v>4</v>
      </c>
      <c r="C249">
        <v>21</v>
      </c>
      <c r="D249">
        <v>2</v>
      </c>
      <c r="E249">
        <v>2</v>
      </c>
      <c r="F249">
        <v>2241</v>
      </c>
      <c r="G249">
        <v>1</v>
      </c>
      <c r="H249">
        <v>5</v>
      </c>
      <c r="I249">
        <v>4</v>
      </c>
      <c r="J249">
        <v>3</v>
      </c>
      <c r="K249">
        <v>2</v>
      </c>
      <c r="L249">
        <v>1</v>
      </c>
      <c r="M249">
        <v>50</v>
      </c>
      <c r="N249">
        <v>3</v>
      </c>
      <c r="O249">
        <v>2</v>
      </c>
      <c r="P249">
        <v>2</v>
      </c>
      <c r="Q249">
        <v>3</v>
      </c>
      <c r="R249">
        <v>1</v>
      </c>
      <c r="S249">
        <v>1</v>
      </c>
      <c r="T249">
        <v>1</v>
      </c>
    </row>
    <row r="250" spans="1:20">
      <c r="A250">
        <v>1</v>
      </c>
      <c r="B250">
        <v>1</v>
      </c>
      <c r="C250">
        <v>24</v>
      </c>
      <c r="D250">
        <v>2</v>
      </c>
      <c r="E250">
        <v>3</v>
      </c>
      <c r="F250">
        <v>2384</v>
      </c>
      <c r="G250">
        <v>1</v>
      </c>
      <c r="H250">
        <v>5</v>
      </c>
      <c r="I250">
        <v>4</v>
      </c>
      <c r="J250">
        <v>3</v>
      </c>
      <c r="K250">
        <v>4</v>
      </c>
      <c r="L250">
        <v>1</v>
      </c>
      <c r="M250">
        <v>64</v>
      </c>
      <c r="N250">
        <v>1</v>
      </c>
      <c r="O250">
        <v>1</v>
      </c>
      <c r="P250">
        <v>1</v>
      </c>
      <c r="Q250">
        <v>2</v>
      </c>
      <c r="R250">
        <v>1</v>
      </c>
      <c r="S250">
        <v>1</v>
      </c>
      <c r="T250">
        <v>1</v>
      </c>
    </row>
    <row r="251" spans="1:20">
      <c r="A251">
        <v>1</v>
      </c>
      <c r="B251">
        <v>4</v>
      </c>
      <c r="C251">
        <v>4</v>
      </c>
      <c r="D251">
        <v>2</v>
      </c>
      <c r="E251">
        <v>2</v>
      </c>
      <c r="F251">
        <v>601</v>
      </c>
      <c r="G251">
        <v>1</v>
      </c>
      <c r="H251">
        <v>2</v>
      </c>
      <c r="I251">
        <v>1</v>
      </c>
      <c r="J251">
        <v>2</v>
      </c>
      <c r="K251">
        <v>3</v>
      </c>
      <c r="L251">
        <v>1</v>
      </c>
      <c r="M251">
        <v>23</v>
      </c>
      <c r="N251">
        <v>3</v>
      </c>
      <c r="O251">
        <v>1</v>
      </c>
      <c r="P251">
        <v>1</v>
      </c>
      <c r="Q251">
        <v>2</v>
      </c>
      <c r="R251">
        <v>2</v>
      </c>
      <c r="S251">
        <v>1</v>
      </c>
      <c r="T251">
        <v>1</v>
      </c>
    </row>
    <row r="252" spans="1:20">
      <c r="A252">
        <v>1</v>
      </c>
      <c r="B252">
        <v>4</v>
      </c>
      <c r="C252">
        <v>39</v>
      </c>
      <c r="D252">
        <v>2</v>
      </c>
      <c r="E252">
        <v>1</v>
      </c>
      <c r="F252">
        <v>2569</v>
      </c>
      <c r="G252">
        <v>3</v>
      </c>
      <c r="H252">
        <v>3</v>
      </c>
      <c r="I252">
        <v>4</v>
      </c>
      <c r="J252">
        <v>3</v>
      </c>
      <c r="K252">
        <v>4</v>
      </c>
      <c r="L252">
        <v>3</v>
      </c>
      <c r="M252">
        <v>24</v>
      </c>
      <c r="N252">
        <v>3</v>
      </c>
      <c r="O252">
        <v>2</v>
      </c>
      <c r="P252">
        <v>1</v>
      </c>
      <c r="Q252">
        <v>3</v>
      </c>
      <c r="R252">
        <v>1</v>
      </c>
      <c r="S252">
        <v>1</v>
      </c>
      <c r="T252">
        <v>1</v>
      </c>
    </row>
    <row r="253" spans="1:20">
      <c r="A253">
        <v>1</v>
      </c>
      <c r="B253">
        <v>4</v>
      </c>
      <c r="C253">
        <v>15</v>
      </c>
      <c r="D253">
        <v>4</v>
      </c>
      <c r="E253">
        <v>3</v>
      </c>
      <c r="F253">
        <v>1316</v>
      </c>
      <c r="G253">
        <v>3</v>
      </c>
      <c r="H253">
        <v>3</v>
      </c>
      <c r="I253">
        <v>2</v>
      </c>
      <c r="J253">
        <v>4</v>
      </c>
      <c r="K253">
        <v>2</v>
      </c>
      <c r="L253">
        <v>2</v>
      </c>
      <c r="M253">
        <v>47</v>
      </c>
      <c r="N253">
        <v>3</v>
      </c>
      <c r="O253">
        <v>2</v>
      </c>
      <c r="P253">
        <v>2</v>
      </c>
      <c r="Q253">
        <v>2</v>
      </c>
      <c r="R253">
        <v>1</v>
      </c>
      <c r="S253">
        <v>1</v>
      </c>
      <c r="T253">
        <v>1</v>
      </c>
    </row>
    <row r="254" spans="1:20">
      <c r="A254">
        <v>1</v>
      </c>
      <c r="B254">
        <v>4</v>
      </c>
      <c r="C254">
        <v>60</v>
      </c>
      <c r="D254">
        <v>2</v>
      </c>
      <c r="E254">
        <v>0</v>
      </c>
      <c r="F254">
        <v>10366</v>
      </c>
      <c r="G254">
        <v>1</v>
      </c>
      <c r="H254">
        <v>5</v>
      </c>
      <c r="I254">
        <v>2</v>
      </c>
      <c r="J254">
        <v>3</v>
      </c>
      <c r="K254">
        <v>4</v>
      </c>
      <c r="L254">
        <v>2</v>
      </c>
      <c r="M254">
        <v>42</v>
      </c>
      <c r="N254">
        <v>3</v>
      </c>
      <c r="O254">
        <v>2</v>
      </c>
      <c r="P254">
        <v>1</v>
      </c>
      <c r="Q254">
        <v>4</v>
      </c>
      <c r="R254">
        <v>1</v>
      </c>
      <c r="S254">
        <v>2</v>
      </c>
      <c r="T254">
        <v>1</v>
      </c>
    </row>
    <row r="255" spans="1:20">
      <c r="A255">
        <v>1</v>
      </c>
      <c r="B255">
        <v>4</v>
      </c>
      <c r="C255">
        <v>18</v>
      </c>
      <c r="D255">
        <v>2</v>
      </c>
      <c r="E255">
        <v>9</v>
      </c>
      <c r="F255">
        <v>1568</v>
      </c>
      <c r="G255">
        <v>2</v>
      </c>
      <c r="H255">
        <v>3</v>
      </c>
      <c r="I255">
        <v>3</v>
      </c>
      <c r="J255">
        <v>2</v>
      </c>
      <c r="K255">
        <v>4</v>
      </c>
      <c r="L255">
        <v>2</v>
      </c>
      <c r="M255">
        <v>24</v>
      </c>
      <c r="N255">
        <v>3</v>
      </c>
      <c r="O255">
        <v>1</v>
      </c>
      <c r="P255">
        <v>1</v>
      </c>
      <c r="Q255">
        <v>2</v>
      </c>
      <c r="R255">
        <v>1</v>
      </c>
      <c r="S255">
        <v>1</v>
      </c>
      <c r="T255">
        <v>1</v>
      </c>
    </row>
    <row r="256" spans="1:20">
      <c r="A256">
        <v>1</v>
      </c>
      <c r="B256">
        <v>4</v>
      </c>
      <c r="C256">
        <v>18</v>
      </c>
      <c r="D256">
        <v>4</v>
      </c>
      <c r="E256">
        <v>3</v>
      </c>
      <c r="F256">
        <v>629</v>
      </c>
      <c r="G256">
        <v>3</v>
      </c>
      <c r="H256">
        <v>5</v>
      </c>
      <c r="I256">
        <v>4</v>
      </c>
      <c r="J256">
        <v>3</v>
      </c>
      <c r="K256">
        <v>3</v>
      </c>
      <c r="L256">
        <v>2</v>
      </c>
      <c r="M256">
        <v>32</v>
      </c>
      <c r="N256">
        <v>1</v>
      </c>
      <c r="O256">
        <v>2</v>
      </c>
      <c r="P256">
        <v>2</v>
      </c>
      <c r="Q256">
        <v>4</v>
      </c>
      <c r="R256">
        <v>1</v>
      </c>
      <c r="S256">
        <v>2</v>
      </c>
      <c r="T256">
        <v>1</v>
      </c>
    </row>
    <row r="257" spans="1:20">
      <c r="A257">
        <v>1</v>
      </c>
      <c r="B257">
        <v>4</v>
      </c>
      <c r="C257">
        <v>6</v>
      </c>
      <c r="D257">
        <v>1</v>
      </c>
      <c r="E257">
        <v>3</v>
      </c>
      <c r="F257">
        <v>1750</v>
      </c>
      <c r="G257">
        <v>3</v>
      </c>
      <c r="H257">
        <v>5</v>
      </c>
      <c r="I257">
        <v>2</v>
      </c>
      <c r="J257">
        <v>3</v>
      </c>
      <c r="K257">
        <v>4</v>
      </c>
      <c r="L257">
        <v>2</v>
      </c>
      <c r="M257">
        <v>45</v>
      </c>
      <c r="N257">
        <v>1</v>
      </c>
      <c r="O257">
        <v>2</v>
      </c>
      <c r="P257">
        <v>1</v>
      </c>
      <c r="Q257">
        <v>2</v>
      </c>
      <c r="R257">
        <v>2</v>
      </c>
      <c r="S257">
        <v>1</v>
      </c>
      <c r="T257">
        <v>1</v>
      </c>
    </row>
    <row r="258" spans="1:20">
      <c r="A258">
        <v>1</v>
      </c>
      <c r="B258">
        <v>4</v>
      </c>
      <c r="C258">
        <v>24</v>
      </c>
      <c r="D258">
        <v>2</v>
      </c>
      <c r="E258">
        <v>1</v>
      </c>
      <c r="F258">
        <v>3488</v>
      </c>
      <c r="G258">
        <v>2</v>
      </c>
      <c r="H258">
        <v>4</v>
      </c>
      <c r="I258">
        <v>3</v>
      </c>
      <c r="J258">
        <v>2</v>
      </c>
      <c r="K258">
        <v>4</v>
      </c>
      <c r="L258">
        <v>3</v>
      </c>
      <c r="M258">
        <v>23</v>
      </c>
      <c r="N258">
        <v>3</v>
      </c>
      <c r="O258">
        <v>2</v>
      </c>
      <c r="P258">
        <v>1</v>
      </c>
      <c r="Q258">
        <v>3</v>
      </c>
      <c r="R258">
        <v>1</v>
      </c>
      <c r="S258">
        <v>1</v>
      </c>
      <c r="T258">
        <v>1</v>
      </c>
    </row>
    <row r="259" spans="1:20">
      <c r="A259">
        <v>1</v>
      </c>
      <c r="B259">
        <v>4</v>
      </c>
      <c r="C259">
        <v>18</v>
      </c>
      <c r="D259">
        <v>4</v>
      </c>
      <c r="E259">
        <v>3</v>
      </c>
      <c r="F259">
        <v>1800</v>
      </c>
      <c r="G259">
        <v>1</v>
      </c>
      <c r="H259">
        <v>3</v>
      </c>
      <c r="I259">
        <v>4</v>
      </c>
      <c r="J259">
        <v>3</v>
      </c>
      <c r="K259">
        <v>2</v>
      </c>
      <c r="L259">
        <v>3</v>
      </c>
      <c r="M259">
        <v>24</v>
      </c>
      <c r="N259">
        <v>3</v>
      </c>
      <c r="O259">
        <v>2</v>
      </c>
      <c r="P259">
        <v>2</v>
      </c>
      <c r="Q259">
        <v>3</v>
      </c>
      <c r="R259">
        <v>1</v>
      </c>
      <c r="S259">
        <v>1</v>
      </c>
      <c r="T259">
        <v>1</v>
      </c>
    </row>
    <row r="260" spans="1:20">
      <c r="A260">
        <v>1</v>
      </c>
      <c r="B260">
        <v>4</v>
      </c>
      <c r="C260">
        <v>24</v>
      </c>
      <c r="D260">
        <v>3</v>
      </c>
      <c r="E260">
        <v>2</v>
      </c>
      <c r="F260">
        <v>4151</v>
      </c>
      <c r="G260">
        <v>2</v>
      </c>
      <c r="H260">
        <v>3</v>
      </c>
      <c r="I260">
        <v>2</v>
      </c>
      <c r="J260">
        <v>3</v>
      </c>
      <c r="K260">
        <v>3</v>
      </c>
      <c r="L260">
        <v>2</v>
      </c>
      <c r="M260">
        <v>35</v>
      </c>
      <c r="N260">
        <v>3</v>
      </c>
      <c r="O260">
        <v>2</v>
      </c>
      <c r="P260">
        <v>2</v>
      </c>
      <c r="Q260">
        <v>3</v>
      </c>
      <c r="R260">
        <v>1</v>
      </c>
      <c r="S260">
        <v>1</v>
      </c>
      <c r="T260">
        <v>1</v>
      </c>
    </row>
    <row r="261" spans="1:20">
      <c r="A261">
        <v>1</v>
      </c>
      <c r="B261">
        <v>2</v>
      </c>
      <c r="C261">
        <v>15</v>
      </c>
      <c r="D261">
        <v>2</v>
      </c>
      <c r="E261">
        <v>5</v>
      </c>
      <c r="F261">
        <v>2631</v>
      </c>
      <c r="G261">
        <v>2</v>
      </c>
      <c r="H261">
        <v>3</v>
      </c>
      <c r="I261">
        <v>3</v>
      </c>
      <c r="J261">
        <v>2</v>
      </c>
      <c r="K261">
        <v>2</v>
      </c>
      <c r="L261">
        <v>1</v>
      </c>
      <c r="M261">
        <v>25</v>
      </c>
      <c r="N261">
        <v>3</v>
      </c>
      <c r="O261">
        <v>2</v>
      </c>
      <c r="P261">
        <v>1</v>
      </c>
      <c r="Q261">
        <v>2</v>
      </c>
      <c r="R261">
        <v>1</v>
      </c>
      <c r="S261">
        <v>1</v>
      </c>
      <c r="T261">
        <v>1</v>
      </c>
    </row>
    <row r="262" spans="1:20">
      <c r="A262">
        <v>1</v>
      </c>
      <c r="B262">
        <v>4</v>
      </c>
      <c r="C262">
        <v>21</v>
      </c>
      <c r="D262">
        <v>2</v>
      </c>
      <c r="E262">
        <v>1</v>
      </c>
      <c r="F262">
        <v>5248</v>
      </c>
      <c r="G262">
        <v>5</v>
      </c>
      <c r="H262">
        <v>3</v>
      </c>
      <c r="I262">
        <v>1</v>
      </c>
      <c r="J262">
        <v>3</v>
      </c>
      <c r="K262">
        <v>3</v>
      </c>
      <c r="L262">
        <v>3</v>
      </c>
      <c r="M262">
        <v>26</v>
      </c>
      <c r="N262">
        <v>3</v>
      </c>
      <c r="O262">
        <v>2</v>
      </c>
      <c r="P262">
        <v>1</v>
      </c>
      <c r="Q262">
        <v>3</v>
      </c>
      <c r="R262">
        <v>1</v>
      </c>
      <c r="S262">
        <v>1</v>
      </c>
      <c r="T262">
        <v>1</v>
      </c>
    </row>
    <row r="263" spans="1:20">
      <c r="A263">
        <v>1</v>
      </c>
      <c r="B263">
        <v>2</v>
      </c>
      <c r="C263">
        <v>18</v>
      </c>
      <c r="D263">
        <v>3</v>
      </c>
      <c r="E263">
        <v>0</v>
      </c>
      <c r="F263">
        <v>2899</v>
      </c>
      <c r="G263">
        <v>5</v>
      </c>
      <c r="H263">
        <v>5</v>
      </c>
      <c r="I263">
        <v>4</v>
      </c>
      <c r="J263">
        <v>3</v>
      </c>
      <c r="K263">
        <v>4</v>
      </c>
      <c r="L263">
        <v>3</v>
      </c>
      <c r="M263">
        <v>43</v>
      </c>
      <c r="N263">
        <v>3</v>
      </c>
      <c r="O263">
        <v>2</v>
      </c>
      <c r="P263">
        <v>1</v>
      </c>
      <c r="Q263">
        <v>3</v>
      </c>
      <c r="R263">
        <v>2</v>
      </c>
      <c r="S263">
        <v>1</v>
      </c>
      <c r="T263">
        <v>1</v>
      </c>
    </row>
    <row r="264" spans="1:20">
      <c r="A264">
        <v>1</v>
      </c>
      <c r="B264">
        <v>2</v>
      </c>
      <c r="C264">
        <v>18</v>
      </c>
      <c r="D264">
        <v>3</v>
      </c>
      <c r="E264">
        <v>5</v>
      </c>
      <c r="F264">
        <v>6204</v>
      </c>
      <c r="G264">
        <v>1</v>
      </c>
      <c r="H264">
        <v>3</v>
      </c>
      <c r="I264">
        <v>2</v>
      </c>
      <c r="J264">
        <v>3</v>
      </c>
      <c r="K264">
        <v>4</v>
      </c>
      <c r="L264">
        <v>1</v>
      </c>
      <c r="M264">
        <v>44</v>
      </c>
      <c r="N264">
        <v>3</v>
      </c>
      <c r="O264">
        <v>2</v>
      </c>
      <c r="P264">
        <v>1</v>
      </c>
      <c r="Q264">
        <v>2</v>
      </c>
      <c r="R264">
        <v>2</v>
      </c>
      <c r="S264">
        <v>2</v>
      </c>
      <c r="T264">
        <v>1</v>
      </c>
    </row>
    <row r="265" spans="1:20">
      <c r="A265">
        <v>1</v>
      </c>
      <c r="B265">
        <v>4</v>
      </c>
      <c r="C265">
        <v>12</v>
      </c>
      <c r="D265">
        <v>2</v>
      </c>
      <c r="E265">
        <v>3</v>
      </c>
      <c r="F265">
        <v>804</v>
      </c>
      <c r="G265">
        <v>1</v>
      </c>
      <c r="H265">
        <v>5</v>
      </c>
      <c r="I265">
        <v>4</v>
      </c>
      <c r="J265">
        <v>3</v>
      </c>
      <c r="K265">
        <v>4</v>
      </c>
      <c r="L265">
        <v>3</v>
      </c>
      <c r="M265">
        <v>38</v>
      </c>
      <c r="N265">
        <v>3</v>
      </c>
      <c r="O265">
        <v>2</v>
      </c>
      <c r="P265">
        <v>1</v>
      </c>
      <c r="Q265">
        <v>3</v>
      </c>
      <c r="R265">
        <v>1</v>
      </c>
      <c r="S265">
        <v>1</v>
      </c>
      <c r="T265">
        <v>1</v>
      </c>
    </row>
    <row r="266" spans="1:20">
      <c r="A266">
        <v>1</v>
      </c>
      <c r="B266">
        <v>4</v>
      </c>
      <c r="C266">
        <v>36</v>
      </c>
      <c r="D266">
        <v>2</v>
      </c>
      <c r="E266">
        <v>3</v>
      </c>
      <c r="F266">
        <v>3595</v>
      </c>
      <c r="G266">
        <v>1</v>
      </c>
      <c r="H266">
        <v>5</v>
      </c>
      <c r="I266">
        <v>4</v>
      </c>
      <c r="J266">
        <v>3</v>
      </c>
      <c r="K266">
        <v>2</v>
      </c>
      <c r="L266">
        <v>3</v>
      </c>
      <c r="M266">
        <v>28</v>
      </c>
      <c r="N266">
        <v>3</v>
      </c>
      <c r="O266">
        <v>2</v>
      </c>
      <c r="P266">
        <v>1</v>
      </c>
      <c r="Q266">
        <v>3</v>
      </c>
      <c r="R266">
        <v>1</v>
      </c>
      <c r="S266">
        <v>1</v>
      </c>
      <c r="T266">
        <v>1</v>
      </c>
    </row>
    <row r="267" spans="1:20">
      <c r="A267">
        <v>1</v>
      </c>
      <c r="B267">
        <v>4</v>
      </c>
      <c r="C267">
        <v>36</v>
      </c>
      <c r="D267">
        <v>4</v>
      </c>
      <c r="E267">
        <v>1</v>
      </c>
      <c r="F267">
        <v>5711</v>
      </c>
      <c r="G267">
        <v>4</v>
      </c>
      <c r="H267">
        <v>5</v>
      </c>
      <c r="I267">
        <v>4</v>
      </c>
      <c r="J267">
        <v>3</v>
      </c>
      <c r="K267">
        <v>2</v>
      </c>
      <c r="L267">
        <v>3</v>
      </c>
      <c r="M267">
        <v>38</v>
      </c>
      <c r="N267">
        <v>3</v>
      </c>
      <c r="O267">
        <v>2</v>
      </c>
      <c r="P267">
        <v>2</v>
      </c>
      <c r="Q267">
        <v>4</v>
      </c>
      <c r="R267">
        <v>1</v>
      </c>
      <c r="S267">
        <v>2</v>
      </c>
      <c r="T267">
        <v>1</v>
      </c>
    </row>
    <row r="268" spans="1:20">
      <c r="A268">
        <v>1</v>
      </c>
      <c r="B268">
        <v>3</v>
      </c>
      <c r="C268">
        <v>15</v>
      </c>
      <c r="D268">
        <v>2</v>
      </c>
      <c r="E268">
        <v>9</v>
      </c>
      <c r="F268">
        <v>2687</v>
      </c>
      <c r="G268">
        <v>1</v>
      </c>
      <c r="H268">
        <v>4</v>
      </c>
      <c r="I268">
        <v>2</v>
      </c>
      <c r="J268">
        <v>3</v>
      </c>
      <c r="K268">
        <v>4</v>
      </c>
      <c r="L268">
        <v>2</v>
      </c>
      <c r="M268">
        <v>26</v>
      </c>
      <c r="N268">
        <v>3</v>
      </c>
      <c r="O268">
        <v>1</v>
      </c>
      <c r="P268">
        <v>1</v>
      </c>
      <c r="Q268">
        <v>3</v>
      </c>
      <c r="R268">
        <v>1</v>
      </c>
      <c r="S268">
        <v>2</v>
      </c>
      <c r="T268">
        <v>1</v>
      </c>
    </row>
    <row r="269" spans="1:20">
      <c r="A269">
        <v>1</v>
      </c>
      <c r="B269">
        <v>1</v>
      </c>
      <c r="C269">
        <v>15</v>
      </c>
      <c r="D269">
        <v>3</v>
      </c>
      <c r="E269">
        <v>2</v>
      </c>
      <c r="F269">
        <v>3643</v>
      </c>
      <c r="G269">
        <v>1</v>
      </c>
      <c r="H269">
        <v>5</v>
      </c>
      <c r="I269">
        <v>1</v>
      </c>
      <c r="J269">
        <v>2</v>
      </c>
      <c r="K269">
        <v>4</v>
      </c>
      <c r="L269">
        <v>2</v>
      </c>
      <c r="M269">
        <v>27</v>
      </c>
      <c r="N269">
        <v>3</v>
      </c>
      <c r="O269">
        <v>2</v>
      </c>
      <c r="P269">
        <v>2</v>
      </c>
      <c r="Q269">
        <v>2</v>
      </c>
      <c r="R269">
        <v>1</v>
      </c>
      <c r="S269">
        <v>1</v>
      </c>
      <c r="T269">
        <v>1</v>
      </c>
    </row>
    <row r="270" spans="1:20">
      <c r="A270">
        <v>1</v>
      </c>
      <c r="B270">
        <v>4</v>
      </c>
      <c r="C270">
        <v>10</v>
      </c>
      <c r="D270">
        <v>4</v>
      </c>
      <c r="E270">
        <v>2</v>
      </c>
      <c r="F270">
        <v>2146</v>
      </c>
      <c r="G270">
        <v>1</v>
      </c>
      <c r="H270">
        <v>2</v>
      </c>
      <c r="I270">
        <v>1</v>
      </c>
      <c r="J270">
        <v>2</v>
      </c>
      <c r="K270">
        <v>3</v>
      </c>
      <c r="L270">
        <v>1</v>
      </c>
      <c r="M270">
        <v>23</v>
      </c>
      <c r="N270">
        <v>3</v>
      </c>
      <c r="O270">
        <v>1</v>
      </c>
      <c r="P270">
        <v>2</v>
      </c>
      <c r="Q270">
        <v>3</v>
      </c>
      <c r="R270">
        <v>1</v>
      </c>
      <c r="S270">
        <v>1</v>
      </c>
      <c r="T270">
        <v>1</v>
      </c>
    </row>
    <row r="271" spans="1:20">
      <c r="A271">
        <v>1</v>
      </c>
      <c r="B271">
        <v>1</v>
      </c>
      <c r="C271">
        <v>10</v>
      </c>
      <c r="D271">
        <v>2</v>
      </c>
      <c r="E271">
        <v>3</v>
      </c>
      <c r="F271">
        <v>2315</v>
      </c>
      <c r="G271">
        <v>1</v>
      </c>
      <c r="H271">
        <v>5</v>
      </c>
      <c r="I271">
        <v>3</v>
      </c>
      <c r="J271">
        <v>3</v>
      </c>
      <c r="K271">
        <v>4</v>
      </c>
      <c r="L271">
        <v>1</v>
      </c>
      <c r="M271">
        <v>52</v>
      </c>
      <c r="N271">
        <v>3</v>
      </c>
      <c r="O271">
        <v>2</v>
      </c>
      <c r="P271">
        <v>1</v>
      </c>
      <c r="Q271">
        <v>2</v>
      </c>
      <c r="R271">
        <v>1</v>
      </c>
      <c r="S271">
        <v>1</v>
      </c>
      <c r="T271">
        <v>1</v>
      </c>
    </row>
    <row r="272" spans="1:20">
      <c r="A272">
        <v>1</v>
      </c>
      <c r="B272">
        <v>4</v>
      </c>
      <c r="C272">
        <v>5</v>
      </c>
      <c r="D272">
        <v>2</v>
      </c>
      <c r="E272">
        <v>9</v>
      </c>
      <c r="F272">
        <v>3448</v>
      </c>
      <c r="G272">
        <v>1</v>
      </c>
      <c r="H272">
        <v>4</v>
      </c>
      <c r="I272">
        <v>1</v>
      </c>
      <c r="J272">
        <v>3</v>
      </c>
      <c r="K272">
        <v>4</v>
      </c>
      <c r="L272">
        <v>1</v>
      </c>
      <c r="M272">
        <v>74</v>
      </c>
      <c r="N272">
        <v>3</v>
      </c>
      <c r="O272">
        <v>2</v>
      </c>
      <c r="P272">
        <v>1</v>
      </c>
      <c r="Q272">
        <v>2</v>
      </c>
      <c r="R272">
        <v>1</v>
      </c>
      <c r="S272">
        <v>1</v>
      </c>
      <c r="T272">
        <v>1</v>
      </c>
    </row>
    <row r="273" spans="1:20">
      <c r="A273">
        <v>1</v>
      </c>
      <c r="B273">
        <v>4</v>
      </c>
      <c r="C273">
        <v>15</v>
      </c>
      <c r="D273">
        <v>2</v>
      </c>
      <c r="E273">
        <v>2</v>
      </c>
      <c r="F273">
        <v>2708</v>
      </c>
      <c r="G273">
        <v>1</v>
      </c>
      <c r="H273">
        <v>2</v>
      </c>
      <c r="I273">
        <v>2</v>
      </c>
      <c r="J273">
        <v>3</v>
      </c>
      <c r="K273">
        <v>3</v>
      </c>
      <c r="L273">
        <v>2</v>
      </c>
      <c r="M273">
        <v>27</v>
      </c>
      <c r="N273">
        <v>1</v>
      </c>
      <c r="O273">
        <v>2</v>
      </c>
      <c r="P273">
        <v>2</v>
      </c>
      <c r="Q273">
        <v>2</v>
      </c>
      <c r="R273">
        <v>1</v>
      </c>
      <c r="S273">
        <v>1</v>
      </c>
      <c r="T273">
        <v>1</v>
      </c>
    </row>
    <row r="274" spans="1:20">
      <c r="A274">
        <v>1</v>
      </c>
      <c r="B274">
        <v>4</v>
      </c>
      <c r="C274">
        <v>11</v>
      </c>
      <c r="D274">
        <v>4</v>
      </c>
      <c r="E274">
        <v>0</v>
      </c>
      <c r="F274">
        <v>1393</v>
      </c>
      <c r="G274">
        <v>1</v>
      </c>
      <c r="H274">
        <v>2</v>
      </c>
      <c r="I274">
        <v>4</v>
      </c>
      <c r="J274">
        <v>2</v>
      </c>
      <c r="K274">
        <v>4</v>
      </c>
      <c r="L274">
        <v>3</v>
      </c>
      <c r="M274">
        <v>35</v>
      </c>
      <c r="N274">
        <v>3</v>
      </c>
      <c r="O274">
        <v>2</v>
      </c>
      <c r="P274">
        <v>2</v>
      </c>
      <c r="Q274">
        <v>4</v>
      </c>
      <c r="R274">
        <v>1</v>
      </c>
      <c r="S274">
        <v>1</v>
      </c>
      <c r="T274">
        <v>1</v>
      </c>
    </row>
    <row r="275" spans="1:20">
      <c r="A275">
        <v>1</v>
      </c>
      <c r="B275">
        <v>3</v>
      </c>
      <c r="C275">
        <v>10</v>
      </c>
      <c r="D275">
        <v>2</v>
      </c>
      <c r="E275">
        <v>2</v>
      </c>
      <c r="F275">
        <v>1275</v>
      </c>
      <c r="G275">
        <v>1</v>
      </c>
      <c r="H275">
        <v>2</v>
      </c>
      <c r="I275">
        <v>4</v>
      </c>
      <c r="J275">
        <v>2</v>
      </c>
      <c r="K275">
        <v>2</v>
      </c>
      <c r="L275">
        <v>2</v>
      </c>
      <c r="M275">
        <v>23</v>
      </c>
      <c r="N275">
        <v>3</v>
      </c>
      <c r="O275">
        <v>2</v>
      </c>
      <c r="P275">
        <v>1</v>
      </c>
      <c r="Q275">
        <v>3</v>
      </c>
      <c r="R275">
        <v>1</v>
      </c>
      <c r="S275">
        <v>1</v>
      </c>
      <c r="T275">
        <v>1</v>
      </c>
    </row>
    <row r="276" spans="1:20">
      <c r="A276">
        <v>1</v>
      </c>
      <c r="B276">
        <v>4</v>
      </c>
      <c r="C276">
        <v>9</v>
      </c>
      <c r="D276">
        <v>2</v>
      </c>
      <c r="E276">
        <v>2</v>
      </c>
      <c r="F276">
        <v>1313</v>
      </c>
      <c r="G276">
        <v>1</v>
      </c>
      <c r="H276">
        <v>5</v>
      </c>
      <c r="I276">
        <v>1</v>
      </c>
      <c r="J276">
        <v>3</v>
      </c>
      <c r="K276">
        <v>4</v>
      </c>
      <c r="L276">
        <v>3</v>
      </c>
      <c r="M276">
        <v>20</v>
      </c>
      <c r="N276">
        <v>3</v>
      </c>
      <c r="O276">
        <v>2</v>
      </c>
      <c r="P276">
        <v>1</v>
      </c>
      <c r="Q276">
        <v>3</v>
      </c>
      <c r="R276">
        <v>1</v>
      </c>
      <c r="S276">
        <v>1</v>
      </c>
      <c r="T276">
        <v>1</v>
      </c>
    </row>
    <row r="277" spans="1:20">
      <c r="A277">
        <v>1</v>
      </c>
      <c r="B277">
        <v>4</v>
      </c>
      <c r="C277">
        <v>12</v>
      </c>
      <c r="D277">
        <v>2</v>
      </c>
      <c r="E277">
        <v>3</v>
      </c>
      <c r="F277">
        <v>1493</v>
      </c>
      <c r="G277">
        <v>1</v>
      </c>
      <c r="H277">
        <v>2</v>
      </c>
      <c r="I277">
        <v>4</v>
      </c>
      <c r="J277">
        <v>2</v>
      </c>
      <c r="K277">
        <v>3</v>
      </c>
      <c r="L277">
        <v>3</v>
      </c>
      <c r="M277">
        <v>34</v>
      </c>
      <c r="N277">
        <v>3</v>
      </c>
      <c r="O277">
        <v>2</v>
      </c>
      <c r="P277">
        <v>1</v>
      </c>
      <c r="Q277">
        <v>3</v>
      </c>
      <c r="R277">
        <v>2</v>
      </c>
      <c r="S277">
        <v>1</v>
      </c>
      <c r="T277">
        <v>1</v>
      </c>
    </row>
    <row r="278" spans="1:20">
      <c r="A278">
        <v>1</v>
      </c>
      <c r="B278">
        <v>4</v>
      </c>
      <c r="C278">
        <v>22</v>
      </c>
      <c r="D278">
        <v>2</v>
      </c>
      <c r="E278">
        <v>3</v>
      </c>
      <c r="F278">
        <v>2675</v>
      </c>
      <c r="G278">
        <v>3</v>
      </c>
      <c r="H278">
        <v>5</v>
      </c>
      <c r="I278">
        <v>3</v>
      </c>
      <c r="J278">
        <v>3</v>
      </c>
      <c r="K278">
        <v>4</v>
      </c>
      <c r="L278">
        <v>3</v>
      </c>
      <c r="M278">
        <v>40</v>
      </c>
      <c r="N278">
        <v>3</v>
      </c>
      <c r="O278">
        <v>2</v>
      </c>
      <c r="P278">
        <v>1</v>
      </c>
      <c r="Q278">
        <v>3</v>
      </c>
      <c r="R278">
        <v>1</v>
      </c>
      <c r="S278">
        <v>1</v>
      </c>
      <c r="T278">
        <v>1</v>
      </c>
    </row>
    <row r="279" spans="1:20">
      <c r="A279">
        <v>1</v>
      </c>
      <c r="B279">
        <v>2</v>
      </c>
      <c r="C279">
        <v>9</v>
      </c>
      <c r="D279">
        <v>2</v>
      </c>
      <c r="E279">
        <v>3</v>
      </c>
      <c r="F279">
        <v>2118</v>
      </c>
      <c r="G279">
        <v>1</v>
      </c>
      <c r="H279">
        <v>3</v>
      </c>
      <c r="I279">
        <v>2</v>
      </c>
      <c r="J279">
        <v>3</v>
      </c>
      <c r="K279">
        <v>2</v>
      </c>
      <c r="L279">
        <v>1</v>
      </c>
      <c r="M279">
        <v>37</v>
      </c>
      <c r="N279">
        <v>3</v>
      </c>
      <c r="O279">
        <v>2</v>
      </c>
      <c r="P279">
        <v>1</v>
      </c>
      <c r="Q279">
        <v>2</v>
      </c>
      <c r="R279">
        <v>2</v>
      </c>
      <c r="S279">
        <v>1</v>
      </c>
      <c r="T279">
        <v>1</v>
      </c>
    </row>
    <row r="280" spans="1:20">
      <c r="A280">
        <v>1</v>
      </c>
      <c r="B280">
        <v>4</v>
      </c>
      <c r="C280">
        <v>36</v>
      </c>
      <c r="D280">
        <v>2</v>
      </c>
      <c r="E280">
        <v>0</v>
      </c>
      <c r="F280">
        <v>909</v>
      </c>
      <c r="G280">
        <v>3</v>
      </c>
      <c r="H280">
        <v>5</v>
      </c>
      <c r="I280">
        <v>4</v>
      </c>
      <c r="J280">
        <v>3</v>
      </c>
      <c r="K280">
        <v>4</v>
      </c>
      <c r="L280">
        <v>2</v>
      </c>
      <c r="M280">
        <v>36</v>
      </c>
      <c r="N280">
        <v>3</v>
      </c>
      <c r="O280">
        <v>2</v>
      </c>
      <c r="P280">
        <v>1</v>
      </c>
      <c r="Q280">
        <v>3</v>
      </c>
      <c r="R280">
        <v>1</v>
      </c>
      <c r="S280">
        <v>1</v>
      </c>
      <c r="T280">
        <v>1</v>
      </c>
    </row>
    <row r="281" spans="1:20">
      <c r="A281">
        <v>1</v>
      </c>
      <c r="B281">
        <v>4</v>
      </c>
      <c r="C281">
        <v>12</v>
      </c>
      <c r="D281">
        <v>4</v>
      </c>
      <c r="E281">
        <v>2</v>
      </c>
      <c r="F281">
        <v>1258</v>
      </c>
      <c r="G281">
        <v>1</v>
      </c>
      <c r="H281">
        <v>2</v>
      </c>
      <c r="I281">
        <v>2</v>
      </c>
      <c r="J281">
        <v>2</v>
      </c>
      <c r="K281">
        <v>4</v>
      </c>
      <c r="L281">
        <v>2</v>
      </c>
      <c r="M281">
        <v>22</v>
      </c>
      <c r="N281">
        <v>3</v>
      </c>
      <c r="O281">
        <v>1</v>
      </c>
      <c r="P281">
        <v>2</v>
      </c>
      <c r="Q281">
        <v>2</v>
      </c>
      <c r="R281">
        <v>1</v>
      </c>
      <c r="S281">
        <v>1</v>
      </c>
      <c r="T281">
        <v>1</v>
      </c>
    </row>
    <row r="282" spans="1:20">
      <c r="A282">
        <v>1</v>
      </c>
      <c r="B282">
        <v>4</v>
      </c>
      <c r="C282">
        <v>15</v>
      </c>
      <c r="D282">
        <v>1</v>
      </c>
      <c r="E282">
        <v>3</v>
      </c>
      <c r="F282">
        <v>1569</v>
      </c>
      <c r="G282">
        <v>2</v>
      </c>
      <c r="H282">
        <v>5</v>
      </c>
      <c r="I282">
        <v>4</v>
      </c>
      <c r="J282">
        <v>3</v>
      </c>
      <c r="K282">
        <v>4</v>
      </c>
      <c r="L282">
        <v>3</v>
      </c>
      <c r="M282">
        <v>34</v>
      </c>
      <c r="N282">
        <v>1</v>
      </c>
      <c r="O282">
        <v>2</v>
      </c>
      <c r="P282">
        <v>1</v>
      </c>
      <c r="Q282">
        <v>2</v>
      </c>
      <c r="R282">
        <v>2</v>
      </c>
      <c r="S282">
        <v>1</v>
      </c>
      <c r="T282">
        <v>1</v>
      </c>
    </row>
    <row r="283" spans="1:20">
      <c r="A283">
        <v>1</v>
      </c>
      <c r="B283">
        <v>4</v>
      </c>
      <c r="C283">
        <v>6</v>
      </c>
      <c r="D283">
        <v>2</v>
      </c>
      <c r="E283">
        <v>1</v>
      </c>
      <c r="F283">
        <v>1236</v>
      </c>
      <c r="G283">
        <v>3</v>
      </c>
      <c r="H283">
        <v>3</v>
      </c>
      <c r="I283">
        <v>2</v>
      </c>
      <c r="J283">
        <v>3</v>
      </c>
      <c r="K283">
        <v>4</v>
      </c>
      <c r="L283">
        <v>2</v>
      </c>
      <c r="M283">
        <v>50</v>
      </c>
      <c r="N283">
        <v>3</v>
      </c>
      <c r="O283">
        <v>1</v>
      </c>
      <c r="P283">
        <v>1</v>
      </c>
      <c r="Q283">
        <v>3</v>
      </c>
      <c r="R283">
        <v>1</v>
      </c>
      <c r="S283">
        <v>1</v>
      </c>
      <c r="T283">
        <v>1</v>
      </c>
    </row>
    <row r="284" spans="1:20">
      <c r="A284">
        <v>1</v>
      </c>
      <c r="B284">
        <v>4</v>
      </c>
      <c r="C284">
        <v>36</v>
      </c>
      <c r="D284">
        <v>3</v>
      </c>
      <c r="E284">
        <v>2</v>
      </c>
      <c r="F284">
        <v>7678</v>
      </c>
      <c r="G284">
        <v>3</v>
      </c>
      <c r="H284">
        <v>4</v>
      </c>
      <c r="I284">
        <v>2</v>
      </c>
      <c r="J284">
        <v>2</v>
      </c>
      <c r="K284">
        <v>4</v>
      </c>
      <c r="L284">
        <v>3</v>
      </c>
      <c r="M284">
        <v>40</v>
      </c>
      <c r="N284">
        <v>3</v>
      </c>
      <c r="O284">
        <v>2</v>
      </c>
      <c r="P284">
        <v>2</v>
      </c>
      <c r="Q284">
        <v>3</v>
      </c>
      <c r="R284">
        <v>1</v>
      </c>
      <c r="S284">
        <v>2</v>
      </c>
      <c r="T284">
        <v>1</v>
      </c>
    </row>
    <row r="285" spans="1:20">
      <c r="A285">
        <v>1</v>
      </c>
      <c r="B285">
        <v>4</v>
      </c>
      <c r="C285">
        <v>6</v>
      </c>
      <c r="D285">
        <v>2</v>
      </c>
      <c r="E285">
        <v>5</v>
      </c>
      <c r="F285">
        <v>660</v>
      </c>
      <c r="G285">
        <v>3</v>
      </c>
      <c r="H285">
        <v>4</v>
      </c>
      <c r="I285">
        <v>2</v>
      </c>
      <c r="J285">
        <v>4</v>
      </c>
      <c r="K285">
        <v>4</v>
      </c>
      <c r="L285">
        <v>1</v>
      </c>
      <c r="M285">
        <v>23</v>
      </c>
      <c r="N285">
        <v>3</v>
      </c>
      <c r="O285">
        <v>1</v>
      </c>
      <c r="P285">
        <v>1</v>
      </c>
      <c r="Q285">
        <v>2</v>
      </c>
      <c r="R285">
        <v>1</v>
      </c>
      <c r="S285">
        <v>1</v>
      </c>
      <c r="T285">
        <v>1</v>
      </c>
    </row>
    <row r="286" spans="1:20">
      <c r="A286">
        <v>1</v>
      </c>
      <c r="B286">
        <v>4</v>
      </c>
      <c r="C286">
        <v>24</v>
      </c>
      <c r="D286">
        <v>2</v>
      </c>
      <c r="E286">
        <v>2</v>
      </c>
      <c r="F286">
        <v>2835</v>
      </c>
      <c r="G286">
        <v>3</v>
      </c>
      <c r="H286">
        <v>5</v>
      </c>
      <c r="I286">
        <v>3</v>
      </c>
      <c r="J286">
        <v>3</v>
      </c>
      <c r="K286">
        <v>4</v>
      </c>
      <c r="L286">
        <v>2</v>
      </c>
      <c r="M286">
        <v>53</v>
      </c>
      <c r="N286">
        <v>3</v>
      </c>
      <c r="O286">
        <v>2</v>
      </c>
      <c r="P286">
        <v>1</v>
      </c>
      <c r="Q286">
        <v>3</v>
      </c>
      <c r="R286">
        <v>1</v>
      </c>
      <c r="S286">
        <v>1</v>
      </c>
      <c r="T286">
        <v>1</v>
      </c>
    </row>
    <row r="287" spans="1:20">
      <c r="A287">
        <v>1</v>
      </c>
      <c r="B287">
        <v>4</v>
      </c>
      <c r="C287">
        <v>24</v>
      </c>
      <c r="D287">
        <v>2</v>
      </c>
      <c r="E287">
        <v>1</v>
      </c>
      <c r="F287">
        <v>2670</v>
      </c>
      <c r="G287">
        <v>1</v>
      </c>
      <c r="H287">
        <v>5</v>
      </c>
      <c r="I287">
        <v>4</v>
      </c>
      <c r="J287">
        <v>3</v>
      </c>
      <c r="K287">
        <v>4</v>
      </c>
      <c r="L287">
        <v>3</v>
      </c>
      <c r="M287">
        <v>35</v>
      </c>
      <c r="N287">
        <v>3</v>
      </c>
      <c r="O287">
        <v>2</v>
      </c>
      <c r="P287">
        <v>1</v>
      </c>
      <c r="Q287">
        <v>4</v>
      </c>
      <c r="R287">
        <v>1</v>
      </c>
      <c r="S287">
        <v>2</v>
      </c>
      <c r="T287">
        <v>1</v>
      </c>
    </row>
    <row r="288" spans="1:20">
      <c r="A288">
        <v>1</v>
      </c>
      <c r="B288">
        <v>4</v>
      </c>
      <c r="C288">
        <v>12</v>
      </c>
      <c r="D288">
        <v>1</v>
      </c>
      <c r="E288">
        <v>8</v>
      </c>
      <c r="F288">
        <v>3447</v>
      </c>
      <c r="G288">
        <v>3</v>
      </c>
      <c r="H288">
        <v>3</v>
      </c>
      <c r="I288">
        <v>4</v>
      </c>
      <c r="J288">
        <v>2</v>
      </c>
      <c r="K288">
        <v>3</v>
      </c>
      <c r="L288">
        <v>1</v>
      </c>
      <c r="M288">
        <v>35</v>
      </c>
      <c r="N288">
        <v>3</v>
      </c>
      <c r="O288">
        <v>2</v>
      </c>
      <c r="P288">
        <v>1</v>
      </c>
      <c r="Q288">
        <v>2</v>
      </c>
      <c r="R288">
        <v>2</v>
      </c>
      <c r="S288">
        <v>1</v>
      </c>
      <c r="T288">
        <v>1</v>
      </c>
    </row>
    <row r="289" spans="1:20">
      <c r="A289">
        <v>1</v>
      </c>
      <c r="B289">
        <v>4</v>
      </c>
      <c r="C289">
        <v>15</v>
      </c>
      <c r="D289">
        <v>2</v>
      </c>
      <c r="E289">
        <v>3</v>
      </c>
      <c r="F289">
        <v>3568</v>
      </c>
      <c r="G289">
        <v>1</v>
      </c>
      <c r="H289">
        <v>5</v>
      </c>
      <c r="I289">
        <v>4</v>
      </c>
      <c r="J289">
        <v>2</v>
      </c>
      <c r="K289">
        <v>2</v>
      </c>
      <c r="L289">
        <v>3</v>
      </c>
      <c r="M289">
        <v>54</v>
      </c>
      <c r="N289">
        <v>1</v>
      </c>
      <c r="O289">
        <v>1</v>
      </c>
      <c r="P289">
        <v>1</v>
      </c>
      <c r="Q289">
        <v>4</v>
      </c>
      <c r="R289">
        <v>1</v>
      </c>
      <c r="S289">
        <v>2</v>
      </c>
      <c r="T289">
        <v>1</v>
      </c>
    </row>
    <row r="290" spans="1:20">
      <c r="A290">
        <v>1</v>
      </c>
      <c r="B290">
        <v>2</v>
      </c>
      <c r="C290">
        <v>21</v>
      </c>
      <c r="D290">
        <v>4</v>
      </c>
      <c r="E290">
        <v>9</v>
      </c>
      <c r="F290">
        <v>3652</v>
      </c>
      <c r="G290">
        <v>1</v>
      </c>
      <c r="H290">
        <v>4</v>
      </c>
      <c r="I290">
        <v>2</v>
      </c>
      <c r="J290">
        <v>3</v>
      </c>
      <c r="K290">
        <v>3</v>
      </c>
      <c r="L290">
        <v>2</v>
      </c>
      <c r="M290">
        <v>27</v>
      </c>
      <c r="N290">
        <v>3</v>
      </c>
      <c r="O290">
        <v>2</v>
      </c>
      <c r="P290">
        <v>2</v>
      </c>
      <c r="Q290">
        <v>3</v>
      </c>
      <c r="R290">
        <v>1</v>
      </c>
      <c r="S290">
        <v>1</v>
      </c>
      <c r="T290">
        <v>1</v>
      </c>
    </row>
    <row r="291" spans="1:20">
      <c r="A291">
        <v>1</v>
      </c>
      <c r="B291">
        <v>1</v>
      </c>
      <c r="C291">
        <v>24</v>
      </c>
      <c r="D291">
        <v>2</v>
      </c>
      <c r="E291">
        <v>3</v>
      </c>
      <c r="F291">
        <v>3660</v>
      </c>
      <c r="G291">
        <v>1</v>
      </c>
      <c r="H291">
        <v>3</v>
      </c>
      <c r="I291">
        <v>2</v>
      </c>
      <c r="J291">
        <v>2</v>
      </c>
      <c r="K291">
        <v>4</v>
      </c>
      <c r="L291">
        <v>3</v>
      </c>
      <c r="M291">
        <v>28</v>
      </c>
      <c r="N291">
        <v>3</v>
      </c>
      <c r="O291">
        <v>2</v>
      </c>
      <c r="P291">
        <v>1</v>
      </c>
      <c r="Q291">
        <v>3</v>
      </c>
      <c r="R291">
        <v>1</v>
      </c>
      <c r="S291">
        <v>1</v>
      </c>
      <c r="T291">
        <v>1</v>
      </c>
    </row>
    <row r="292" spans="1:20">
      <c r="A292">
        <v>1</v>
      </c>
      <c r="B292">
        <v>3</v>
      </c>
      <c r="C292">
        <v>9</v>
      </c>
      <c r="D292">
        <v>2</v>
      </c>
      <c r="E292">
        <v>3</v>
      </c>
      <c r="F292">
        <v>1126</v>
      </c>
      <c r="G292">
        <v>2</v>
      </c>
      <c r="H292">
        <v>5</v>
      </c>
      <c r="I292">
        <v>2</v>
      </c>
      <c r="J292">
        <v>1</v>
      </c>
      <c r="K292">
        <v>4</v>
      </c>
      <c r="L292">
        <v>1</v>
      </c>
      <c r="M292">
        <v>49</v>
      </c>
      <c r="N292">
        <v>3</v>
      </c>
      <c r="O292">
        <v>2</v>
      </c>
      <c r="P292">
        <v>1</v>
      </c>
      <c r="Q292">
        <v>3</v>
      </c>
      <c r="R292">
        <v>1</v>
      </c>
      <c r="S292">
        <v>1</v>
      </c>
      <c r="T292">
        <v>1</v>
      </c>
    </row>
    <row r="293" spans="1:20">
      <c r="A293">
        <v>1</v>
      </c>
      <c r="B293">
        <v>3</v>
      </c>
      <c r="C293">
        <v>6</v>
      </c>
      <c r="D293">
        <v>3</v>
      </c>
      <c r="E293">
        <v>3</v>
      </c>
      <c r="F293">
        <v>683</v>
      </c>
      <c r="G293">
        <v>1</v>
      </c>
      <c r="H293">
        <v>2</v>
      </c>
      <c r="I293">
        <v>2</v>
      </c>
      <c r="J293">
        <v>2</v>
      </c>
      <c r="K293">
        <v>1</v>
      </c>
      <c r="L293">
        <v>2</v>
      </c>
      <c r="M293">
        <v>29</v>
      </c>
      <c r="N293">
        <v>1</v>
      </c>
      <c r="O293">
        <v>2</v>
      </c>
      <c r="P293">
        <v>1</v>
      </c>
      <c r="Q293">
        <v>3</v>
      </c>
      <c r="R293">
        <v>1</v>
      </c>
      <c r="S293">
        <v>1</v>
      </c>
      <c r="T293">
        <v>1</v>
      </c>
    </row>
    <row r="294" spans="1:20">
      <c r="A294">
        <v>1</v>
      </c>
      <c r="B294">
        <v>3</v>
      </c>
      <c r="C294">
        <v>12</v>
      </c>
      <c r="D294">
        <v>2</v>
      </c>
      <c r="E294">
        <v>2</v>
      </c>
      <c r="F294">
        <v>2251</v>
      </c>
      <c r="G294">
        <v>1</v>
      </c>
      <c r="H294">
        <v>3</v>
      </c>
      <c r="I294">
        <v>1</v>
      </c>
      <c r="J294">
        <v>2</v>
      </c>
      <c r="K294">
        <v>2</v>
      </c>
      <c r="L294">
        <v>3</v>
      </c>
      <c r="M294">
        <v>46</v>
      </c>
      <c r="N294">
        <v>3</v>
      </c>
      <c r="O294">
        <v>2</v>
      </c>
      <c r="P294">
        <v>1</v>
      </c>
      <c r="Q294">
        <v>2</v>
      </c>
      <c r="R294">
        <v>1</v>
      </c>
      <c r="S294">
        <v>1</v>
      </c>
      <c r="T294">
        <v>1</v>
      </c>
    </row>
    <row r="295" spans="1:20">
      <c r="A295">
        <v>1</v>
      </c>
      <c r="B295">
        <v>4</v>
      </c>
      <c r="C295">
        <v>12</v>
      </c>
      <c r="D295">
        <v>2</v>
      </c>
      <c r="E295">
        <v>1</v>
      </c>
      <c r="F295">
        <v>4675</v>
      </c>
      <c r="G295">
        <v>5</v>
      </c>
      <c r="H295">
        <v>2</v>
      </c>
      <c r="I295">
        <v>1</v>
      </c>
      <c r="J295">
        <v>2</v>
      </c>
      <c r="K295">
        <v>4</v>
      </c>
      <c r="L295">
        <v>3</v>
      </c>
      <c r="M295">
        <v>20</v>
      </c>
      <c r="N295">
        <v>3</v>
      </c>
      <c r="O295">
        <v>1</v>
      </c>
      <c r="P295">
        <v>1</v>
      </c>
      <c r="Q295">
        <v>3</v>
      </c>
      <c r="R295">
        <v>1</v>
      </c>
      <c r="S295">
        <v>1</v>
      </c>
      <c r="T295">
        <v>1</v>
      </c>
    </row>
    <row r="296" spans="1:20">
      <c r="A296">
        <v>1</v>
      </c>
      <c r="B296">
        <v>2</v>
      </c>
      <c r="C296">
        <v>21</v>
      </c>
      <c r="D296">
        <v>3</v>
      </c>
      <c r="E296">
        <v>0</v>
      </c>
      <c r="F296">
        <v>2353</v>
      </c>
      <c r="G296">
        <v>1</v>
      </c>
      <c r="H296">
        <v>3</v>
      </c>
      <c r="I296">
        <v>1</v>
      </c>
      <c r="J296">
        <v>1</v>
      </c>
      <c r="K296">
        <v>4</v>
      </c>
      <c r="L296">
        <v>2</v>
      </c>
      <c r="M296">
        <v>47</v>
      </c>
      <c r="N296">
        <v>3</v>
      </c>
      <c r="O296">
        <v>2</v>
      </c>
      <c r="P296">
        <v>2</v>
      </c>
      <c r="Q296">
        <v>3</v>
      </c>
      <c r="R296">
        <v>1</v>
      </c>
      <c r="S296">
        <v>1</v>
      </c>
      <c r="T296">
        <v>1</v>
      </c>
    </row>
    <row r="297" spans="1:20">
      <c r="A297">
        <v>1</v>
      </c>
      <c r="B297">
        <v>1</v>
      </c>
      <c r="C297">
        <v>21</v>
      </c>
      <c r="D297">
        <v>2</v>
      </c>
      <c r="E297">
        <v>3</v>
      </c>
      <c r="F297">
        <v>3357</v>
      </c>
      <c r="G297">
        <v>4</v>
      </c>
      <c r="H297">
        <v>2</v>
      </c>
      <c r="I297">
        <v>4</v>
      </c>
      <c r="J297">
        <v>2</v>
      </c>
      <c r="K297">
        <v>2</v>
      </c>
      <c r="L297">
        <v>3</v>
      </c>
      <c r="M297">
        <v>29</v>
      </c>
      <c r="N297">
        <v>1</v>
      </c>
      <c r="O297">
        <v>2</v>
      </c>
      <c r="P297">
        <v>1</v>
      </c>
      <c r="Q297">
        <v>3</v>
      </c>
      <c r="R297">
        <v>1</v>
      </c>
      <c r="S297">
        <v>1</v>
      </c>
      <c r="T297">
        <v>1</v>
      </c>
    </row>
    <row r="298" spans="1:20">
      <c r="A298">
        <v>1</v>
      </c>
      <c r="B298">
        <v>4</v>
      </c>
      <c r="C298">
        <v>6</v>
      </c>
      <c r="D298">
        <v>2</v>
      </c>
      <c r="E298">
        <v>0</v>
      </c>
      <c r="F298">
        <v>672</v>
      </c>
      <c r="G298">
        <v>1</v>
      </c>
      <c r="H298">
        <v>1</v>
      </c>
      <c r="I298">
        <v>1</v>
      </c>
      <c r="J298">
        <v>2</v>
      </c>
      <c r="K298">
        <v>4</v>
      </c>
      <c r="L298">
        <v>1</v>
      </c>
      <c r="M298">
        <v>54</v>
      </c>
      <c r="N298">
        <v>3</v>
      </c>
      <c r="O298">
        <v>2</v>
      </c>
      <c r="P298">
        <v>1</v>
      </c>
      <c r="Q298">
        <v>1</v>
      </c>
      <c r="R298">
        <v>1</v>
      </c>
      <c r="S298">
        <v>2</v>
      </c>
      <c r="T298">
        <v>1</v>
      </c>
    </row>
    <row r="299" spans="1:20">
      <c r="A299">
        <v>1</v>
      </c>
      <c r="B299">
        <v>1</v>
      </c>
      <c r="C299">
        <v>6</v>
      </c>
      <c r="D299">
        <v>4</v>
      </c>
      <c r="E299">
        <v>3</v>
      </c>
      <c r="F299">
        <v>338</v>
      </c>
      <c r="G299">
        <v>3</v>
      </c>
      <c r="H299">
        <v>5</v>
      </c>
      <c r="I299">
        <v>4</v>
      </c>
      <c r="J299">
        <v>3</v>
      </c>
      <c r="K299">
        <v>4</v>
      </c>
      <c r="L299">
        <v>3</v>
      </c>
      <c r="M299">
        <v>52</v>
      </c>
      <c r="N299">
        <v>3</v>
      </c>
      <c r="O299">
        <v>2</v>
      </c>
      <c r="P299">
        <v>2</v>
      </c>
      <c r="Q299">
        <v>3</v>
      </c>
      <c r="R299">
        <v>1</v>
      </c>
      <c r="S299">
        <v>1</v>
      </c>
      <c r="T299">
        <v>1</v>
      </c>
    </row>
    <row r="300" spans="1:20">
      <c r="A300">
        <v>1</v>
      </c>
      <c r="B300">
        <v>4</v>
      </c>
      <c r="C300">
        <v>9</v>
      </c>
      <c r="D300">
        <v>2</v>
      </c>
      <c r="E300">
        <v>3</v>
      </c>
      <c r="F300">
        <v>2697</v>
      </c>
      <c r="G300">
        <v>1</v>
      </c>
      <c r="H300">
        <v>3</v>
      </c>
      <c r="I300">
        <v>1</v>
      </c>
      <c r="J300">
        <v>3</v>
      </c>
      <c r="K300">
        <v>2</v>
      </c>
      <c r="L300">
        <v>1</v>
      </c>
      <c r="M300">
        <v>32</v>
      </c>
      <c r="N300">
        <v>3</v>
      </c>
      <c r="O300">
        <v>2</v>
      </c>
      <c r="P300">
        <v>1</v>
      </c>
      <c r="Q300">
        <v>3</v>
      </c>
      <c r="R300">
        <v>2</v>
      </c>
      <c r="S300">
        <v>1</v>
      </c>
      <c r="T300">
        <v>1</v>
      </c>
    </row>
    <row r="301" spans="1:20">
      <c r="A301">
        <v>1</v>
      </c>
      <c r="B301">
        <v>4</v>
      </c>
      <c r="C301">
        <v>9</v>
      </c>
      <c r="D301">
        <v>2</v>
      </c>
      <c r="E301">
        <v>0</v>
      </c>
      <c r="F301">
        <v>2507</v>
      </c>
      <c r="G301">
        <v>3</v>
      </c>
      <c r="H301">
        <v>5</v>
      </c>
      <c r="I301">
        <v>2</v>
      </c>
      <c r="J301">
        <v>3</v>
      </c>
      <c r="K301">
        <v>4</v>
      </c>
      <c r="L301">
        <v>4</v>
      </c>
      <c r="M301">
        <v>51</v>
      </c>
      <c r="N301">
        <v>3</v>
      </c>
      <c r="O301">
        <v>3</v>
      </c>
      <c r="P301">
        <v>1</v>
      </c>
      <c r="Q301">
        <v>2</v>
      </c>
      <c r="R301">
        <v>1</v>
      </c>
      <c r="S301">
        <v>1</v>
      </c>
      <c r="T301">
        <v>1</v>
      </c>
    </row>
    <row r="302" spans="1:20">
      <c r="A302">
        <v>1</v>
      </c>
      <c r="B302">
        <v>4</v>
      </c>
      <c r="C302">
        <v>15</v>
      </c>
      <c r="D302">
        <v>3</v>
      </c>
      <c r="E302">
        <v>3</v>
      </c>
      <c r="F302">
        <v>1478</v>
      </c>
      <c r="G302">
        <v>1</v>
      </c>
      <c r="H302">
        <v>3</v>
      </c>
      <c r="I302">
        <v>4</v>
      </c>
      <c r="J302">
        <v>4</v>
      </c>
      <c r="K302">
        <v>3</v>
      </c>
      <c r="L302">
        <v>1</v>
      </c>
      <c r="M302">
        <v>33</v>
      </c>
      <c r="N302">
        <v>1</v>
      </c>
      <c r="O302">
        <v>2</v>
      </c>
      <c r="P302">
        <v>2</v>
      </c>
      <c r="Q302">
        <v>3</v>
      </c>
      <c r="R302">
        <v>1</v>
      </c>
      <c r="S302">
        <v>1</v>
      </c>
      <c r="T302">
        <v>1</v>
      </c>
    </row>
    <row r="303" spans="1:20">
      <c r="A303">
        <v>1</v>
      </c>
      <c r="B303">
        <v>4</v>
      </c>
      <c r="C303">
        <v>12</v>
      </c>
      <c r="D303">
        <v>4</v>
      </c>
      <c r="E303">
        <v>6</v>
      </c>
      <c r="F303">
        <v>3565</v>
      </c>
      <c r="G303">
        <v>5</v>
      </c>
      <c r="H303">
        <v>2</v>
      </c>
      <c r="I303">
        <v>2</v>
      </c>
      <c r="J303">
        <v>3</v>
      </c>
      <c r="K303">
        <v>1</v>
      </c>
      <c r="L303">
        <v>2</v>
      </c>
      <c r="M303">
        <v>37</v>
      </c>
      <c r="N303">
        <v>3</v>
      </c>
      <c r="O303">
        <v>2</v>
      </c>
      <c r="P303">
        <v>2</v>
      </c>
      <c r="Q303">
        <v>2</v>
      </c>
      <c r="R303">
        <v>2</v>
      </c>
      <c r="S303">
        <v>1</v>
      </c>
      <c r="T303">
        <v>1</v>
      </c>
    </row>
    <row r="304" spans="1:20">
      <c r="A304">
        <v>1</v>
      </c>
      <c r="B304">
        <v>4</v>
      </c>
      <c r="C304">
        <v>15</v>
      </c>
      <c r="D304">
        <v>2</v>
      </c>
      <c r="E304">
        <v>2</v>
      </c>
      <c r="F304">
        <v>2221</v>
      </c>
      <c r="G304">
        <v>3</v>
      </c>
      <c r="H304">
        <v>3</v>
      </c>
      <c r="I304">
        <v>2</v>
      </c>
      <c r="J304">
        <v>2</v>
      </c>
      <c r="K304">
        <v>4</v>
      </c>
      <c r="L304">
        <v>3</v>
      </c>
      <c r="M304">
        <v>20</v>
      </c>
      <c r="N304">
        <v>3</v>
      </c>
      <c r="O304">
        <v>1</v>
      </c>
      <c r="P304">
        <v>1</v>
      </c>
      <c r="Q304">
        <v>3</v>
      </c>
      <c r="R304">
        <v>1</v>
      </c>
      <c r="S304">
        <v>1</v>
      </c>
      <c r="T304">
        <v>1</v>
      </c>
    </row>
    <row r="305" spans="1:20">
      <c r="A305">
        <v>1</v>
      </c>
      <c r="B305">
        <v>4</v>
      </c>
      <c r="C305">
        <v>6</v>
      </c>
      <c r="D305">
        <v>4</v>
      </c>
      <c r="E305">
        <v>3</v>
      </c>
      <c r="F305">
        <v>1898</v>
      </c>
      <c r="G305">
        <v>5</v>
      </c>
      <c r="H305">
        <v>3</v>
      </c>
      <c r="I305">
        <v>1</v>
      </c>
      <c r="J305">
        <v>3</v>
      </c>
      <c r="K305">
        <v>2</v>
      </c>
      <c r="L305">
        <v>1</v>
      </c>
      <c r="M305">
        <v>34</v>
      </c>
      <c r="N305">
        <v>3</v>
      </c>
      <c r="O305">
        <v>2</v>
      </c>
      <c r="P305">
        <v>2</v>
      </c>
      <c r="Q305">
        <v>2</v>
      </c>
      <c r="R305">
        <v>2</v>
      </c>
      <c r="S305">
        <v>1</v>
      </c>
      <c r="T305">
        <v>1</v>
      </c>
    </row>
    <row r="306" spans="1:20">
      <c r="A306">
        <v>1</v>
      </c>
      <c r="B306">
        <v>2</v>
      </c>
      <c r="C306">
        <v>6</v>
      </c>
      <c r="D306">
        <v>3</v>
      </c>
      <c r="E306">
        <v>9</v>
      </c>
      <c r="F306">
        <v>1449</v>
      </c>
      <c r="G306">
        <v>2</v>
      </c>
      <c r="H306">
        <v>5</v>
      </c>
      <c r="I306">
        <v>1</v>
      </c>
      <c r="J306">
        <v>1</v>
      </c>
      <c r="K306">
        <v>2</v>
      </c>
      <c r="L306">
        <v>3</v>
      </c>
      <c r="M306">
        <v>31</v>
      </c>
      <c r="N306">
        <v>1</v>
      </c>
      <c r="O306">
        <v>2</v>
      </c>
      <c r="P306">
        <v>2</v>
      </c>
      <c r="Q306">
        <v>3</v>
      </c>
      <c r="R306">
        <v>2</v>
      </c>
      <c r="S306">
        <v>1</v>
      </c>
      <c r="T306">
        <v>1</v>
      </c>
    </row>
    <row r="307" spans="1:20">
      <c r="A307">
        <v>1</v>
      </c>
      <c r="B307">
        <v>4</v>
      </c>
      <c r="C307">
        <v>15</v>
      </c>
      <c r="D307">
        <v>3</v>
      </c>
      <c r="E307">
        <v>2</v>
      </c>
      <c r="F307">
        <v>960</v>
      </c>
      <c r="G307">
        <v>4</v>
      </c>
      <c r="H307">
        <v>4</v>
      </c>
      <c r="I307">
        <v>3</v>
      </c>
      <c r="J307">
        <v>2</v>
      </c>
      <c r="K307">
        <v>2</v>
      </c>
      <c r="L307">
        <v>2</v>
      </c>
      <c r="M307">
        <v>30</v>
      </c>
      <c r="N307">
        <v>3</v>
      </c>
      <c r="O307">
        <v>2</v>
      </c>
      <c r="P307">
        <v>2</v>
      </c>
      <c r="Q307">
        <v>3</v>
      </c>
      <c r="R307">
        <v>1</v>
      </c>
      <c r="S307">
        <v>1</v>
      </c>
      <c r="T307">
        <v>1</v>
      </c>
    </row>
    <row r="308" spans="1:20">
      <c r="A308">
        <v>1</v>
      </c>
      <c r="B308">
        <v>4</v>
      </c>
      <c r="C308">
        <v>36</v>
      </c>
      <c r="D308">
        <v>2</v>
      </c>
      <c r="E308">
        <v>1</v>
      </c>
      <c r="F308">
        <v>8133</v>
      </c>
      <c r="G308">
        <v>1</v>
      </c>
      <c r="H308">
        <v>3</v>
      </c>
      <c r="I308">
        <v>1</v>
      </c>
      <c r="J308">
        <v>2</v>
      </c>
      <c r="K308">
        <v>2</v>
      </c>
      <c r="L308">
        <v>2</v>
      </c>
      <c r="M308">
        <v>30</v>
      </c>
      <c r="N308">
        <v>1</v>
      </c>
      <c r="O308">
        <v>2</v>
      </c>
      <c r="P308">
        <v>1</v>
      </c>
      <c r="Q308">
        <v>3</v>
      </c>
      <c r="R308">
        <v>1</v>
      </c>
      <c r="S308">
        <v>1</v>
      </c>
      <c r="T308">
        <v>1</v>
      </c>
    </row>
    <row r="309" spans="1:20">
      <c r="A309">
        <v>1</v>
      </c>
      <c r="B309">
        <v>4</v>
      </c>
      <c r="C309">
        <v>9</v>
      </c>
      <c r="D309">
        <v>2</v>
      </c>
      <c r="E309">
        <v>2</v>
      </c>
      <c r="F309">
        <v>2301</v>
      </c>
      <c r="G309">
        <v>2</v>
      </c>
      <c r="H309">
        <v>2</v>
      </c>
      <c r="I309">
        <v>2</v>
      </c>
      <c r="J309">
        <v>2</v>
      </c>
      <c r="K309">
        <v>4</v>
      </c>
      <c r="L309">
        <v>2</v>
      </c>
      <c r="M309">
        <v>22</v>
      </c>
      <c r="N309">
        <v>3</v>
      </c>
      <c r="O309">
        <v>1</v>
      </c>
      <c r="P309">
        <v>1</v>
      </c>
      <c r="Q309">
        <v>3</v>
      </c>
      <c r="R309">
        <v>1</v>
      </c>
      <c r="S309">
        <v>1</v>
      </c>
      <c r="T309">
        <v>1</v>
      </c>
    </row>
    <row r="310" spans="1:20">
      <c r="A310">
        <v>1</v>
      </c>
      <c r="B310">
        <v>4</v>
      </c>
      <c r="C310">
        <v>6</v>
      </c>
      <c r="D310">
        <v>3</v>
      </c>
      <c r="E310">
        <v>9</v>
      </c>
      <c r="F310">
        <v>1743</v>
      </c>
      <c r="G310">
        <v>2</v>
      </c>
      <c r="H310">
        <v>3</v>
      </c>
      <c r="I310">
        <v>1</v>
      </c>
      <c r="J310">
        <v>3</v>
      </c>
      <c r="K310">
        <v>2</v>
      </c>
      <c r="L310">
        <v>1</v>
      </c>
      <c r="M310">
        <v>34</v>
      </c>
      <c r="N310">
        <v>3</v>
      </c>
      <c r="O310">
        <v>2</v>
      </c>
      <c r="P310">
        <v>2</v>
      </c>
      <c r="Q310">
        <v>2</v>
      </c>
      <c r="R310">
        <v>1</v>
      </c>
      <c r="S310">
        <v>1</v>
      </c>
      <c r="T310">
        <v>1</v>
      </c>
    </row>
    <row r="311" spans="1:20">
      <c r="A311">
        <v>1</v>
      </c>
      <c r="B311">
        <v>2</v>
      </c>
      <c r="C311">
        <v>12</v>
      </c>
      <c r="D311">
        <v>2</v>
      </c>
      <c r="E311">
        <v>2</v>
      </c>
      <c r="F311">
        <v>983</v>
      </c>
      <c r="G311">
        <v>4</v>
      </c>
      <c r="H311">
        <v>2</v>
      </c>
      <c r="I311">
        <v>1</v>
      </c>
      <c r="J311">
        <v>2</v>
      </c>
      <c r="K311">
        <v>4</v>
      </c>
      <c r="L311">
        <v>1</v>
      </c>
      <c r="M311">
        <v>19</v>
      </c>
      <c r="N311">
        <v>3</v>
      </c>
      <c r="O311">
        <v>1</v>
      </c>
      <c r="P311">
        <v>1</v>
      </c>
      <c r="Q311">
        <v>2</v>
      </c>
      <c r="R311">
        <v>1</v>
      </c>
      <c r="S311">
        <v>1</v>
      </c>
      <c r="T311">
        <v>1</v>
      </c>
    </row>
    <row r="312" spans="1:20">
      <c r="A312">
        <v>1</v>
      </c>
      <c r="B312">
        <v>4</v>
      </c>
      <c r="C312">
        <v>18</v>
      </c>
      <c r="D312">
        <v>3</v>
      </c>
      <c r="E312">
        <v>3</v>
      </c>
      <c r="F312">
        <v>2320</v>
      </c>
      <c r="G312">
        <v>1</v>
      </c>
      <c r="H312">
        <v>1</v>
      </c>
      <c r="I312">
        <v>2</v>
      </c>
      <c r="J312">
        <v>4</v>
      </c>
      <c r="K312">
        <v>3</v>
      </c>
      <c r="L312">
        <v>1</v>
      </c>
      <c r="M312">
        <v>34</v>
      </c>
      <c r="N312">
        <v>3</v>
      </c>
      <c r="O312">
        <v>2</v>
      </c>
      <c r="P312">
        <v>2</v>
      </c>
      <c r="Q312">
        <v>3</v>
      </c>
      <c r="R312">
        <v>1</v>
      </c>
      <c r="S312">
        <v>1</v>
      </c>
      <c r="T312">
        <v>1</v>
      </c>
    </row>
    <row r="313" spans="1:20">
      <c r="A313">
        <v>1</v>
      </c>
      <c r="B313">
        <v>1</v>
      </c>
      <c r="C313">
        <v>12</v>
      </c>
      <c r="D313">
        <v>1</v>
      </c>
      <c r="E313">
        <v>8</v>
      </c>
      <c r="F313">
        <v>339</v>
      </c>
      <c r="G313">
        <v>1</v>
      </c>
      <c r="H313">
        <v>5</v>
      </c>
      <c r="I313">
        <v>4</v>
      </c>
      <c r="J313">
        <v>4</v>
      </c>
      <c r="K313">
        <v>1</v>
      </c>
      <c r="L313">
        <v>3</v>
      </c>
      <c r="M313">
        <v>45</v>
      </c>
      <c r="N313">
        <v>1</v>
      </c>
      <c r="O313">
        <v>2</v>
      </c>
      <c r="P313">
        <v>1</v>
      </c>
      <c r="Q313">
        <v>2</v>
      </c>
      <c r="R313">
        <v>1</v>
      </c>
      <c r="S313">
        <v>1</v>
      </c>
      <c r="T313">
        <v>1</v>
      </c>
    </row>
    <row r="314" spans="1:20">
      <c r="A314">
        <v>1</v>
      </c>
      <c r="B314">
        <v>3</v>
      </c>
      <c r="C314">
        <v>24</v>
      </c>
      <c r="D314">
        <v>2</v>
      </c>
      <c r="E314">
        <v>3</v>
      </c>
      <c r="F314">
        <v>5152</v>
      </c>
      <c r="G314">
        <v>1</v>
      </c>
      <c r="H314">
        <v>4</v>
      </c>
      <c r="I314">
        <v>4</v>
      </c>
      <c r="J314">
        <v>3</v>
      </c>
      <c r="K314">
        <v>2</v>
      </c>
      <c r="L314">
        <v>3</v>
      </c>
      <c r="M314">
        <v>25</v>
      </c>
      <c r="N314">
        <v>1</v>
      </c>
      <c r="O314">
        <v>2</v>
      </c>
      <c r="P314">
        <v>1</v>
      </c>
      <c r="Q314">
        <v>3</v>
      </c>
      <c r="R314">
        <v>1</v>
      </c>
      <c r="S314">
        <v>1</v>
      </c>
      <c r="T314">
        <v>1</v>
      </c>
    </row>
    <row r="315" spans="1:20">
      <c r="A315">
        <v>1</v>
      </c>
      <c r="B315">
        <v>3</v>
      </c>
      <c r="C315">
        <v>24</v>
      </c>
      <c r="D315">
        <v>2</v>
      </c>
      <c r="E315">
        <v>2</v>
      </c>
      <c r="F315">
        <v>3749</v>
      </c>
      <c r="G315">
        <v>1</v>
      </c>
      <c r="H315">
        <v>2</v>
      </c>
      <c r="I315">
        <v>2</v>
      </c>
      <c r="J315">
        <v>2</v>
      </c>
      <c r="K315">
        <v>4</v>
      </c>
      <c r="L315">
        <v>3</v>
      </c>
      <c r="M315">
        <v>26</v>
      </c>
      <c r="N315">
        <v>3</v>
      </c>
      <c r="O315">
        <v>2</v>
      </c>
      <c r="P315">
        <v>1</v>
      </c>
      <c r="Q315">
        <v>3</v>
      </c>
      <c r="R315">
        <v>1</v>
      </c>
      <c r="S315">
        <v>1</v>
      </c>
      <c r="T315">
        <v>1</v>
      </c>
    </row>
    <row r="316" spans="1:20">
      <c r="A316">
        <v>1</v>
      </c>
      <c r="B316">
        <v>4</v>
      </c>
      <c r="C316">
        <v>9</v>
      </c>
      <c r="D316">
        <v>4</v>
      </c>
      <c r="E316">
        <v>3</v>
      </c>
      <c r="F316">
        <v>3074</v>
      </c>
      <c r="G316">
        <v>5</v>
      </c>
      <c r="H316">
        <v>3</v>
      </c>
      <c r="I316">
        <v>1</v>
      </c>
      <c r="J316">
        <v>3</v>
      </c>
      <c r="K316">
        <v>2</v>
      </c>
      <c r="L316">
        <v>1</v>
      </c>
      <c r="M316">
        <v>33</v>
      </c>
      <c r="N316">
        <v>3</v>
      </c>
      <c r="O316">
        <v>2</v>
      </c>
      <c r="P316">
        <v>2</v>
      </c>
      <c r="Q316">
        <v>3</v>
      </c>
      <c r="R316">
        <v>2</v>
      </c>
      <c r="S316">
        <v>1</v>
      </c>
      <c r="T316">
        <v>1</v>
      </c>
    </row>
    <row r="317" spans="1:20">
      <c r="A317">
        <v>0</v>
      </c>
      <c r="B317">
        <v>3</v>
      </c>
      <c r="C317">
        <v>9</v>
      </c>
      <c r="D317">
        <v>2</v>
      </c>
      <c r="E317">
        <v>3</v>
      </c>
      <c r="F317">
        <v>745</v>
      </c>
      <c r="G317">
        <v>1</v>
      </c>
      <c r="H317">
        <v>3</v>
      </c>
      <c r="I317">
        <v>3</v>
      </c>
      <c r="J317">
        <v>2</v>
      </c>
      <c r="K317">
        <v>2</v>
      </c>
      <c r="L317">
        <v>1</v>
      </c>
      <c r="M317">
        <v>28</v>
      </c>
      <c r="N317">
        <v>3</v>
      </c>
      <c r="O317">
        <v>2</v>
      </c>
      <c r="P317">
        <v>1</v>
      </c>
      <c r="Q317">
        <v>2</v>
      </c>
      <c r="R317">
        <v>1</v>
      </c>
      <c r="S317">
        <v>1</v>
      </c>
      <c r="T317">
        <v>1</v>
      </c>
    </row>
    <row r="318" spans="1:20">
      <c r="A318">
        <v>1</v>
      </c>
      <c r="B318">
        <v>4</v>
      </c>
      <c r="C318">
        <v>24</v>
      </c>
      <c r="D318">
        <v>2</v>
      </c>
      <c r="E318">
        <v>0</v>
      </c>
      <c r="F318">
        <v>1469</v>
      </c>
      <c r="G318">
        <v>2</v>
      </c>
      <c r="H318">
        <v>5</v>
      </c>
      <c r="I318">
        <v>4</v>
      </c>
      <c r="J318">
        <v>4</v>
      </c>
      <c r="K318">
        <v>4</v>
      </c>
      <c r="L318">
        <v>1</v>
      </c>
      <c r="M318">
        <v>41</v>
      </c>
      <c r="N318">
        <v>3</v>
      </c>
      <c r="O318">
        <v>1</v>
      </c>
      <c r="P318">
        <v>1</v>
      </c>
      <c r="Q318">
        <v>2</v>
      </c>
      <c r="R318">
        <v>1</v>
      </c>
      <c r="S318">
        <v>1</v>
      </c>
      <c r="T318">
        <v>1</v>
      </c>
    </row>
    <row r="319" spans="1:20">
      <c r="A319">
        <v>1</v>
      </c>
      <c r="B319">
        <v>1</v>
      </c>
      <c r="C319">
        <v>6</v>
      </c>
      <c r="D319">
        <v>2</v>
      </c>
      <c r="E319">
        <v>2</v>
      </c>
      <c r="F319">
        <v>1374</v>
      </c>
      <c r="G319">
        <v>1</v>
      </c>
      <c r="H319">
        <v>3</v>
      </c>
      <c r="I319">
        <v>1</v>
      </c>
      <c r="J319">
        <v>3</v>
      </c>
      <c r="K319">
        <v>2</v>
      </c>
      <c r="L319">
        <v>1</v>
      </c>
      <c r="M319">
        <v>36</v>
      </c>
      <c r="N319">
        <v>1</v>
      </c>
      <c r="O319">
        <v>2</v>
      </c>
      <c r="P319">
        <v>1</v>
      </c>
      <c r="Q319">
        <v>2</v>
      </c>
      <c r="R319">
        <v>1</v>
      </c>
      <c r="S319">
        <v>2</v>
      </c>
      <c r="T319">
        <v>1</v>
      </c>
    </row>
    <row r="320" spans="1:20">
      <c r="A320">
        <v>1</v>
      </c>
      <c r="B320">
        <v>4</v>
      </c>
      <c r="C320">
        <v>6</v>
      </c>
      <c r="D320">
        <v>1</v>
      </c>
      <c r="E320">
        <v>0</v>
      </c>
      <c r="F320">
        <v>783</v>
      </c>
      <c r="G320">
        <v>5</v>
      </c>
      <c r="H320">
        <v>3</v>
      </c>
      <c r="I320">
        <v>1</v>
      </c>
      <c r="J320">
        <v>3</v>
      </c>
      <c r="K320">
        <v>2</v>
      </c>
      <c r="L320">
        <v>1</v>
      </c>
      <c r="M320">
        <v>26</v>
      </c>
      <c r="N320">
        <v>2</v>
      </c>
      <c r="O320">
        <v>2</v>
      </c>
      <c r="P320">
        <v>1</v>
      </c>
      <c r="Q320">
        <v>2</v>
      </c>
      <c r="R320">
        <v>2</v>
      </c>
      <c r="S320">
        <v>1</v>
      </c>
      <c r="T320">
        <v>1</v>
      </c>
    </row>
    <row r="321" spans="1:20">
      <c r="A321">
        <v>1</v>
      </c>
      <c r="B321">
        <v>1</v>
      </c>
      <c r="C321">
        <v>21</v>
      </c>
      <c r="D321">
        <v>2</v>
      </c>
      <c r="E321">
        <v>3</v>
      </c>
      <c r="F321">
        <v>2606</v>
      </c>
      <c r="G321">
        <v>1</v>
      </c>
      <c r="H321">
        <v>2</v>
      </c>
      <c r="I321">
        <v>4</v>
      </c>
      <c r="J321">
        <v>2</v>
      </c>
      <c r="K321">
        <v>4</v>
      </c>
      <c r="L321">
        <v>2</v>
      </c>
      <c r="M321">
        <v>28</v>
      </c>
      <c r="N321">
        <v>3</v>
      </c>
      <c r="O321">
        <v>1</v>
      </c>
      <c r="P321">
        <v>1</v>
      </c>
      <c r="Q321">
        <v>4</v>
      </c>
      <c r="R321">
        <v>1</v>
      </c>
      <c r="S321">
        <v>2</v>
      </c>
      <c r="T321">
        <v>1</v>
      </c>
    </row>
    <row r="322" spans="1:20">
      <c r="A322">
        <v>1</v>
      </c>
      <c r="B322">
        <v>4</v>
      </c>
      <c r="C322">
        <v>54</v>
      </c>
      <c r="D322">
        <v>0</v>
      </c>
      <c r="E322">
        <v>1</v>
      </c>
      <c r="F322">
        <v>9436</v>
      </c>
      <c r="G322">
        <v>5</v>
      </c>
      <c r="H322">
        <v>3</v>
      </c>
      <c r="I322">
        <v>2</v>
      </c>
      <c r="J322">
        <v>3</v>
      </c>
      <c r="K322">
        <v>2</v>
      </c>
      <c r="L322">
        <v>2</v>
      </c>
      <c r="M322">
        <v>39</v>
      </c>
      <c r="N322">
        <v>3</v>
      </c>
      <c r="O322">
        <v>2</v>
      </c>
      <c r="P322">
        <v>1</v>
      </c>
      <c r="Q322">
        <v>2</v>
      </c>
      <c r="R322">
        <v>2</v>
      </c>
      <c r="S322">
        <v>1</v>
      </c>
      <c r="T322">
        <v>1</v>
      </c>
    </row>
    <row r="323" spans="1:20">
      <c r="A323">
        <v>1</v>
      </c>
      <c r="B323">
        <v>4</v>
      </c>
      <c r="C323">
        <v>12</v>
      </c>
      <c r="D323">
        <v>4</v>
      </c>
      <c r="E323">
        <v>3</v>
      </c>
      <c r="F323">
        <v>930</v>
      </c>
      <c r="G323">
        <v>5</v>
      </c>
      <c r="H323">
        <v>5</v>
      </c>
      <c r="I323">
        <v>4</v>
      </c>
      <c r="J323">
        <v>3</v>
      </c>
      <c r="K323">
        <v>4</v>
      </c>
      <c r="L323">
        <v>1</v>
      </c>
      <c r="M323">
        <v>65</v>
      </c>
      <c r="N323">
        <v>3</v>
      </c>
      <c r="O323">
        <v>2</v>
      </c>
      <c r="P323">
        <v>4</v>
      </c>
      <c r="Q323">
        <v>3</v>
      </c>
      <c r="R323">
        <v>1</v>
      </c>
      <c r="S323">
        <v>1</v>
      </c>
      <c r="T323">
        <v>1</v>
      </c>
    </row>
    <row r="324" spans="1:20">
      <c r="A324">
        <v>1</v>
      </c>
      <c r="B324">
        <v>4</v>
      </c>
      <c r="C324">
        <v>48</v>
      </c>
      <c r="D324">
        <v>4</v>
      </c>
      <c r="E324">
        <v>1</v>
      </c>
      <c r="F324">
        <v>2751</v>
      </c>
      <c r="G324">
        <v>5</v>
      </c>
      <c r="H324">
        <v>5</v>
      </c>
      <c r="I324">
        <v>4</v>
      </c>
      <c r="J324">
        <v>3</v>
      </c>
      <c r="K324">
        <v>3</v>
      </c>
      <c r="L324">
        <v>3</v>
      </c>
      <c r="M324">
        <v>38</v>
      </c>
      <c r="N324">
        <v>3</v>
      </c>
      <c r="O324">
        <v>2</v>
      </c>
      <c r="P324">
        <v>2</v>
      </c>
      <c r="Q324">
        <v>3</v>
      </c>
      <c r="R324">
        <v>2</v>
      </c>
      <c r="S324">
        <v>2</v>
      </c>
      <c r="T324">
        <v>1</v>
      </c>
    </row>
    <row r="325" spans="1:20">
      <c r="A325">
        <v>1</v>
      </c>
      <c r="B325">
        <v>4</v>
      </c>
      <c r="C325">
        <v>6</v>
      </c>
      <c r="D325">
        <v>4</v>
      </c>
      <c r="E325">
        <v>0</v>
      </c>
      <c r="F325">
        <v>250</v>
      </c>
      <c r="G325">
        <v>4</v>
      </c>
      <c r="H325">
        <v>3</v>
      </c>
      <c r="I325">
        <v>2</v>
      </c>
      <c r="J325">
        <v>2</v>
      </c>
      <c r="K325">
        <v>2</v>
      </c>
      <c r="L325">
        <v>1</v>
      </c>
      <c r="M325">
        <v>41</v>
      </c>
      <c r="N325">
        <v>1</v>
      </c>
      <c r="O325">
        <v>2</v>
      </c>
      <c r="P325">
        <v>2</v>
      </c>
      <c r="Q325">
        <v>2</v>
      </c>
      <c r="R325">
        <v>1</v>
      </c>
      <c r="S325">
        <v>1</v>
      </c>
      <c r="T325">
        <v>1</v>
      </c>
    </row>
    <row r="326" spans="1:20">
      <c r="A326">
        <v>1</v>
      </c>
      <c r="B326">
        <v>2</v>
      </c>
      <c r="C326">
        <v>24</v>
      </c>
      <c r="D326">
        <v>2</v>
      </c>
      <c r="E326">
        <v>0</v>
      </c>
      <c r="F326">
        <v>1201</v>
      </c>
      <c r="G326">
        <v>1</v>
      </c>
      <c r="H326">
        <v>2</v>
      </c>
      <c r="I326">
        <v>4</v>
      </c>
      <c r="J326">
        <v>3</v>
      </c>
      <c r="K326">
        <v>1</v>
      </c>
      <c r="L326">
        <v>2</v>
      </c>
      <c r="M326">
        <v>26</v>
      </c>
      <c r="N326">
        <v>3</v>
      </c>
      <c r="O326">
        <v>2</v>
      </c>
      <c r="P326">
        <v>1</v>
      </c>
      <c r="Q326">
        <v>3</v>
      </c>
      <c r="R326">
        <v>1</v>
      </c>
      <c r="S326">
        <v>1</v>
      </c>
      <c r="T326">
        <v>1</v>
      </c>
    </row>
    <row r="327" spans="1:20">
      <c r="A327">
        <v>1</v>
      </c>
      <c r="B327">
        <v>1</v>
      </c>
      <c r="C327">
        <v>6</v>
      </c>
      <c r="D327">
        <v>2</v>
      </c>
      <c r="E327">
        <v>0</v>
      </c>
      <c r="F327">
        <v>662</v>
      </c>
      <c r="G327">
        <v>1</v>
      </c>
      <c r="H327">
        <v>2</v>
      </c>
      <c r="I327">
        <v>3</v>
      </c>
      <c r="J327">
        <v>3</v>
      </c>
      <c r="K327">
        <v>4</v>
      </c>
      <c r="L327">
        <v>1</v>
      </c>
      <c r="M327">
        <v>41</v>
      </c>
      <c r="N327">
        <v>3</v>
      </c>
      <c r="O327">
        <v>2</v>
      </c>
      <c r="P327">
        <v>1</v>
      </c>
      <c r="Q327">
        <v>2</v>
      </c>
      <c r="R327">
        <v>2</v>
      </c>
      <c r="S327">
        <v>2</v>
      </c>
      <c r="T327">
        <v>1</v>
      </c>
    </row>
    <row r="328" spans="1:20">
      <c r="A328">
        <v>1</v>
      </c>
      <c r="B328">
        <v>4</v>
      </c>
      <c r="C328">
        <v>15</v>
      </c>
      <c r="D328">
        <v>2</v>
      </c>
      <c r="E328">
        <v>1</v>
      </c>
      <c r="F328">
        <v>1300</v>
      </c>
      <c r="G328">
        <v>5</v>
      </c>
      <c r="H328">
        <v>5</v>
      </c>
      <c r="I328">
        <v>4</v>
      </c>
      <c r="J328">
        <v>3</v>
      </c>
      <c r="K328">
        <v>4</v>
      </c>
      <c r="L328">
        <v>4</v>
      </c>
      <c r="M328">
        <v>45</v>
      </c>
      <c r="N328">
        <v>1</v>
      </c>
      <c r="O328">
        <v>3</v>
      </c>
      <c r="P328">
        <v>1</v>
      </c>
      <c r="Q328">
        <v>3</v>
      </c>
      <c r="R328">
        <v>2</v>
      </c>
      <c r="S328">
        <v>1</v>
      </c>
      <c r="T328">
        <v>1</v>
      </c>
    </row>
    <row r="329" spans="1:20">
      <c r="A329">
        <v>1</v>
      </c>
      <c r="B329">
        <v>4</v>
      </c>
      <c r="C329">
        <v>24</v>
      </c>
      <c r="D329">
        <v>1</v>
      </c>
      <c r="E329">
        <v>9</v>
      </c>
      <c r="F329">
        <v>1559</v>
      </c>
      <c r="G329">
        <v>1</v>
      </c>
      <c r="H329">
        <v>4</v>
      </c>
      <c r="I329">
        <v>4</v>
      </c>
      <c r="J329">
        <v>3</v>
      </c>
      <c r="K329">
        <v>4</v>
      </c>
      <c r="L329">
        <v>3</v>
      </c>
      <c r="M329">
        <v>40</v>
      </c>
      <c r="N329">
        <v>1</v>
      </c>
      <c r="O329">
        <v>2</v>
      </c>
      <c r="P329">
        <v>1</v>
      </c>
      <c r="Q329">
        <v>3</v>
      </c>
      <c r="R329">
        <v>1</v>
      </c>
      <c r="S329">
        <v>2</v>
      </c>
      <c r="T329">
        <v>1</v>
      </c>
    </row>
    <row r="330" spans="1:20">
      <c r="A330">
        <v>1</v>
      </c>
      <c r="B330">
        <v>3</v>
      </c>
      <c r="C330">
        <v>12</v>
      </c>
      <c r="D330">
        <v>2</v>
      </c>
      <c r="E330">
        <v>3</v>
      </c>
      <c r="F330">
        <v>3016</v>
      </c>
      <c r="G330">
        <v>1</v>
      </c>
      <c r="H330">
        <v>3</v>
      </c>
      <c r="I330">
        <v>3</v>
      </c>
      <c r="J330">
        <v>4</v>
      </c>
      <c r="K330">
        <v>1</v>
      </c>
      <c r="L330">
        <v>3</v>
      </c>
      <c r="M330">
        <v>24</v>
      </c>
      <c r="N330">
        <v>3</v>
      </c>
      <c r="O330">
        <v>2</v>
      </c>
      <c r="P330">
        <v>1</v>
      </c>
      <c r="Q330">
        <v>3</v>
      </c>
      <c r="R330">
        <v>1</v>
      </c>
      <c r="S330">
        <v>1</v>
      </c>
      <c r="T330">
        <v>1</v>
      </c>
    </row>
    <row r="331" spans="1:20">
      <c r="A331">
        <v>1</v>
      </c>
      <c r="B331">
        <v>4</v>
      </c>
      <c r="C331">
        <v>15</v>
      </c>
      <c r="D331">
        <v>4</v>
      </c>
      <c r="E331">
        <v>3</v>
      </c>
      <c r="F331">
        <v>1360</v>
      </c>
      <c r="G331">
        <v>1</v>
      </c>
      <c r="H331">
        <v>3</v>
      </c>
      <c r="I331">
        <v>4</v>
      </c>
      <c r="J331">
        <v>3</v>
      </c>
      <c r="K331">
        <v>2</v>
      </c>
      <c r="L331">
        <v>2</v>
      </c>
      <c r="M331">
        <v>31</v>
      </c>
      <c r="N331">
        <v>3</v>
      </c>
      <c r="O331">
        <v>2</v>
      </c>
      <c r="P331">
        <v>2</v>
      </c>
      <c r="Q331">
        <v>3</v>
      </c>
      <c r="R331">
        <v>1</v>
      </c>
      <c r="S331">
        <v>1</v>
      </c>
      <c r="T331">
        <v>1</v>
      </c>
    </row>
    <row r="332" spans="1:20">
      <c r="A332">
        <v>1</v>
      </c>
      <c r="B332">
        <v>4</v>
      </c>
      <c r="C332">
        <v>6</v>
      </c>
      <c r="D332">
        <v>0</v>
      </c>
      <c r="E332">
        <v>0</v>
      </c>
      <c r="F332">
        <v>1204</v>
      </c>
      <c r="G332">
        <v>2</v>
      </c>
      <c r="H332">
        <v>3</v>
      </c>
      <c r="I332">
        <v>4</v>
      </c>
      <c r="J332">
        <v>3</v>
      </c>
      <c r="K332">
        <v>1</v>
      </c>
      <c r="L332">
        <v>4</v>
      </c>
      <c r="M332">
        <v>35</v>
      </c>
      <c r="N332">
        <v>1</v>
      </c>
      <c r="O332">
        <v>1</v>
      </c>
      <c r="P332">
        <v>1</v>
      </c>
      <c r="Q332">
        <v>3</v>
      </c>
      <c r="R332">
        <v>1</v>
      </c>
      <c r="S332">
        <v>1</v>
      </c>
      <c r="T332">
        <v>2</v>
      </c>
    </row>
    <row r="333" spans="1:20">
      <c r="A333">
        <v>1</v>
      </c>
      <c r="B333">
        <v>4</v>
      </c>
      <c r="C333">
        <v>10</v>
      </c>
      <c r="D333">
        <v>2</v>
      </c>
      <c r="E333">
        <v>0</v>
      </c>
      <c r="F333">
        <v>1597</v>
      </c>
      <c r="G333">
        <v>3</v>
      </c>
      <c r="H333">
        <v>3</v>
      </c>
      <c r="I333">
        <v>3</v>
      </c>
      <c r="J333">
        <v>3</v>
      </c>
      <c r="K333">
        <v>2</v>
      </c>
      <c r="L333">
        <v>4</v>
      </c>
      <c r="M333">
        <v>40</v>
      </c>
      <c r="N333">
        <v>3</v>
      </c>
      <c r="O333">
        <v>1</v>
      </c>
      <c r="P333">
        <v>1</v>
      </c>
      <c r="Q333">
        <v>2</v>
      </c>
      <c r="R333">
        <v>2</v>
      </c>
      <c r="S333">
        <v>1</v>
      </c>
      <c r="T333">
        <v>2</v>
      </c>
    </row>
    <row r="334" spans="1:20">
      <c r="A334">
        <v>1</v>
      </c>
      <c r="B334">
        <v>4</v>
      </c>
      <c r="C334">
        <v>12</v>
      </c>
      <c r="D334">
        <v>2</v>
      </c>
      <c r="E334">
        <v>3</v>
      </c>
      <c r="F334">
        <v>2073</v>
      </c>
      <c r="G334">
        <v>2</v>
      </c>
      <c r="H334">
        <v>3</v>
      </c>
      <c r="I334">
        <v>4</v>
      </c>
      <c r="J334">
        <v>2</v>
      </c>
      <c r="K334">
        <v>2</v>
      </c>
      <c r="L334">
        <v>1</v>
      </c>
      <c r="M334">
        <v>28</v>
      </c>
      <c r="N334">
        <v>3</v>
      </c>
      <c r="O334">
        <v>2</v>
      </c>
      <c r="P334">
        <v>1</v>
      </c>
      <c r="Q334">
        <v>3</v>
      </c>
      <c r="R334">
        <v>1</v>
      </c>
      <c r="S334">
        <v>1</v>
      </c>
      <c r="T334">
        <v>1</v>
      </c>
    </row>
    <row r="335" spans="1:20">
      <c r="A335">
        <v>1</v>
      </c>
      <c r="B335">
        <v>4</v>
      </c>
      <c r="C335">
        <v>11</v>
      </c>
      <c r="D335">
        <v>2</v>
      </c>
      <c r="E335">
        <v>9</v>
      </c>
      <c r="F335">
        <v>2142</v>
      </c>
      <c r="G335">
        <v>4</v>
      </c>
      <c r="H335">
        <v>5</v>
      </c>
      <c r="I335">
        <v>1</v>
      </c>
      <c r="J335">
        <v>1</v>
      </c>
      <c r="K335">
        <v>2</v>
      </c>
      <c r="L335">
        <v>1</v>
      </c>
      <c r="M335">
        <v>28</v>
      </c>
      <c r="N335">
        <v>3</v>
      </c>
      <c r="O335">
        <v>2</v>
      </c>
      <c r="P335">
        <v>1</v>
      </c>
      <c r="Q335">
        <v>3</v>
      </c>
      <c r="R335">
        <v>1</v>
      </c>
      <c r="S335">
        <v>2</v>
      </c>
      <c r="T335">
        <v>1</v>
      </c>
    </row>
    <row r="336" spans="1:20">
      <c r="A336">
        <v>1</v>
      </c>
      <c r="B336">
        <v>1</v>
      </c>
      <c r="C336">
        <v>10</v>
      </c>
      <c r="D336">
        <v>4</v>
      </c>
      <c r="E336">
        <v>2</v>
      </c>
      <c r="F336">
        <v>2132</v>
      </c>
      <c r="G336">
        <v>5</v>
      </c>
      <c r="H336">
        <v>2</v>
      </c>
      <c r="I336">
        <v>2</v>
      </c>
      <c r="J336">
        <v>2</v>
      </c>
      <c r="K336">
        <v>3</v>
      </c>
      <c r="L336">
        <v>1</v>
      </c>
      <c r="M336">
        <v>27</v>
      </c>
      <c r="N336">
        <v>3</v>
      </c>
      <c r="O336">
        <v>1</v>
      </c>
      <c r="P336">
        <v>2</v>
      </c>
      <c r="Q336">
        <v>3</v>
      </c>
      <c r="R336">
        <v>1</v>
      </c>
      <c r="S336">
        <v>1</v>
      </c>
      <c r="T336">
        <v>2</v>
      </c>
    </row>
    <row r="337" spans="1:20">
      <c r="A337">
        <v>1</v>
      </c>
      <c r="B337">
        <v>4</v>
      </c>
      <c r="C337">
        <v>10</v>
      </c>
      <c r="D337">
        <v>2</v>
      </c>
      <c r="E337">
        <v>0</v>
      </c>
      <c r="F337">
        <v>1546</v>
      </c>
      <c r="G337">
        <v>1</v>
      </c>
      <c r="H337">
        <v>3</v>
      </c>
      <c r="I337">
        <v>3</v>
      </c>
      <c r="J337">
        <v>3</v>
      </c>
      <c r="K337">
        <v>2</v>
      </c>
      <c r="L337">
        <v>1</v>
      </c>
      <c r="M337">
        <v>31</v>
      </c>
      <c r="N337">
        <v>3</v>
      </c>
      <c r="O337">
        <v>2</v>
      </c>
      <c r="P337">
        <v>1</v>
      </c>
      <c r="Q337">
        <v>2</v>
      </c>
      <c r="R337">
        <v>2</v>
      </c>
      <c r="S337">
        <v>1</v>
      </c>
      <c r="T337">
        <v>2</v>
      </c>
    </row>
    <row r="338" spans="1:20">
      <c r="A338">
        <v>1</v>
      </c>
      <c r="B338">
        <v>4</v>
      </c>
      <c r="C338">
        <v>24</v>
      </c>
      <c r="D338">
        <v>4</v>
      </c>
      <c r="E338">
        <v>0</v>
      </c>
      <c r="F338">
        <v>1287</v>
      </c>
      <c r="G338">
        <v>4</v>
      </c>
      <c r="H338">
        <v>5</v>
      </c>
      <c r="I338">
        <v>4</v>
      </c>
      <c r="J338">
        <v>2</v>
      </c>
      <c r="K338">
        <v>4</v>
      </c>
      <c r="L338">
        <v>1</v>
      </c>
      <c r="M338">
        <v>37</v>
      </c>
      <c r="N338">
        <v>3</v>
      </c>
      <c r="O338">
        <v>2</v>
      </c>
      <c r="P338">
        <v>2</v>
      </c>
      <c r="Q338">
        <v>3</v>
      </c>
      <c r="R338">
        <v>1</v>
      </c>
      <c r="S338">
        <v>2</v>
      </c>
      <c r="T338">
        <v>1</v>
      </c>
    </row>
    <row r="339" spans="1:20">
      <c r="A339">
        <v>1</v>
      </c>
      <c r="B339">
        <v>4</v>
      </c>
      <c r="C339">
        <v>10</v>
      </c>
      <c r="D339">
        <v>2</v>
      </c>
      <c r="E339">
        <v>0</v>
      </c>
      <c r="F339">
        <v>1418</v>
      </c>
      <c r="G339">
        <v>2</v>
      </c>
      <c r="H339">
        <v>3</v>
      </c>
      <c r="I339">
        <v>3</v>
      </c>
      <c r="J339">
        <v>3</v>
      </c>
      <c r="K339">
        <v>2</v>
      </c>
      <c r="L339">
        <v>1</v>
      </c>
      <c r="M339">
        <v>35</v>
      </c>
      <c r="N339">
        <v>3</v>
      </c>
      <c r="O339">
        <v>1</v>
      </c>
      <c r="P339">
        <v>1</v>
      </c>
      <c r="Q339">
        <v>2</v>
      </c>
      <c r="R339">
        <v>1</v>
      </c>
      <c r="S339">
        <v>1</v>
      </c>
      <c r="T339">
        <v>2</v>
      </c>
    </row>
    <row r="340" spans="1:20">
      <c r="A340">
        <v>1</v>
      </c>
      <c r="B340">
        <v>3</v>
      </c>
      <c r="C340">
        <v>6</v>
      </c>
      <c r="D340">
        <v>4</v>
      </c>
      <c r="E340">
        <v>0</v>
      </c>
      <c r="F340">
        <v>1343</v>
      </c>
      <c r="G340">
        <v>1</v>
      </c>
      <c r="H340">
        <v>5</v>
      </c>
      <c r="I340">
        <v>1</v>
      </c>
      <c r="J340">
        <v>3</v>
      </c>
      <c r="K340">
        <v>4</v>
      </c>
      <c r="L340">
        <v>1</v>
      </c>
      <c r="M340">
        <v>46</v>
      </c>
      <c r="N340">
        <v>3</v>
      </c>
      <c r="O340">
        <v>2</v>
      </c>
      <c r="P340">
        <v>2</v>
      </c>
      <c r="Q340">
        <v>3</v>
      </c>
      <c r="R340">
        <v>2</v>
      </c>
      <c r="S340">
        <v>1</v>
      </c>
      <c r="T340">
        <v>2</v>
      </c>
    </row>
    <row r="341" spans="1:20">
      <c r="A341">
        <v>1</v>
      </c>
      <c r="B341">
        <v>4</v>
      </c>
      <c r="C341">
        <v>18</v>
      </c>
      <c r="D341">
        <v>2</v>
      </c>
      <c r="E341">
        <v>0</v>
      </c>
      <c r="F341">
        <v>2662</v>
      </c>
      <c r="G341">
        <v>5</v>
      </c>
      <c r="H341">
        <v>4</v>
      </c>
      <c r="I341">
        <v>4</v>
      </c>
      <c r="J341">
        <v>3</v>
      </c>
      <c r="K341">
        <v>3</v>
      </c>
      <c r="L341">
        <v>2</v>
      </c>
      <c r="M341">
        <v>32</v>
      </c>
      <c r="N341">
        <v>3</v>
      </c>
      <c r="O341">
        <v>2</v>
      </c>
      <c r="P341">
        <v>1</v>
      </c>
      <c r="Q341">
        <v>3</v>
      </c>
      <c r="R341">
        <v>1</v>
      </c>
      <c r="S341">
        <v>1</v>
      </c>
      <c r="T341">
        <v>2</v>
      </c>
    </row>
    <row r="342" spans="1:20">
      <c r="A342">
        <v>1</v>
      </c>
      <c r="B342">
        <v>4</v>
      </c>
      <c r="C342">
        <v>18</v>
      </c>
      <c r="D342">
        <v>4</v>
      </c>
      <c r="E342">
        <v>3</v>
      </c>
      <c r="F342">
        <v>6070</v>
      </c>
      <c r="G342">
        <v>1</v>
      </c>
      <c r="H342">
        <v>5</v>
      </c>
      <c r="I342">
        <v>3</v>
      </c>
      <c r="J342">
        <v>3</v>
      </c>
      <c r="K342">
        <v>4</v>
      </c>
      <c r="L342">
        <v>3</v>
      </c>
      <c r="M342">
        <v>33</v>
      </c>
      <c r="N342">
        <v>3</v>
      </c>
      <c r="O342">
        <v>2</v>
      </c>
      <c r="P342">
        <v>2</v>
      </c>
      <c r="Q342">
        <v>3</v>
      </c>
      <c r="R342">
        <v>1</v>
      </c>
      <c r="S342">
        <v>2</v>
      </c>
      <c r="T342">
        <v>1</v>
      </c>
    </row>
    <row r="343" spans="1:20">
      <c r="A343">
        <v>1</v>
      </c>
      <c r="B343">
        <v>4</v>
      </c>
      <c r="C343">
        <v>24</v>
      </c>
      <c r="D343">
        <v>4</v>
      </c>
      <c r="E343">
        <v>6</v>
      </c>
      <c r="F343">
        <v>1927</v>
      </c>
      <c r="G343">
        <v>5</v>
      </c>
      <c r="H343">
        <v>3</v>
      </c>
      <c r="I343">
        <v>3</v>
      </c>
      <c r="J343">
        <v>2</v>
      </c>
      <c r="K343">
        <v>2</v>
      </c>
      <c r="L343">
        <v>3</v>
      </c>
      <c r="M343">
        <v>33</v>
      </c>
      <c r="N343">
        <v>3</v>
      </c>
      <c r="O343">
        <v>2</v>
      </c>
      <c r="P343">
        <v>2</v>
      </c>
      <c r="Q343">
        <v>3</v>
      </c>
      <c r="R343">
        <v>1</v>
      </c>
      <c r="S343">
        <v>2</v>
      </c>
      <c r="T343">
        <v>1</v>
      </c>
    </row>
    <row r="344" spans="1:20">
      <c r="A344">
        <v>1</v>
      </c>
      <c r="B344">
        <v>4</v>
      </c>
      <c r="C344">
        <v>18</v>
      </c>
      <c r="D344">
        <v>4</v>
      </c>
      <c r="E344">
        <v>3</v>
      </c>
      <c r="F344">
        <v>2404</v>
      </c>
      <c r="G344">
        <v>1</v>
      </c>
      <c r="H344">
        <v>3</v>
      </c>
      <c r="I344">
        <v>2</v>
      </c>
      <c r="J344">
        <v>2</v>
      </c>
      <c r="K344">
        <v>2</v>
      </c>
      <c r="L344">
        <v>3</v>
      </c>
      <c r="M344">
        <v>26</v>
      </c>
      <c r="N344">
        <v>3</v>
      </c>
      <c r="O344">
        <v>2</v>
      </c>
      <c r="P344">
        <v>2</v>
      </c>
      <c r="Q344">
        <v>3</v>
      </c>
      <c r="R344">
        <v>1</v>
      </c>
      <c r="S344">
        <v>1</v>
      </c>
      <c r="T344">
        <v>1</v>
      </c>
    </row>
    <row r="345" spans="1:20">
      <c r="A345">
        <v>1</v>
      </c>
      <c r="B345">
        <v>4</v>
      </c>
      <c r="C345">
        <v>6</v>
      </c>
      <c r="D345">
        <v>4</v>
      </c>
      <c r="E345">
        <v>3</v>
      </c>
      <c r="F345">
        <v>1554</v>
      </c>
      <c r="G345">
        <v>1</v>
      </c>
      <c r="H345">
        <v>4</v>
      </c>
      <c r="I345">
        <v>1</v>
      </c>
      <c r="J345">
        <v>2</v>
      </c>
      <c r="K345">
        <v>2</v>
      </c>
      <c r="L345">
        <v>3</v>
      </c>
      <c r="M345">
        <v>24</v>
      </c>
      <c r="N345">
        <v>3</v>
      </c>
      <c r="O345">
        <v>1</v>
      </c>
      <c r="P345">
        <v>2</v>
      </c>
      <c r="Q345">
        <v>3</v>
      </c>
      <c r="R345">
        <v>1</v>
      </c>
      <c r="S345">
        <v>2</v>
      </c>
      <c r="T345">
        <v>1</v>
      </c>
    </row>
    <row r="346" spans="1:20">
      <c r="A346">
        <v>1</v>
      </c>
      <c r="B346">
        <v>4</v>
      </c>
      <c r="C346">
        <v>22</v>
      </c>
      <c r="D346">
        <v>2</v>
      </c>
      <c r="E346">
        <v>0</v>
      </c>
      <c r="F346">
        <v>1283</v>
      </c>
      <c r="G346">
        <v>5</v>
      </c>
      <c r="H346">
        <v>4</v>
      </c>
      <c r="I346">
        <v>4</v>
      </c>
      <c r="J346">
        <v>2</v>
      </c>
      <c r="K346">
        <v>4</v>
      </c>
      <c r="L346">
        <v>2</v>
      </c>
      <c r="M346">
        <v>25</v>
      </c>
      <c r="N346">
        <v>3</v>
      </c>
      <c r="O346">
        <v>1</v>
      </c>
      <c r="P346">
        <v>1</v>
      </c>
      <c r="Q346">
        <v>3</v>
      </c>
      <c r="R346">
        <v>1</v>
      </c>
      <c r="S346">
        <v>1</v>
      </c>
      <c r="T346">
        <v>1</v>
      </c>
    </row>
    <row r="347" spans="1:20">
      <c r="A347">
        <v>1</v>
      </c>
      <c r="B347">
        <v>4</v>
      </c>
      <c r="C347">
        <v>24</v>
      </c>
      <c r="D347">
        <v>3</v>
      </c>
      <c r="E347">
        <v>0</v>
      </c>
      <c r="F347">
        <v>717</v>
      </c>
      <c r="G347">
        <v>5</v>
      </c>
      <c r="H347">
        <v>5</v>
      </c>
      <c r="I347">
        <v>4</v>
      </c>
      <c r="J347">
        <v>4</v>
      </c>
      <c r="K347">
        <v>4</v>
      </c>
      <c r="L347">
        <v>3</v>
      </c>
      <c r="M347">
        <v>54</v>
      </c>
      <c r="N347">
        <v>3</v>
      </c>
      <c r="O347">
        <v>2</v>
      </c>
      <c r="P347">
        <v>2</v>
      </c>
      <c r="Q347">
        <v>3</v>
      </c>
      <c r="R347">
        <v>1</v>
      </c>
      <c r="S347">
        <v>2</v>
      </c>
      <c r="T347">
        <v>1</v>
      </c>
    </row>
    <row r="348" spans="1:20">
      <c r="A348">
        <v>1</v>
      </c>
      <c r="B348">
        <v>1</v>
      </c>
      <c r="C348">
        <v>24</v>
      </c>
      <c r="D348">
        <v>2</v>
      </c>
      <c r="E348">
        <v>2</v>
      </c>
      <c r="F348">
        <v>1747</v>
      </c>
      <c r="G348">
        <v>1</v>
      </c>
      <c r="H348">
        <v>2</v>
      </c>
      <c r="I348">
        <v>4</v>
      </c>
      <c r="J348">
        <v>3</v>
      </c>
      <c r="K348">
        <v>1</v>
      </c>
      <c r="L348">
        <v>2</v>
      </c>
      <c r="M348">
        <v>24</v>
      </c>
      <c r="N348">
        <v>3</v>
      </c>
      <c r="O348">
        <v>2</v>
      </c>
      <c r="P348">
        <v>1</v>
      </c>
      <c r="Q348">
        <v>2</v>
      </c>
      <c r="R348">
        <v>1</v>
      </c>
      <c r="S348">
        <v>1</v>
      </c>
      <c r="T348">
        <v>2</v>
      </c>
    </row>
    <row r="349" spans="1:20">
      <c r="A349">
        <v>1</v>
      </c>
      <c r="B349">
        <v>1</v>
      </c>
      <c r="C349">
        <v>9</v>
      </c>
      <c r="D349">
        <v>4</v>
      </c>
      <c r="E349">
        <v>5</v>
      </c>
      <c r="F349">
        <v>1288</v>
      </c>
      <c r="G349">
        <v>2</v>
      </c>
      <c r="H349">
        <v>5</v>
      </c>
      <c r="I349">
        <v>3</v>
      </c>
      <c r="J349">
        <v>3</v>
      </c>
      <c r="K349">
        <v>4</v>
      </c>
      <c r="L349">
        <v>1</v>
      </c>
      <c r="M349">
        <v>48</v>
      </c>
      <c r="N349">
        <v>3</v>
      </c>
      <c r="O349">
        <v>2</v>
      </c>
      <c r="P349">
        <v>2</v>
      </c>
      <c r="Q349">
        <v>3</v>
      </c>
      <c r="R349">
        <v>2</v>
      </c>
      <c r="S349">
        <v>1</v>
      </c>
      <c r="T349">
        <v>2</v>
      </c>
    </row>
    <row r="350" spans="1:20">
      <c r="A350">
        <v>1</v>
      </c>
      <c r="B350">
        <v>1</v>
      </c>
      <c r="C350">
        <v>10</v>
      </c>
      <c r="D350">
        <v>4</v>
      </c>
      <c r="E350">
        <v>0</v>
      </c>
      <c r="F350">
        <v>1038</v>
      </c>
      <c r="G350">
        <v>1</v>
      </c>
      <c r="H350">
        <v>4</v>
      </c>
      <c r="I350">
        <v>4</v>
      </c>
      <c r="J350">
        <v>3</v>
      </c>
      <c r="K350">
        <v>3</v>
      </c>
      <c r="L350">
        <v>2</v>
      </c>
      <c r="M350">
        <v>49</v>
      </c>
      <c r="N350">
        <v>3</v>
      </c>
      <c r="O350">
        <v>2</v>
      </c>
      <c r="P350">
        <v>2</v>
      </c>
      <c r="Q350">
        <v>3</v>
      </c>
      <c r="R350">
        <v>1</v>
      </c>
      <c r="S350">
        <v>2</v>
      </c>
      <c r="T350">
        <v>1</v>
      </c>
    </row>
    <row r="351" spans="1:20">
      <c r="A351">
        <v>1</v>
      </c>
      <c r="B351">
        <v>4</v>
      </c>
      <c r="C351">
        <v>10</v>
      </c>
      <c r="D351">
        <v>2</v>
      </c>
      <c r="E351">
        <v>1</v>
      </c>
      <c r="F351">
        <v>2848</v>
      </c>
      <c r="G351">
        <v>2</v>
      </c>
      <c r="H351">
        <v>3</v>
      </c>
      <c r="I351">
        <v>1</v>
      </c>
      <c r="J351">
        <v>3</v>
      </c>
      <c r="K351">
        <v>2</v>
      </c>
      <c r="L351">
        <v>1</v>
      </c>
      <c r="M351">
        <v>32</v>
      </c>
      <c r="N351">
        <v>3</v>
      </c>
      <c r="O351">
        <v>2</v>
      </c>
      <c r="P351">
        <v>1</v>
      </c>
      <c r="Q351">
        <v>3</v>
      </c>
      <c r="R351">
        <v>2</v>
      </c>
      <c r="S351">
        <v>1</v>
      </c>
      <c r="T351">
        <v>1</v>
      </c>
    </row>
    <row r="352" spans="1:20">
      <c r="A352">
        <v>1</v>
      </c>
      <c r="B352">
        <v>4</v>
      </c>
      <c r="C352">
        <v>12</v>
      </c>
      <c r="D352">
        <v>2</v>
      </c>
      <c r="E352">
        <v>1</v>
      </c>
      <c r="F352">
        <v>1413</v>
      </c>
      <c r="G352">
        <v>4</v>
      </c>
      <c r="H352">
        <v>4</v>
      </c>
      <c r="I352">
        <v>3</v>
      </c>
      <c r="J352">
        <v>3</v>
      </c>
      <c r="K352">
        <v>2</v>
      </c>
      <c r="L352">
        <v>2</v>
      </c>
      <c r="M352">
        <v>55</v>
      </c>
      <c r="N352">
        <v>3</v>
      </c>
      <c r="O352">
        <v>2</v>
      </c>
      <c r="P352">
        <v>1</v>
      </c>
      <c r="Q352">
        <v>3</v>
      </c>
      <c r="R352">
        <v>1</v>
      </c>
      <c r="S352">
        <v>1</v>
      </c>
      <c r="T352">
        <v>2</v>
      </c>
    </row>
    <row r="353" spans="1:20">
      <c r="A353">
        <v>1</v>
      </c>
      <c r="B353">
        <v>4</v>
      </c>
      <c r="C353">
        <v>30</v>
      </c>
      <c r="D353">
        <v>4</v>
      </c>
      <c r="E353">
        <v>3</v>
      </c>
      <c r="F353">
        <v>3077</v>
      </c>
      <c r="G353">
        <v>5</v>
      </c>
      <c r="H353">
        <v>5</v>
      </c>
      <c r="I353">
        <v>3</v>
      </c>
      <c r="J353">
        <v>3</v>
      </c>
      <c r="K353">
        <v>2</v>
      </c>
      <c r="L353">
        <v>3</v>
      </c>
      <c r="M353">
        <v>40</v>
      </c>
      <c r="N353">
        <v>3</v>
      </c>
      <c r="O353">
        <v>2</v>
      </c>
      <c r="P353">
        <v>2</v>
      </c>
      <c r="Q353">
        <v>3</v>
      </c>
      <c r="R353">
        <v>2</v>
      </c>
      <c r="S353">
        <v>2</v>
      </c>
      <c r="T353">
        <v>1</v>
      </c>
    </row>
    <row r="354" spans="1:20">
      <c r="A354">
        <v>1</v>
      </c>
      <c r="B354">
        <v>1</v>
      </c>
      <c r="C354">
        <v>24</v>
      </c>
      <c r="D354">
        <v>1</v>
      </c>
      <c r="E354">
        <v>1</v>
      </c>
      <c r="F354">
        <v>3632</v>
      </c>
      <c r="G354">
        <v>1</v>
      </c>
      <c r="H354">
        <v>3</v>
      </c>
      <c r="I354">
        <v>1</v>
      </c>
      <c r="J354">
        <v>2</v>
      </c>
      <c r="K354">
        <v>4</v>
      </c>
      <c r="L354">
        <v>3</v>
      </c>
      <c r="M354">
        <v>22</v>
      </c>
      <c r="N354">
        <v>1</v>
      </c>
      <c r="O354">
        <v>1</v>
      </c>
      <c r="P354">
        <v>1</v>
      </c>
      <c r="Q354">
        <v>3</v>
      </c>
      <c r="R354">
        <v>1</v>
      </c>
      <c r="S354">
        <v>1</v>
      </c>
      <c r="T354">
        <v>2</v>
      </c>
    </row>
    <row r="355" spans="1:20">
      <c r="A355">
        <v>1</v>
      </c>
      <c r="B355">
        <v>4</v>
      </c>
      <c r="C355">
        <v>18</v>
      </c>
      <c r="D355">
        <v>4</v>
      </c>
      <c r="E355">
        <v>1</v>
      </c>
      <c r="F355">
        <v>3229</v>
      </c>
      <c r="G355">
        <v>5</v>
      </c>
      <c r="H355">
        <v>1</v>
      </c>
      <c r="I355">
        <v>2</v>
      </c>
      <c r="J355">
        <v>3</v>
      </c>
      <c r="K355">
        <v>4</v>
      </c>
      <c r="L355">
        <v>4</v>
      </c>
      <c r="M355">
        <v>38</v>
      </c>
      <c r="N355">
        <v>3</v>
      </c>
      <c r="O355">
        <v>2</v>
      </c>
      <c r="P355">
        <v>1</v>
      </c>
      <c r="Q355">
        <v>4</v>
      </c>
      <c r="R355">
        <v>1</v>
      </c>
      <c r="S355">
        <v>2</v>
      </c>
      <c r="T355">
        <v>1</v>
      </c>
    </row>
    <row r="356" spans="1:20">
      <c r="A356">
        <v>1</v>
      </c>
      <c r="B356">
        <v>4</v>
      </c>
      <c r="C356">
        <v>9</v>
      </c>
      <c r="D356">
        <v>2</v>
      </c>
      <c r="E356">
        <v>0</v>
      </c>
      <c r="F356">
        <v>3577</v>
      </c>
      <c r="G356">
        <v>2</v>
      </c>
      <c r="H356">
        <v>3</v>
      </c>
      <c r="I356">
        <v>1</v>
      </c>
      <c r="J356">
        <v>3</v>
      </c>
      <c r="K356">
        <v>2</v>
      </c>
      <c r="L356">
        <v>1</v>
      </c>
      <c r="M356">
        <v>26</v>
      </c>
      <c r="N356">
        <v>3</v>
      </c>
      <c r="O356">
        <v>1</v>
      </c>
      <c r="P356">
        <v>1</v>
      </c>
      <c r="Q356">
        <v>3</v>
      </c>
      <c r="R356">
        <v>2</v>
      </c>
      <c r="S356">
        <v>1</v>
      </c>
      <c r="T356">
        <v>2</v>
      </c>
    </row>
    <row r="357" spans="1:20">
      <c r="A357">
        <v>1</v>
      </c>
      <c r="B357">
        <v>4</v>
      </c>
      <c r="C357">
        <v>12</v>
      </c>
      <c r="D357">
        <v>4</v>
      </c>
      <c r="E357">
        <v>0</v>
      </c>
      <c r="F357">
        <v>682</v>
      </c>
      <c r="G357">
        <v>2</v>
      </c>
      <c r="H357">
        <v>4</v>
      </c>
      <c r="I357">
        <v>4</v>
      </c>
      <c r="J357">
        <v>2</v>
      </c>
      <c r="K357">
        <v>3</v>
      </c>
      <c r="L357">
        <v>3</v>
      </c>
      <c r="M357">
        <v>51</v>
      </c>
      <c r="N357">
        <v>3</v>
      </c>
      <c r="O357">
        <v>2</v>
      </c>
      <c r="P357">
        <v>2</v>
      </c>
      <c r="Q357">
        <v>3</v>
      </c>
      <c r="R357">
        <v>1</v>
      </c>
      <c r="S357">
        <v>2</v>
      </c>
      <c r="T357">
        <v>1</v>
      </c>
    </row>
    <row r="358" spans="1:20">
      <c r="A358">
        <v>1</v>
      </c>
      <c r="B358">
        <v>4</v>
      </c>
      <c r="C358">
        <v>10</v>
      </c>
      <c r="D358">
        <v>2</v>
      </c>
      <c r="E358">
        <v>3</v>
      </c>
      <c r="F358">
        <v>1924</v>
      </c>
      <c r="G358">
        <v>1</v>
      </c>
      <c r="H358">
        <v>3</v>
      </c>
      <c r="I358">
        <v>1</v>
      </c>
      <c r="J358">
        <v>3</v>
      </c>
      <c r="K358">
        <v>4</v>
      </c>
      <c r="L358">
        <v>2</v>
      </c>
      <c r="M358">
        <v>38</v>
      </c>
      <c r="N358">
        <v>3</v>
      </c>
      <c r="O358">
        <v>2</v>
      </c>
      <c r="P358">
        <v>1</v>
      </c>
      <c r="Q358">
        <v>3</v>
      </c>
      <c r="R358">
        <v>1</v>
      </c>
      <c r="S358">
        <v>2</v>
      </c>
      <c r="T358">
        <v>2</v>
      </c>
    </row>
    <row r="359" spans="1:20">
      <c r="A359">
        <v>1</v>
      </c>
      <c r="B359">
        <v>4</v>
      </c>
      <c r="C359">
        <v>10</v>
      </c>
      <c r="D359">
        <v>2</v>
      </c>
      <c r="E359">
        <v>6</v>
      </c>
      <c r="F359">
        <v>727</v>
      </c>
      <c r="G359">
        <v>3</v>
      </c>
      <c r="H359">
        <v>5</v>
      </c>
      <c r="I359">
        <v>4</v>
      </c>
      <c r="J359">
        <v>3</v>
      </c>
      <c r="K359">
        <v>4</v>
      </c>
      <c r="L359">
        <v>4</v>
      </c>
      <c r="M359">
        <v>46</v>
      </c>
      <c r="N359">
        <v>3</v>
      </c>
      <c r="O359">
        <v>3</v>
      </c>
      <c r="P359">
        <v>1</v>
      </c>
      <c r="Q359">
        <v>3</v>
      </c>
      <c r="R359">
        <v>1</v>
      </c>
      <c r="S359">
        <v>2</v>
      </c>
      <c r="T359">
        <v>1</v>
      </c>
    </row>
    <row r="360" spans="1:20">
      <c r="A360">
        <v>1</v>
      </c>
      <c r="B360">
        <v>3</v>
      </c>
      <c r="C360">
        <v>10</v>
      </c>
      <c r="D360">
        <v>4</v>
      </c>
      <c r="E360">
        <v>0</v>
      </c>
      <c r="F360">
        <v>781</v>
      </c>
      <c r="G360">
        <v>1</v>
      </c>
      <c r="H360">
        <v>5</v>
      </c>
      <c r="I360">
        <v>4</v>
      </c>
      <c r="J360">
        <v>3</v>
      </c>
      <c r="K360">
        <v>4</v>
      </c>
      <c r="L360">
        <v>4</v>
      </c>
      <c r="M360">
        <v>63</v>
      </c>
      <c r="N360">
        <v>3</v>
      </c>
      <c r="O360">
        <v>3</v>
      </c>
      <c r="P360">
        <v>2</v>
      </c>
      <c r="Q360">
        <v>3</v>
      </c>
      <c r="R360">
        <v>1</v>
      </c>
      <c r="S360">
        <v>2</v>
      </c>
      <c r="T360">
        <v>1</v>
      </c>
    </row>
    <row r="361" spans="1:20">
      <c r="A361">
        <v>1</v>
      </c>
      <c r="B361">
        <v>1</v>
      </c>
      <c r="C361">
        <v>12</v>
      </c>
      <c r="D361">
        <v>4</v>
      </c>
      <c r="E361">
        <v>0</v>
      </c>
      <c r="F361">
        <v>2121</v>
      </c>
      <c r="G361">
        <v>1</v>
      </c>
      <c r="H361">
        <v>3</v>
      </c>
      <c r="I361">
        <v>4</v>
      </c>
      <c r="J361">
        <v>3</v>
      </c>
      <c r="K361">
        <v>2</v>
      </c>
      <c r="L361">
        <v>2</v>
      </c>
      <c r="M361">
        <v>30</v>
      </c>
      <c r="N361">
        <v>3</v>
      </c>
      <c r="O361">
        <v>2</v>
      </c>
      <c r="P361">
        <v>2</v>
      </c>
      <c r="Q361">
        <v>3</v>
      </c>
      <c r="R361">
        <v>1</v>
      </c>
      <c r="S361">
        <v>1</v>
      </c>
      <c r="T361">
        <v>1</v>
      </c>
    </row>
    <row r="362" spans="1:20">
      <c r="A362">
        <v>1</v>
      </c>
      <c r="B362">
        <v>4</v>
      </c>
      <c r="C362">
        <v>12</v>
      </c>
      <c r="D362">
        <v>4</v>
      </c>
      <c r="E362">
        <v>6</v>
      </c>
      <c r="F362">
        <v>701</v>
      </c>
      <c r="G362">
        <v>1</v>
      </c>
      <c r="H362">
        <v>3</v>
      </c>
      <c r="I362">
        <v>4</v>
      </c>
      <c r="J362">
        <v>3</v>
      </c>
      <c r="K362">
        <v>2</v>
      </c>
      <c r="L362">
        <v>3</v>
      </c>
      <c r="M362">
        <v>32</v>
      </c>
      <c r="N362">
        <v>3</v>
      </c>
      <c r="O362">
        <v>2</v>
      </c>
      <c r="P362">
        <v>2</v>
      </c>
      <c r="Q362">
        <v>3</v>
      </c>
      <c r="R362">
        <v>1</v>
      </c>
      <c r="S362">
        <v>1</v>
      </c>
      <c r="T362">
        <v>1</v>
      </c>
    </row>
    <row r="363" spans="1:20">
      <c r="A363">
        <v>1</v>
      </c>
      <c r="B363">
        <v>4</v>
      </c>
      <c r="C363">
        <v>10</v>
      </c>
      <c r="D363">
        <v>4</v>
      </c>
      <c r="E363">
        <v>2</v>
      </c>
      <c r="F363">
        <v>2069</v>
      </c>
      <c r="G363">
        <v>5</v>
      </c>
      <c r="H363">
        <v>3</v>
      </c>
      <c r="I363">
        <v>2</v>
      </c>
      <c r="J363">
        <v>4</v>
      </c>
      <c r="K363">
        <v>1</v>
      </c>
      <c r="L363">
        <v>3</v>
      </c>
      <c r="M363">
        <v>26</v>
      </c>
      <c r="N363">
        <v>3</v>
      </c>
      <c r="O363">
        <v>2</v>
      </c>
      <c r="P363">
        <v>2</v>
      </c>
      <c r="Q363">
        <v>3</v>
      </c>
      <c r="R363">
        <v>1</v>
      </c>
      <c r="S363">
        <v>1</v>
      </c>
      <c r="T363">
        <v>2</v>
      </c>
    </row>
    <row r="364" spans="1:20">
      <c r="A364">
        <v>1</v>
      </c>
      <c r="B364">
        <v>4</v>
      </c>
      <c r="C364">
        <v>24</v>
      </c>
      <c r="D364">
        <v>2</v>
      </c>
      <c r="E364">
        <v>0</v>
      </c>
      <c r="F364">
        <v>1525</v>
      </c>
      <c r="G364">
        <v>4</v>
      </c>
      <c r="H364">
        <v>4</v>
      </c>
      <c r="I364">
        <v>4</v>
      </c>
      <c r="J364">
        <v>2</v>
      </c>
      <c r="K364">
        <v>3</v>
      </c>
      <c r="L364">
        <v>3</v>
      </c>
      <c r="M364">
        <v>34</v>
      </c>
      <c r="N364">
        <v>3</v>
      </c>
      <c r="O364">
        <v>2</v>
      </c>
      <c r="P364">
        <v>1</v>
      </c>
      <c r="Q364">
        <v>3</v>
      </c>
      <c r="R364">
        <v>2</v>
      </c>
      <c r="S364">
        <v>2</v>
      </c>
      <c r="T364">
        <v>1</v>
      </c>
    </row>
    <row r="365" spans="1:20">
      <c r="A365">
        <v>1</v>
      </c>
      <c r="B365">
        <v>4</v>
      </c>
      <c r="C365">
        <v>48</v>
      </c>
      <c r="D365">
        <v>4</v>
      </c>
      <c r="E365">
        <v>9</v>
      </c>
      <c r="F365">
        <v>7629</v>
      </c>
      <c r="G365">
        <v>5</v>
      </c>
      <c r="H365">
        <v>5</v>
      </c>
      <c r="I365">
        <v>4</v>
      </c>
      <c r="J365">
        <v>1</v>
      </c>
      <c r="K365">
        <v>2</v>
      </c>
      <c r="L365">
        <v>3</v>
      </c>
      <c r="M365">
        <v>46</v>
      </c>
      <c r="N365">
        <v>1</v>
      </c>
      <c r="O365">
        <v>2</v>
      </c>
      <c r="P365">
        <v>2</v>
      </c>
      <c r="Q365">
        <v>4</v>
      </c>
      <c r="R365">
        <v>2</v>
      </c>
      <c r="S365">
        <v>1</v>
      </c>
      <c r="T365">
        <v>1</v>
      </c>
    </row>
    <row r="366" spans="1:20">
      <c r="A366">
        <v>0</v>
      </c>
      <c r="B366">
        <v>1</v>
      </c>
      <c r="C366">
        <v>12</v>
      </c>
      <c r="D366">
        <v>4</v>
      </c>
      <c r="E366">
        <v>0</v>
      </c>
      <c r="F366">
        <v>3499</v>
      </c>
      <c r="G366">
        <v>1</v>
      </c>
      <c r="H366">
        <v>3</v>
      </c>
      <c r="I366">
        <v>3</v>
      </c>
      <c r="J366">
        <v>2</v>
      </c>
      <c r="K366">
        <v>2</v>
      </c>
      <c r="L366">
        <v>1</v>
      </c>
      <c r="M366">
        <v>29</v>
      </c>
      <c r="N366">
        <v>3</v>
      </c>
      <c r="O366">
        <v>2</v>
      </c>
      <c r="P366">
        <v>2</v>
      </c>
      <c r="Q366">
        <v>3</v>
      </c>
      <c r="R366">
        <v>1</v>
      </c>
      <c r="S366">
        <v>1</v>
      </c>
      <c r="T366">
        <v>1</v>
      </c>
    </row>
    <row r="367" spans="1:20">
      <c r="A367">
        <v>1</v>
      </c>
      <c r="B367">
        <v>4</v>
      </c>
      <c r="C367">
        <v>6</v>
      </c>
      <c r="D367">
        <v>2</v>
      </c>
      <c r="E367">
        <v>3</v>
      </c>
      <c r="F367">
        <v>1346</v>
      </c>
      <c r="G367">
        <v>2</v>
      </c>
      <c r="H367">
        <v>5</v>
      </c>
      <c r="I367">
        <v>2</v>
      </c>
      <c r="J367">
        <v>3</v>
      </c>
      <c r="K367">
        <v>4</v>
      </c>
      <c r="L367">
        <v>4</v>
      </c>
      <c r="M367">
        <v>42</v>
      </c>
      <c r="N367">
        <v>1</v>
      </c>
      <c r="O367">
        <v>3</v>
      </c>
      <c r="P367">
        <v>1</v>
      </c>
      <c r="Q367">
        <v>3</v>
      </c>
      <c r="R367">
        <v>2</v>
      </c>
      <c r="S367">
        <v>2</v>
      </c>
      <c r="T367">
        <v>1</v>
      </c>
    </row>
    <row r="368" spans="1:20">
      <c r="A368">
        <v>1</v>
      </c>
      <c r="B368">
        <v>4</v>
      </c>
      <c r="C368">
        <v>36</v>
      </c>
      <c r="D368">
        <v>4</v>
      </c>
      <c r="E368">
        <v>1</v>
      </c>
      <c r="F368">
        <v>10477</v>
      </c>
      <c r="G368">
        <v>5</v>
      </c>
      <c r="H368">
        <v>5</v>
      </c>
      <c r="I368">
        <v>2</v>
      </c>
      <c r="J368">
        <v>3</v>
      </c>
      <c r="K368">
        <v>4</v>
      </c>
      <c r="L368">
        <v>4</v>
      </c>
      <c r="M368">
        <v>42</v>
      </c>
      <c r="N368">
        <v>3</v>
      </c>
      <c r="O368">
        <v>3</v>
      </c>
      <c r="P368">
        <v>2</v>
      </c>
      <c r="Q368">
        <v>3</v>
      </c>
      <c r="R368">
        <v>1</v>
      </c>
      <c r="S368">
        <v>1</v>
      </c>
      <c r="T368">
        <v>1</v>
      </c>
    </row>
    <row r="369" spans="1:20">
      <c r="A369">
        <v>1</v>
      </c>
      <c r="B369">
        <v>1</v>
      </c>
      <c r="C369">
        <v>24</v>
      </c>
      <c r="D369">
        <v>2</v>
      </c>
      <c r="E369">
        <v>1</v>
      </c>
      <c r="F369">
        <v>2924</v>
      </c>
      <c r="G369">
        <v>1</v>
      </c>
      <c r="H369">
        <v>3</v>
      </c>
      <c r="I369">
        <v>3</v>
      </c>
      <c r="J369">
        <v>3</v>
      </c>
      <c r="K369">
        <v>4</v>
      </c>
      <c r="L369">
        <v>4</v>
      </c>
      <c r="M369">
        <v>63</v>
      </c>
      <c r="N369">
        <v>1</v>
      </c>
      <c r="O369">
        <v>2</v>
      </c>
      <c r="P369">
        <v>1</v>
      </c>
      <c r="Q369">
        <v>3</v>
      </c>
      <c r="R369">
        <v>2</v>
      </c>
      <c r="S369">
        <v>2</v>
      </c>
      <c r="T369">
        <v>1</v>
      </c>
    </row>
    <row r="370" spans="1:20">
      <c r="A370">
        <v>1</v>
      </c>
      <c r="B370">
        <v>4</v>
      </c>
      <c r="C370">
        <v>10</v>
      </c>
      <c r="D370">
        <v>4</v>
      </c>
      <c r="E370">
        <v>0</v>
      </c>
      <c r="F370">
        <v>1231</v>
      </c>
      <c r="G370">
        <v>1</v>
      </c>
      <c r="H370">
        <v>5</v>
      </c>
      <c r="I370">
        <v>3</v>
      </c>
      <c r="J370">
        <v>3</v>
      </c>
      <c r="K370">
        <v>4</v>
      </c>
      <c r="L370">
        <v>1</v>
      </c>
      <c r="M370">
        <v>32</v>
      </c>
      <c r="N370">
        <v>3</v>
      </c>
      <c r="O370">
        <v>2</v>
      </c>
      <c r="P370">
        <v>2</v>
      </c>
      <c r="Q370">
        <v>2</v>
      </c>
      <c r="R370">
        <v>2</v>
      </c>
      <c r="S370">
        <v>1</v>
      </c>
      <c r="T370">
        <v>2</v>
      </c>
    </row>
    <row r="371" spans="1:20">
      <c r="A371">
        <v>1</v>
      </c>
      <c r="B371">
        <v>3</v>
      </c>
      <c r="C371">
        <v>18</v>
      </c>
      <c r="D371">
        <v>2</v>
      </c>
      <c r="E371">
        <v>0</v>
      </c>
      <c r="F371">
        <v>1961</v>
      </c>
      <c r="G371">
        <v>1</v>
      </c>
      <c r="H371">
        <v>5</v>
      </c>
      <c r="I371">
        <v>3</v>
      </c>
      <c r="J371">
        <v>2</v>
      </c>
      <c r="K371">
        <v>2</v>
      </c>
      <c r="L371">
        <v>3</v>
      </c>
      <c r="M371">
        <v>23</v>
      </c>
      <c r="N371">
        <v>3</v>
      </c>
      <c r="O371">
        <v>2</v>
      </c>
      <c r="P371">
        <v>1</v>
      </c>
      <c r="Q371">
        <v>4</v>
      </c>
      <c r="R371">
        <v>1</v>
      </c>
      <c r="S371">
        <v>1</v>
      </c>
      <c r="T371">
        <v>1</v>
      </c>
    </row>
    <row r="372" spans="1:20">
      <c r="A372">
        <v>1</v>
      </c>
      <c r="B372">
        <v>4</v>
      </c>
      <c r="C372">
        <v>15</v>
      </c>
      <c r="D372">
        <v>4</v>
      </c>
      <c r="E372">
        <v>0</v>
      </c>
      <c r="F372">
        <v>5045</v>
      </c>
      <c r="G372">
        <v>5</v>
      </c>
      <c r="H372">
        <v>5</v>
      </c>
      <c r="I372">
        <v>1</v>
      </c>
      <c r="J372">
        <v>2</v>
      </c>
      <c r="K372">
        <v>4</v>
      </c>
      <c r="L372">
        <v>3</v>
      </c>
      <c r="M372">
        <v>59</v>
      </c>
      <c r="N372">
        <v>3</v>
      </c>
      <c r="O372">
        <v>2</v>
      </c>
      <c r="P372">
        <v>1</v>
      </c>
      <c r="Q372">
        <v>3</v>
      </c>
      <c r="R372">
        <v>1</v>
      </c>
      <c r="S372">
        <v>2</v>
      </c>
      <c r="T372">
        <v>1</v>
      </c>
    </row>
    <row r="373" spans="1:20">
      <c r="A373">
        <v>1</v>
      </c>
      <c r="B373">
        <v>4</v>
      </c>
      <c r="C373">
        <v>12</v>
      </c>
      <c r="D373">
        <v>4</v>
      </c>
      <c r="E373">
        <v>0</v>
      </c>
      <c r="F373">
        <v>1255</v>
      </c>
      <c r="G373">
        <v>1</v>
      </c>
      <c r="H373">
        <v>5</v>
      </c>
      <c r="I373">
        <v>4</v>
      </c>
      <c r="J373">
        <v>3</v>
      </c>
      <c r="K373">
        <v>4</v>
      </c>
      <c r="L373">
        <v>1</v>
      </c>
      <c r="M373">
        <v>61</v>
      </c>
      <c r="N373">
        <v>3</v>
      </c>
      <c r="O373">
        <v>2</v>
      </c>
      <c r="P373">
        <v>2</v>
      </c>
      <c r="Q373">
        <v>2</v>
      </c>
      <c r="R373">
        <v>1</v>
      </c>
      <c r="S373">
        <v>1</v>
      </c>
      <c r="T373">
        <v>1</v>
      </c>
    </row>
    <row r="374" spans="1:20">
      <c r="A374">
        <v>1</v>
      </c>
      <c r="B374">
        <v>1</v>
      </c>
      <c r="C374">
        <v>12</v>
      </c>
      <c r="D374">
        <v>2</v>
      </c>
      <c r="E374">
        <v>2</v>
      </c>
      <c r="F374">
        <v>1858</v>
      </c>
      <c r="G374">
        <v>1</v>
      </c>
      <c r="H374">
        <v>2</v>
      </c>
      <c r="I374">
        <v>4</v>
      </c>
      <c r="J374">
        <v>2</v>
      </c>
      <c r="K374">
        <v>1</v>
      </c>
      <c r="L374">
        <v>3</v>
      </c>
      <c r="M374">
        <v>22</v>
      </c>
      <c r="N374">
        <v>3</v>
      </c>
      <c r="O374">
        <v>1</v>
      </c>
      <c r="P374">
        <v>1</v>
      </c>
      <c r="Q374">
        <v>3</v>
      </c>
      <c r="R374">
        <v>1</v>
      </c>
      <c r="S374">
        <v>1</v>
      </c>
      <c r="T374">
        <v>1</v>
      </c>
    </row>
    <row r="375" spans="1:20">
      <c r="A375">
        <v>1</v>
      </c>
      <c r="B375">
        <v>4</v>
      </c>
      <c r="C375">
        <v>6</v>
      </c>
      <c r="D375">
        <v>4</v>
      </c>
      <c r="E375">
        <v>2</v>
      </c>
      <c r="F375">
        <v>1221</v>
      </c>
      <c r="G375">
        <v>5</v>
      </c>
      <c r="H375">
        <v>3</v>
      </c>
      <c r="I375">
        <v>1</v>
      </c>
      <c r="J375">
        <v>4</v>
      </c>
      <c r="K375">
        <v>2</v>
      </c>
      <c r="L375">
        <v>2</v>
      </c>
      <c r="M375">
        <v>27</v>
      </c>
      <c r="N375">
        <v>3</v>
      </c>
      <c r="O375">
        <v>2</v>
      </c>
      <c r="P375">
        <v>2</v>
      </c>
      <c r="Q375">
        <v>3</v>
      </c>
      <c r="R375">
        <v>1</v>
      </c>
      <c r="S375">
        <v>1</v>
      </c>
      <c r="T375">
        <v>1</v>
      </c>
    </row>
    <row r="376" spans="1:20">
      <c r="A376">
        <v>1</v>
      </c>
      <c r="B376">
        <v>4</v>
      </c>
      <c r="C376">
        <v>9</v>
      </c>
      <c r="D376">
        <v>2</v>
      </c>
      <c r="E376">
        <v>2</v>
      </c>
      <c r="F376">
        <v>1388</v>
      </c>
      <c r="G376">
        <v>1</v>
      </c>
      <c r="H376">
        <v>3</v>
      </c>
      <c r="I376">
        <v>4</v>
      </c>
      <c r="J376">
        <v>2</v>
      </c>
      <c r="K376">
        <v>2</v>
      </c>
      <c r="L376">
        <v>1</v>
      </c>
      <c r="M376">
        <v>26</v>
      </c>
      <c r="N376">
        <v>3</v>
      </c>
      <c r="O376">
        <v>1</v>
      </c>
      <c r="P376">
        <v>1</v>
      </c>
      <c r="Q376">
        <v>3</v>
      </c>
      <c r="R376">
        <v>1</v>
      </c>
      <c r="S376">
        <v>1</v>
      </c>
      <c r="T376">
        <v>1</v>
      </c>
    </row>
    <row r="377" spans="1:20">
      <c r="A377">
        <v>1</v>
      </c>
      <c r="B377">
        <v>4</v>
      </c>
      <c r="C377">
        <v>12</v>
      </c>
      <c r="D377">
        <v>2</v>
      </c>
      <c r="E377">
        <v>3</v>
      </c>
      <c r="F377">
        <v>2279</v>
      </c>
      <c r="G377">
        <v>5</v>
      </c>
      <c r="H377">
        <v>3</v>
      </c>
      <c r="I377">
        <v>4</v>
      </c>
      <c r="J377">
        <v>3</v>
      </c>
      <c r="K377">
        <v>4</v>
      </c>
      <c r="L377">
        <v>4</v>
      </c>
      <c r="M377">
        <v>37</v>
      </c>
      <c r="N377">
        <v>3</v>
      </c>
      <c r="O377">
        <v>3</v>
      </c>
      <c r="P377">
        <v>1</v>
      </c>
      <c r="Q377">
        <v>3</v>
      </c>
      <c r="R377">
        <v>1</v>
      </c>
      <c r="S377">
        <v>2</v>
      </c>
      <c r="T377">
        <v>1</v>
      </c>
    </row>
    <row r="378" spans="1:20">
      <c r="A378">
        <v>1</v>
      </c>
      <c r="B378">
        <v>4</v>
      </c>
      <c r="C378">
        <v>12</v>
      </c>
      <c r="D378">
        <v>0</v>
      </c>
      <c r="E378">
        <v>2</v>
      </c>
      <c r="F378">
        <v>2759</v>
      </c>
      <c r="G378">
        <v>1</v>
      </c>
      <c r="H378">
        <v>5</v>
      </c>
      <c r="I378">
        <v>2</v>
      </c>
      <c r="J378">
        <v>3</v>
      </c>
      <c r="K378">
        <v>4</v>
      </c>
      <c r="L378">
        <v>2</v>
      </c>
      <c r="M378">
        <v>34</v>
      </c>
      <c r="N378">
        <v>3</v>
      </c>
      <c r="O378">
        <v>2</v>
      </c>
      <c r="P378">
        <v>2</v>
      </c>
      <c r="Q378">
        <v>3</v>
      </c>
      <c r="R378">
        <v>1</v>
      </c>
      <c r="S378">
        <v>1</v>
      </c>
      <c r="T378">
        <v>1</v>
      </c>
    </row>
    <row r="379" spans="1:20">
      <c r="A379">
        <v>1</v>
      </c>
      <c r="B379">
        <v>3</v>
      </c>
      <c r="C379">
        <v>24</v>
      </c>
      <c r="D379">
        <v>2</v>
      </c>
      <c r="E379">
        <v>3</v>
      </c>
      <c r="F379">
        <v>1258</v>
      </c>
      <c r="G379">
        <v>3</v>
      </c>
      <c r="H379">
        <v>3</v>
      </c>
      <c r="I379">
        <v>3</v>
      </c>
      <c r="J379">
        <v>2</v>
      </c>
      <c r="K379">
        <v>3</v>
      </c>
      <c r="L379">
        <v>3</v>
      </c>
      <c r="M379">
        <v>57</v>
      </c>
      <c r="N379">
        <v>3</v>
      </c>
      <c r="O379">
        <v>2</v>
      </c>
      <c r="P379">
        <v>1</v>
      </c>
      <c r="Q379">
        <v>2</v>
      </c>
      <c r="R379">
        <v>1</v>
      </c>
      <c r="S379">
        <v>1</v>
      </c>
      <c r="T379">
        <v>1</v>
      </c>
    </row>
    <row r="380" spans="1:20">
      <c r="A380">
        <v>1</v>
      </c>
      <c r="B380">
        <v>2</v>
      </c>
      <c r="C380">
        <v>12</v>
      </c>
      <c r="D380">
        <v>0</v>
      </c>
      <c r="E380">
        <v>8</v>
      </c>
      <c r="F380">
        <v>1410</v>
      </c>
      <c r="G380">
        <v>1</v>
      </c>
      <c r="H380">
        <v>3</v>
      </c>
      <c r="I380">
        <v>2</v>
      </c>
      <c r="J380">
        <v>3</v>
      </c>
      <c r="K380">
        <v>2</v>
      </c>
      <c r="L380">
        <v>1</v>
      </c>
      <c r="M380">
        <v>31</v>
      </c>
      <c r="N380">
        <v>3</v>
      </c>
      <c r="O380">
        <v>2</v>
      </c>
      <c r="P380">
        <v>1</v>
      </c>
      <c r="Q380">
        <v>2</v>
      </c>
      <c r="R380">
        <v>1</v>
      </c>
      <c r="S380">
        <v>2</v>
      </c>
      <c r="T380">
        <v>1</v>
      </c>
    </row>
    <row r="381" spans="1:20">
      <c r="A381">
        <v>1</v>
      </c>
      <c r="B381">
        <v>1</v>
      </c>
      <c r="C381">
        <v>15</v>
      </c>
      <c r="D381">
        <v>2</v>
      </c>
      <c r="E381">
        <v>0</v>
      </c>
      <c r="F381">
        <v>1403</v>
      </c>
      <c r="G381">
        <v>1</v>
      </c>
      <c r="H381">
        <v>3</v>
      </c>
      <c r="I381">
        <v>2</v>
      </c>
      <c r="J381">
        <v>2</v>
      </c>
      <c r="K381">
        <v>4</v>
      </c>
      <c r="L381">
        <v>3</v>
      </c>
      <c r="M381">
        <v>28</v>
      </c>
      <c r="N381">
        <v>3</v>
      </c>
      <c r="O381">
        <v>1</v>
      </c>
      <c r="P381">
        <v>1</v>
      </c>
      <c r="Q381">
        <v>3</v>
      </c>
      <c r="R381">
        <v>1</v>
      </c>
      <c r="S381">
        <v>1</v>
      </c>
      <c r="T381">
        <v>1</v>
      </c>
    </row>
    <row r="382" spans="1:20">
      <c r="A382">
        <v>1</v>
      </c>
      <c r="B382">
        <v>1</v>
      </c>
      <c r="C382">
        <v>24</v>
      </c>
      <c r="D382">
        <v>2</v>
      </c>
      <c r="E382">
        <v>2</v>
      </c>
      <c r="F382">
        <v>3021</v>
      </c>
      <c r="G382">
        <v>1</v>
      </c>
      <c r="H382">
        <v>3</v>
      </c>
      <c r="I382">
        <v>2</v>
      </c>
      <c r="J382">
        <v>1</v>
      </c>
      <c r="K382">
        <v>2</v>
      </c>
      <c r="L382">
        <v>1</v>
      </c>
      <c r="M382">
        <v>24</v>
      </c>
      <c r="N382">
        <v>3</v>
      </c>
      <c r="O382">
        <v>1</v>
      </c>
      <c r="P382">
        <v>1</v>
      </c>
      <c r="Q382">
        <v>2</v>
      </c>
      <c r="R382">
        <v>1</v>
      </c>
      <c r="S382">
        <v>1</v>
      </c>
      <c r="T382">
        <v>1</v>
      </c>
    </row>
    <row r="383" spans="1:20">
      <c r="A383">
        <v>1</v>
      </c>
      <c r="B383">
        <v>1</v>
      </c>
      <c r="C383">
        <v>24</v>
      </c>
      <c r="D383">
        <v>2</v>
      </c>
      <c r="E383">
        <v>9</v>
      </c>
      <c r="F383">
        <v>6568</v>
      </c>
      <c r="G383">
        <v>1</v>
      </c>
      <c r="H383">
        <v>3</v>
      </c>
      <c r="I383">
        <v>2</v>
      </c>
      <c r="J383">
        <v>4</v>
      </c>
      <c r="K383">
        <v>2</v>
      </c>
      <c r="L383">
        <v>3</v>
      </c>
      <c r="M383">
        <v>21</v>
      </c>
      <c r="N383">
        <v>2</v>
      </c>
      <c r="O383">
        <v>2</v>
      </c>
      <c r="P383">
        <v>1</v>
      </c>
      <c r="Q383">
        <v>2</v>
      </c>
      <c r="R383">
        <v>1</v>
      </c>
      <c r="S383">
        <v>1</v>
      </c>
      <c r="T383">
        <v>1</v>
      </c>
    </row>
    <row r="384" spans="1:20">
      <c r="A384">
        <v>1</v>
      </c>
      <c r="B384">
        <v>4</v>
      </c>
      <c r="C384">
        <v>24</v>
      </c>
      <c r="D384">
        <v>4</v>
      </c>
      <c r="E384">
        <v>3</v>
      </c>
      <c r="F384">
        <v>2578</v>
      </c>
      <c r="G384">
        <v>4</v>
      </c>
      <c r="H384">
        <v>5</v>
      </c>
      <c r="I384">
        <v>2</v>
      </c>
      <c r="J384">
        <v>3</v>
      </c>
      <c r="K384">
        <v>2</v>
      </c>
      <c r="L384">
        <v>3</v>
      </c>
      <c r="M384">
        <v>34</v>
      </c>
      <c r="N384">
        <v>3</v>
      </c>
      <c r="O384">
        <v>2</v>
      </c>
      <c r="P384">
        <v>1</v>
      </c>
      <c r="Q384">
        <v>3</v>
      </c>
      <c r="R384">
        <v>1</v>
      </c>
      <c r="S384">
        <v>1</v>
      </c>
      <c r="T384">
        <v>1</v>
      </c>
    </row>
    <row r="385" spans="1:20">
      <c r="A385">
        <v>1</v>
      </c>
      <c r="B385">
        <v>2</v>
      </c>
      <c r="C385">
        <v>24</v>
      </c>
      <c r="D385">
        <v>4</v>
      </c>
      <c r="E385">
        <v>1</v>
      </c>
      <c r="F385">
        <v>7758</v>
      </c>
      <c r="G385">
        <v>4</v>
      </c>
      <c r="H385">
        <v>5</v>
      </c>
      <c r="I385">
        <v>2</v>
      </c>
      <c r="J385">
        <v>2</v>
      </c>
      <c r="K385">
        <v>4</v>
      </c>
      <c r="L385">
        <v>4</v>
      </c>
      <c r="M385">
        <v>29</v>
      </c>
      <c r="N385">
        <v>3</v>
      </c>
      <c r="O385">
        <v>1</v>
      </c>
      <c r="P385">
        <v>1</v>
      </c>
      <c r="Q385">
        <v>3</v>
      </c>
      <c r="R385">
        <v>1</v>
      </c>
      <c r="S385">
        <v>1</v>
      </c>
      <c r="T385">
        <v>1</v>
      </c>
    </row>
    <row r="386" spans="1:20">
      <c r="A386">
        <v>1</v>
      </c>
      <c r="B386">
        <v>1</v>
      </c>
      <c r="C386">
        <v>6</v>
      </c>
      <c r="D386">
        <v>2</v>
      </c>
      <c r="E386">
        <v>4</v>
      </c>
      <c r="F386">
        <v>343</v>
      </c>
      <c r="G386">
        <v>1</v>
      </c>
      <c r="H386">
        <v>2</v>
      </c>
      <c r="I386">
        <v>4</v>
      </c>
      <c r="J386">
        <v>2</v>
      </c>
      <c r="K386">
        <v>1</v>
      </c>
      <c r="L386">
        <v>1</v>
      </c>
      <c r="M386">
        <v>27</v>
      </c>
      <c r="N386">
        <v>3</v>
      </c>
      <c r="O386">
        <v>2</v>
      </c>
      <c r="P386">
        <v>1</v>
      </c>
      <c r="Q386">
        <v>3</v>
      </c>
      <c r="R386">
        <v>1</v>
      </c>
      <c r="S386">
        <v>1</v>
      </c>
      <c r="T386">
        <v>1</v>
      </c>
    </row>
    <row r="387" spans="1:20">
      <c r="A387">
        <v>1</v>
      </c>
      <c r="B387">
        <v>4</v>
      </c>
      <c r="C387">
        <v>21</v>
      </c>
      <c r="D387">
        <v>3</v>
      </c>
      <c r="E387">
        <v>2</v>
      </c>
      <c r="F387">
        <v>1591</v>
      </c>
      <c r="G387">
        <v>2</v>
      </c>
      <c r="H387">
        <v>4</v>
      </c>
      <c r="I387">
        <v>4</v>
      </c>
      <c r="J387">
        <v>3</v>
      </c>
      <c r="K387">
        <v>3</v>
      </c>
      <c r="L387">
        <v>1</v>
      </c>
      <c r="M387">
        <v>34</v>
      </c>
      <c r="N387">
        <v>3</v>
      </c>
      <c r="O387">
        <v>2</v>
      </c>
      <c r="P387">
        <v>2</v>
      </c>
      <c r="Q387">
        <v>4</v>
      </c>
      <c r="R387">
        <v>1</v>
      </c>
      <c r="S387">
        <v>1</v>
      </c>
      <c r="T387">
        <v>1</v>
      </c>
    </row>
    <row r="388" spans="1:20">
      <c r="A388">
        <v>1</v>
      </c>
      <c r="B388">
        <v>1</v>
      </c>
      <c r="C388">
        <v>27</v>
      </c>
      <c r="D388">
        <v>2</v>
      </c>
      <c r="E388">
        <v>3</v>
      </c>
      <c r="F388">
        <v>3416</v>
      </c>
      <c r="G388">
        <v>1</v>
      </c>
      <c r="H388">
        <v>3</v>
      </c>
      <c r="I388">
        <v>3</v>
      </c>
      <c r="J388">
        <v>3</v>
      </c>
      <c r="K388">
        <v>2</v>
      </c>
      <c r="L388">
        <v>3</v>
      </c>
      <c r="M388">
        <v>27</v>
      </c>
      <c r="N388">
        <v>3</v>
      </c>
      <c r="O388">
        <v>2</v>
      </c>
      <c r="P388">
        <v>1</v>
      </c>
      <c r="Q388">
        <v>4</v>
      </c>
      <c r="R388">
        <v>1</v>
      </c>
      <c r="S388">
        <v>1</v>
      </c>
      <c r="T388">
        <v>1</v>
      </c>
    </row>
    <row r="389" spans="1:20">
      <c r="A389">
        <v>0</v>
      </c>
      <c r="B389">
        <v>1</v>
      </c>
      <c r="C389">
        <v>12</v>
      </c>
      <c r="D389">
        <v>0</v>
      </c>
      <c r="E389">
        <v>5</v>
      </c>
      <c r="F389">
        <v>1108</v>
      </c>
      <c r="G389">
        <v>1</v>
      </c>
      <c r="H389">
        <v>4</v>
      </c>
      <c r="I389">
        <v>4</v>
      </c>
      <c r="J389">
        <v>3</v>
      </c>
      <c r="K389">
        <v>3</v>
      </c>
      <c r="L389">
        <v>1</v>
      </c>
      <c r="M389">
        <v>28</v>
      </c>
      <c r="N389">
        <v>3</v>
      </c>
      <c r="O389">
        <v>2</v>
      </c>
      <c r="P389">
        <v>2</v>
      </c>
      <c r="Q389">
        <v>3</v>
      </c>
      <c r="R389">
        <v>1</v>
      </c>
      <c r="S389">
        <v>1</v>
      </c>
      <c r="T389">
        <v>1</v>
      </c>
    </row>
    <row r="390" spans="1:20">
      <c r="A390">
        <v>1</v>
      </c>
      <c r="B390">
        <v>2</v>
      </c>
      <c r="C390">
        <v>27</v>
      </c>
      <c r="D390">
        <v>3</v>
      </c>
      <c r="E390">
        <v>1</v>
      </c>
      <c r="F390">
        <v>5965</v>
      </c>
      <c r="G390">
        <v>1</v>
      </c>
      <c r="H390">
        <v>5</v>
      </c>
      <c r="I390">
        <v>1</v>
      </c>
      <c r="J390">
        <v>3</v>
      </c>
      <c r="K390">
        <v>2</v>
      </c>
      <c r="L390">
        <v>3</v>
      </c>
      <c r="M390">
        <v>30</v>
      </c>
      <c r="N390">
        <v>3</v>
      </c>
      <c r="O390">
        <v>2</v>
      </c>
      <c r="P390">
        <v>2</v>
      </c>
      <c r="Q390">
        <v>4</v>
      </c>
      <c r="R390">
        <v>1</v>
      </c>
      <c r="S390">
        <v>2</v>
      </c>
      <c r="T390">
        <v>1</v>
      </c>
    </row>
    <row r="391" spans="1:20">
      <c r="A391">
        <v>1</v>
      </c>
      <c r="B391">
        <v>2</v>
      </c>
      <c r="C391">
        <v>15</v>
      </c>
      <c r="D391">
        <v>2</v>
      </c>
      <c r="E391">
        <v>5</v>
      </c>
      <c r="F391">
        <v>1514</v>
      </c>
      <c r="G391">
        <v>2</v>
      </c>
      <c r="H391">
        <v>3</v>
      </c>
      <c r="I391">
        <v>4</v>
      </c>
      <c r="J391">
        <v>3</v>
      </c>
      <c r="K391">
        <v>2</v>
      </c>
      <c r="L391">
        <v>1</v>
      </c>
      <c r="M391">
        <v>22</v>
      </c>
      <c r="N391">
        <v>3</v>
      </c>
      <c r="O391">
        <v>2</v>
      </c>
      <c r="P391">
        <v>1</v>
      </c>
      <c r="Q391">
        <v>3</v>
      </c>
      <c r="R391">
        <v>1</v>
      </c>
      <c r="S391">
        <v>1</v>
      </c>
      <c r="T391">
        <v>1</v>
      </c>
    </row>
    <row r="392" spans="1:20">
      <c r="A392">
        <v>1</v>
      </c>
      <c r="B392">
        <v>4</v>
      </c>
      <c r="C392">
        <v>30</v>
      </c>
      <c r="D392">
        <v>4</v>
      </c>
      <c r="E392">
        <v>3</v>
      </c>
      <c r="F392">
        <v>6742</v>
      </c>
      <c r="G392">
        <v>5</v>
      </c>
      <c r="H392">
        <v>4</v>
      </c>
      <c r="I392">
        <v>2</v>
      </c>
      <c r="J392">
        <v>3</v>
      </c>
      <c r="K392">
        <v>3</v>
      </c>
      <c r="L392">
        <v>2</v>
      </c>
      <c r="M392">
        <v>36</v>
      </c>
      <c r="N392">
        <v>3</v>
      </c>
      <c r="O392">
        <v>2</v>
      </c>
      <c r="P392">
        <v>2</v>
      </c>
      <c r="Q392">
        <v>3</v>
      </c>
      <c r="R392">
        <v>1</v>
      </c>
      <c r="S392">
        <v>1</v>
      </c>
      <c r="T392">
        <v>1</v>
      </c>
    </row>
    <row r="393" spans="1:20">
      <c r="A393">
        <v>1</v>
      </c>
      <c r="B393">
        <v>1</v>
      </c>
      <c r="C393">
        <v>18</v>
      </c>
      <c r="D393">
        <v>2</v>
      </c>
      <c r="E393">
        <v>2</v>
      </c>
      <c r="F393">
        <v>3650</v>
      </c>
      <c r="G393">
        <v>1</v>
      </c>
      <c r="H393">
        <v>2</v>
      </c>
      <c r="I393">
        <v>1</v>
      </c>
      <c r="J393">
        <v>2</v>
      </c>
      <c r="K393">
        <v>4</v>
      </c>
      <c r="L393">
        <v>3</v>
      </c>
      <c r="M393">
        <v>22</v>
      </c>
      <c r="N393">
        <v>3</v>
      </c>
      <c r="O393">
        <v>1</v>
      </c>
      <c r="P393">
        <v>1</v>
      </c>
      <c r="Q393">
        <v>3</v>
      </c>
      <c r="R393">
        <v>1</v>
      </c>
      <c r="S393">
        <v>1</v>
      </c>
      <c r="T393">
        <v>1</v>
      </c>
    </row>
    <row r="394" spans="1:20">
      <c r="A394">
        <v>1</v>
      </c>
      <c r="B394">
        <v>1</v>
      </c>
      <c r="C394">
        <v>21</v>
      </c>
      <c r="D394">
        <v>2</v>
      </c>
      <c r="E394">
        <v>2</v>
      </c>
      <c r="F394">
        <v>3599</v>
      </c>
      <c r="G394">
        <v>1</v>
      </c>
      <c r="H394">
        <v>4</v>
      </c>
      <c r="I394">
        <v>1</v>
      </c>
      <c r="J394">
        <v>2</v>
      </c>
      <c r="K394">
        <v>4</v>
      </c>
      <c r="L394">
        <v>3</v>
      </c>
      <c r="M394">
        <v>26</v>
      </c>
      <c r="N394">
        <v>3</v>
      </c>
      <c r="O394">
        <v>1</v>
      </c>
      <c r="P394">
        <v>1</v>
      </c>
      <c r="Q394">
        <v>2</v>
      </c>
      <c r="R394">
        <v>1</v>
      </c>
      <c r="S394">
        <v>1</v>
      </c>
      <c r="T394">
        <v>1</v>
      </c>
    </row>
    <row r="395" spans="1:20">
      <c r="A395">
        <v>1</v>
      </c>
      <c r="B395">
        <v>4</v>
      </c>
      <c r="C395">
        <v>60</v>
      </c>
      <c r="D395">
        <v>4</v>
      </c>
      <c r="E395">
        <v>0</v>
      </c>
      <c r="F395">
        <v>13756</v>
      </c>
      <c r="G395">
        <v>5</v>
      </c>
      <c r="H395">
        <v>5</v>
      </c>
      <c r="I395">
        <v>2</v>
      </c>
      <c r="J395">
        <v>3</v>
      </c>
      <c r="K395">
        <v>4</v>
      </c>
      <c r="L395">
        <v>4</v>
      </c>
      <c r="M395">
        <v>63</v>
      </c>
      <c r="N395">
        <v>1</v>
      </c>
      <c r="O395">
        <v>3</v>
      </c>
      <c r="P395">
        <v>1</v>
      </c>
      <c r="Q395">
        <v>4</v>
      </c>
      <c r="R395">
        <v>1</v>
      </c>
      <c r="S395">
        <v>2</v>
      </c>
      <c r="T395">
        <v>1</v>
      </c>
    </row>
    <row r="396" spans="1:20">
      <c r="A396">
        <v>1</v>
      </c>
      <c r="B396">
        <v>2</v>
      </c>
      <c r="C396">
        <v>9</v>
      </c>
      <c r="D396">
        <v>2</v>
      </c>
      <c r="E396">
        <v>0</v>
      </c>
      <c r="F396">
        <v>276</v>
      </c>
      <c r="G396">
        <v>1</v>
      </c>
      <c r="H396">
        <v>3</v>
      </c>
      <c r="I396">
        <v>4</v>
      </c>
      <c r="J396">
        <v>4</v>
      </c>
      <c r="K396">
        <v>4</v>
      </c>
      <c r="L396">
        <v>1</v>
      </c>
      <c r="M396">
        <v>22</v>
      </c>
      <c r="N396">
        <v>3</v>
      </c>
      <c r="O396">
        <v>1</v>
      </c>
      <c r="P396">
        <v>1</v>
      </c>
      <c r="Q396">
        <v>2</v>
      </c>
      <c r="R396">
        <v>1</v>
      </c>
      <c r="S396">
        <v>1</v>
      </c>
      <c r="T396">
        <v>1</v>
      </c>
    </row>
    <row r="397" spans="1:20">
      <c r="A397">
        <v>1</v>
      </c>
      <c r="B397">
        <v>4</v>
      </c>
      <c r="C397">
        <v>42</v>
      </c>
      <c r="D397">
        <v>4</v>
      </c>
      <c r="E397">
        <v>2</v>
      </c>
      <c r="F397">
        <v>4041</v>
      </c>
      <c r="G397">
        <v>3</v>
      </c>
      <c r="H397">
        <v>3</v>
      </c>
      <c r="I397">
        <v>4</v>
      </c>
      <c r="J397">
        <v>3</v>
      </c>
      <c r="K397">
        <v>4</v>
      </c>
      <c r="L397">
        <v>1</v>
      </c>
      <c r="M397">
        <v>36</v>
      </c>
      <c r="N397">
        <v>3</v>
      </c>
      <c r="O397">
        <v>2</v>
      </c>
      <c r="P397">
        <v>2</v>
      </c>
      <c r="Q397">
        <v>3</v>
      </c>
      <c r="R397">
        <v>1</v>
      </c>
      <c r="S397">
        <v>2</v>
      </c>
      <c r="T397">
        <v>1</v>
      </c>
    </row>
    <row r="398" spans="1:20">
      <c r="A398">
        <v>1</v>
      </c>
      <c r="B398">
        <v>2</v>
      </c>
      <c r="C398">
        <v>9</v>
      </c>
      <c r="D398">
        <v>2</v>
      </c>
      <c r="E398">
        <v>3</v>
      </c>
      <c r="F398">
        <v>458</v>
      </c>
      <c r="G398">
        <v>1</v>
      </c>
      <c r="H398">
        <v>3</v>
      </c>
      <c r="I398">
        <v>4</v>
      </c>
      <c r="J398">
        <v>3</v>
      </c>
      <c r="K398">
        <v>3</v>
      </c>
      <c r="L398">
        <v>1</v>
      </c>
      <c r="M398">
        <v>24</v>
      </c>
      <c r="N398">
        <v>3</v>
      </c>
      <c r="O398">
        <v>2</v>
      </c>
      <c r="P398">
        <v>1</v>
      </c>
      <c r="Q398">
        <v>3</v>
      </c>
      <c r="R398">
        <v>1</v>
      </c>
      <c r="S398">
        <v>1</v>
      </c>
      <c r="T398">
        <v>1</v>
      </c>
    </row>
    <row r="399" spans="1:20">
      <c r="A399">
        <v>0</v>
      </c>
      <c r="B399">
        <v>2</v>
      </c>
      <c r="C399">
        <v>9</v>
      </c>
      <c r="D399">
        <v>2</v>
      </c>
      <c r="E399">
        <v>2</v>
      </c>
      <c r="F399">
        <v>918</v>
      </c>
      <c r="G399">
        <v>1</v>
      </c>
      <c r="H399">
        <v>3</v>
      </c>
      <c r="I399">
        <v>4</v>
      </c>
      <c r="J399">
        <v>2</v>
      </c>
      <c r="K399">
        <v>1</v>
      </c>
      <c r="L399">
        <v>2</v>
      </c>
      <c r="M399">
        <v>30</v>
      </c>
      <c r="N399">
        <v>3</v>
      </c>
      <c r="O399">
        <v>2</v>
      </c>
      <c r="P399">
        <v>1</v>
      </c>
      <c r="Q399">
        <v>3</v>
      </c>
      <c r="R399">
        <v>1</v>
      </c>
      <c r="S399">
        <v>1</v>
      </c>
      <c r="T399">
        <v>1</v>
      </c>
    </row>
    <row r="400" spans="1:20">
      <c r="A400">
        <v>1</v>
      </c>
      <c r="B400">
        <v>4</v>
      </c>
      <c r="C400">
        <v>24</v>
      </c>
      <c r="D400">
        <v>2</v>
      </c>
      <c r="E400">
        <v>0</v>
      </c>
      <c r="F400">
        <v>7393</v>
      </c>
      <c r="G400">
        <v>1</v>
      </c>
      <c r="H400">
        <v>3</v>
      </c>
      <c r="I400">
        <v>1</v>
      </c>
      <c r="J400">
        <v>3</v>
      </c>
      <c r="K400">
        <v>4</v>
      </c>
      <c r="L400">
        <v>2</v>
      </c>
      <c r="M400">
        <v>43</v>
      </c>
      <c r="N400">
        <v>3</v>
      </c>
      <c r="O400">
        <v>2</v>
      </c>
      <c r="P400">
        <v>1</v>
      </c>
      <c r="Q400">
        <v>2</v>
      </c>
      <c r="R400">
        <v>2</v>
      </c>
      <c r="S400">
        <v>1</v>
      </c>
      <c r="T400">
        <v>1</v>
      </c>
    </row>
    <row r="401" spans="1:20">
      <c r="A401">
        <v>1</v>
      </c>
      <c r="B401">
        <v>3</v>
      </c>
      <c r="C401">
        <v>10</v>
      </c>
      <c r="D401">
        <v>2</v>
      </c>
      <c r="E401">
        <v>4</v>
      </c>
      <c r="F401">
        <v>1225</v>
      </c>
      <c r="G401">
        <v>1</v>
      </c>
      <c r="H401">
        <v>3</v>
      </c>
      <c r="I401">
        <v>2</v>
      </c>
      <c r="J401">
        <v>3</v>
      </c>
      <c r="K401">
        <v>2</v>
      </c>
      <c r="L401">
        <v>3</v>
      </c>
      <c r="M401">
        <v>37</v>
      </c>
      <c r="N401">
        <v>3</v>
      </c>
      <c r="O401">
        <v>2</v>
      </c>
      <c r="P401">
        <v>1</v>
      </c>
      <c r="Q401">
        <v>3</v>
      </c>
      <c r="R401">
        <v>1</v>
      </c>
      <c r="S401">
        <v>2</v>
      </c>
      <c r="T401">
        <v>1</v>
      </c>
    </row>
    <row r="402" spans="1:20">
      <c r="A402">
        <v>1</v>
      </c>
      <c r="B402">
        <v>1</v>
      </c>
      <c r="C402">
        <v>24</v>
      </c>
      <c r="D402">
        <v>2</v>
      </c>
      <c r="E402">
        <v>1</v>
      </c>
      <c r="F402">
        <v>2812</v>
      </c>
      <c r="G402">
        <v>5</v>
      </c>
      <c r="H402">
        <v>5</v>
      </c>
      <c r="I402">
        <v>2</v>
      </c>
      <c r="J402">
        <v>2</v>
      </c>
      <c r="K402">
        <v>4</v>
      </c>
      <c r="L402">
        <v>1</v>
      </c>
      <c r="M402">
        <v>26</v>
      </c>
      <c r="N402">
        <v>3</v>
      </c>
      <c r="O402">
        <v>1</v>
      </c>
      <c r="P402">
        <v>1</v>
      </c>
      <c r="Q402">
        <v>3</v>
      </c>
      <c r="R402">
        <v>1</v>
      </c>
      <c r="S402">
        <v>1</v>
      </c>
      <c r="T402">
        <v>1</v>
      </c>
    </row>
    <row r="403" spans="1:20">
      <c r="A403">
        <v>1</v>
      </c>
      <c r="B403">
        <v>4</v>
      </c>
      <c r="C403">
        <v>15</v>
      </c>
      <c r="D403">
        <v>2</v>
      </c>
      <c r="E403">
        <v>1</v>
      </c>
      <c r="F403">
        <v>3029</v>
      </c>
      <c r="G403">
        <v>1</v>
      </c>
      <c r="H403">
        <v>4</v>
      </c>
      <c r="I403">
        <v>2</v>
      </c>
      <c r="J403">
        <v>3</v>
      </c>
      <c r="K403">
        <v>2</v>
      </c>
      <c r="L403">
        <v>3</v>
      </c>
      <c r="M403">
        <v>33</v>
      </c>
      <c r="N403">
        <v>3</v>
      </c>
      <c r="O403">
        <v>2</v>
      </c>
      <c r="P403">
        <v>1</v>
      </c>
      <c r="Q403">
        <v>3</v>
      </c>
      <c r="R403">
        <v>1</v>
      </c>
      <c r="S403">
        <v>1</v>
      </c>
      <c r="T403">
        <v>1</v>
      </c>
    </row>
    <row r="404" spans="1:20">
      <c r="A404">
        <v>1</v>
      </c>
      <c r="B404">
        <v>3</v>
      </c>
      <c r="C404">
        <v>12</v>
      </c>
      <c r="D404">
        <v>4</v>
      </c>
      <c r="E404">
        <v>0</v>
      </c>
      <c r="F404">
        <v>1480</v>
      </c>
      <c r="G404">
        <v>3</v>
      </c>
      <c r="H404">
        <v>1</v>
      </c>
      <c r="I404">
        <v>2</v>
      </c>
      <c r="J404">
        <v>3</v>
      </c>
      <c r="K404">
        <v>4</v>
      </c>
      <c r="L404">
        <v>4</v>
      </c>
      <c r="M404">
        <v>66</v>
      </c>
      <c r="N404">
        <v>1</v>
      </c>
      <c r="O404">
        <v>3</v>
      </c>
      <c r="P404">
        <v>3</v>
      </c>
      <c r="Q404">
        <v>1</v>
      </c>
      <c r="R404">
        <v>1</v>
      </c>
      <c r="S404">
        <v>1</v>
      </c>
      <c r="T404">
        <v>1</v>
      </c>
    </row>
    <row r="405" spans="1:20">
      <c r="A405">
        <v>1</v>
      </c>
      <c r="B405">
        <v>3</v>
      </c>
      <c r="C405">
        <v>6</v>
      </c>
      <c r="D405">
        <v>4</v>
      </c>
      <c r="E405">
        <v>6</v>
      </c>
      <c r="F405">
        <v>1047</v>
      </c>
      <c r="G405">
        <v>1</v>
      </c>
      <c r="H405">
        <v>3</v>
      </c>
      <c r="I405">
        <v>2</v>
      </c>
      <c r="J405">
        <v>2</v>
      </c>
      <c r="K405">
        <v>4</v>
      </c>
      <c r="L405">
        <v>2</v>
      </c>
      <c r="M405">
        <v>50</v>
      </c>
      <c r="N405">
        <v>3</v>
      </c>
      <c r="O405">
        <v>2</v>
      </c>
      <c r="P405">
        <v>1</v>
      </c>
      <c r="Q405">
        <v>2</v>
      </c>
      <c r="R405">
        <v>1</v>
      </c>
      <c r="S405">
        <v>1</v>
      </c>
      <c r="T405">
        <v>1</v>
      </c>
    </row>
    <row r="406" spans="1:20">
      <c r="A406">
        <v>1</v>
      </c>
      <c r="B406">
        <v>4</v>
      </c>
      <c r="C406">
        <v>15</v>
      </c>
      <c r="D406">
        <v>4</v>
      </c>
      <c r="E406">
        <v>3</v>
      </c>
      <c r="F406">
        <v>1471</v>
      </c>
      <c r="G406">
        <v>1</v>
      </c>
      <c r="H406">
        <v>3</v>
      </c>
      <c r="I406">
        <v>4</v>
      </c>
      <c r="J406">
        <v>3</v>
      </c>
      <c r="K406">
        <v>4</v>
      </c>
      <c r="L406">
        <v>4</v>
      </c>
      <c r="M406">
        <v>35</v>
      </c>
      <c r="N406">
        <v>3</v>
      </c>
      <c r="O406">
        <v>3</v>
      </c>
      <c r="P406">
        <v>2</v>
      </c>
      <c r="Q406">
        <v>3</v>
      </c>
      <c r="R406">
        <v>1</v>
      </c>
      <c r="S406">
        <v>2</v>
      </c>
      <c r="T406">
        <v>1</v>
      </c>
    </row>
    <row r="407" spans="1:20">
      <c r="A407">
        <v>1</v>
      </c>
      <c r="B407">
        <v>4</v>
      </c>
      <c r="C407">
        <v>24</v>
      </c>
      <c r="D407">
        <v>2</v>
      </c>
      <c r="E407">
        <v>2</v>
      </c>
      <c r="F407">
        <v>5511</v>
      </c>
      <c r="G407">
        <v>2</v>
      </c>
      <c r="H407">
        <v>3</v>
      </c>
      <c r="I407">
        <v>4</v>
      </c>
      <c r="J407">
        <v>3</v>
      </c>
      <c r="K407">
        <v>1</v>
      </c>
      <c r="L407">
        <v>3</v>
      </c>
      <c r="M407">
        <v>25</v>
      </c>
      <c r="N407">
        <v>2</v>
      </c>
      <c r="O407">
        <v>2</v>
      </c>
      <c r="P407">
        <v>1</v>
      </c>
      <c r="Q407">
        <v>3</v>
      </c>
      <c r="R407">
        <v>1</v>
      </c>
      <c r="S407">
        <v>1</v>
      </c>
      <c r="T407">
        <v>1</v>
      </c>
    </row>
    <row r="408" spans="1:20">
      <c r="A408">
        <v>1</v>
      </c>
      <c r="B408">
        <v>2</v>
      </c>
      <c r="C408">
        <v>9</v>
      </c>
      <c r="D408">
        <v>2</v>
      </c>
      <c r="E408">
        <v>3</v>
      </c>
      <c r="F408">
        <v>1206</v>
      </c>
      <c r="G408">
        <v>1</v>
      </c>
      <c r="H408">
        <v>5</v>
      </c>
      <c r="I408">
        <v>4</v>
      </c>
      <c r="J408">
        <v>2</v>
      </c>
      <c r="K408">
        <v>4</v>
      </c>
      <c r="L408">
        <v>1</v>
      </c>
      <c r="M408">
        <v>25</v>
      </c>
      <c r="N408">
        <v>3</v>
      </c>
      <c r="O408">
        <v>2</v>
      </c>
      <c r="P408">
        <v>1</v>
      </c>
      <c r="Q408">
        <v>3</v>
      </c>
      <c r="R408">
        <v>1</v>
      </c>
      <c r="S408">
        <v>1</v>
      </c>
      <c r="T408">
        <v>1</v>
      </c>
    </row>
    <row r="409" spans="1:20">
      <c r="A409">
        <v>1</v>
      </c>
      <c r="B409">
        <v>2</v>
      </c>
      <c r="C409">
        <v>24</v>
      </c>
      <c r="D409">
        <v>3</v>
      </c>
      <c r="E409">
        <v>3</v>
      </c>
      <c r="F409">
        <v>6403</v>
      </c>
      <c r="G409">
        <v>1</v>
      </c>
      <c r="H409">
        <v>2</v>
      </c>
      <c r="I409">
        <v>1</v>
      </c>
      <c r="J409">
        <v>3</v>
      </c>
      <c r="K409">
        <v>2</v>
      </c>
      <c r="L409">
        <v>3</v>
      </c>
      <c r="M409">
        <v>33</v>
      </c>
      <c r="N409">
        <v>3</v>
      </c>
      <c r="O409">
        <v>2</v>
      </c>
      <c r="P409">
        <v>1</v>
      </c>
      <c r="Q409">
        <v>3</v>
      </c>
      <c r="R409">
        <v>1</v>
      </c>
      <c r="S409">
        <v>1</v>
      </c>
      <c r="T409">
        <v>1</v>
      </c>
    </row>
    <row r="410" spans="1:20">
      <c r="A410">
        <v>1</v>
      </c>
      <c r="B410">
        <v>4</v>
      </c>
      <c r="C410">
        <v>12</v>
      </c>
      <c r="D410">
        <v>2</v>
      </c>
      <c r="E410">
        <v>3</v>
      </c>
      <c r="F410">
        <v>707</v>
      </c>
      <c r="G410">
        <v>1</v>
      </c>
      <c r="H410">
        <v>3</v>
      </c>
      <c r="I410">
        <v>4</v>
      </c>
      <c r="J410">
        <v>3</v>
      </c>
      <c r="K410">
        <v>2</v>
      </c>
      <c r="L410">
        <v>1</v>
      </c>
      <c r="M410">
        <v>30</v>
      </c>
      <c r="N410">
        <v>1</v>
      </c>
      <c r="O410">
        <v>2</v>
      </c>
      <c r="P410">
        <v>2</v>
      </c>
      <c r="Q410">
        <v>3</v>
      </c>
      <c r="R410">
        <v>1</v>
      </c>
      <c r="S410">
        <v>1</v>
      </c>
      <c r="T410">
        <v>1</v>
      </c>
    </row>
    <row r="411" spans="1:20">
      <c r="A411">
        <v>1</v>
      </c>
      <c r="B411">
        <v>4</v>
      </c>
      <c r="C411">
        <v>12</v>
      </c>
      <c r="D411">
        <v>3</v>
      </c>
      <c r="E411">
        <v>1</v>
      </c>
      <c r="F411">
        <v>1503</v>
      </c>
      <c r="G411">
        <v>1</v>
      </c>
      <c r="H411">
        <v>3</v>
      </c>
      <c r="I411">
        <v>4</v>
      </c>
      <c r="J411">
        <v>4</v>
      </c>
      <c r="K411">
        <v>4</v>
      </c>
      <c r="L411">
        <v>1</v>
      </c>
      <c r="M411">
        <v>41</v>
      </c>
      <c r="N411">
        <v>3</v>
      </c>
      <c r="O411">
        <v>1</v>
      </c>
      <c r="P411">
        <v>1</v>
      </c>
      <c r="Q411">
        <v>3</v>
      </c>
      <c r="R411">
        <v>1</v>
      </c>
      <c r="S411">
        <v>1</v>
      </c>
      <c r="T411">
        <v>1</v>
      </c>
    </row>
    <row r="412" spans="1:20">
      <c r="A412">
        <v>1</v>
      </c>
      <c r="B412">
        <v>2</v>
      </c>
      <c r="C412">
        <v>12</v>
      </c>
      <c r="D412">
        <v>2</v>
      </c>
      <c r="E412">
        <v>0</v>
      </c>
      <c r="F412">
        <v>6078</v>
      </c>
      <c r="G412">
        <v>1</v>
      </c>
      <c r="H412">
        <v>4</v>
      </c>
      <c r="I412">
        <v>2</v>
      </c>
      <c r="J412">
        <v>3</v>
      </c>
      <c r="K412">
        <v>2</v>
      </c>
      <c r="L412">
        <v>3</v>
      </c>
      <c r="M412">
        <v>32</v>
      </c>
      <c r="N412">
        <v>3</v>
      </c>
      <c r="O412">
        <v>2</v>
      </c>
      <c r="P412">
        <v>1</v>
      </c>
      <c r="Q412">
        <v>3</v>
      </c>
      <c r="R412">
        <v>1</v>
      </c>
      <c r="S412">
        <v>1</v>
      </c>
      <c r="T412">
        <v>1</v>
      </c>
    </row>
    <row r="413" spans="1:20">
      <c r="A413">
        <v>1</v>
      </c>
      <c r="B413">
        <v>2</v>
      </c>
      <c r="C413">
        <v>27</v>
      </c>
      <c r="D413">
        <v>2</v>
      </c>
      <c r="E413">
        <v>9</v>
      </c>
      <c r="F413">
        <v>2528</v>
      </c>
      <c r="G413">
        <v>1</v>
      </c>
      <c r="H413">
        <v>2</v>
      </c>
      <c r="I413">
        <v>4</v>
      </c>
      <c r="J413">
        <v>2</v>
      </c>
      <c r="K413">
        <v>1</v>
      </c>
      <c r="L413">
        <v>2</v>
      </c>
      <c r="M413">
        <v>32</v>
      </c>
      <c r="N413">
        <v>3</v>
      </c>
      <c r="O413">
        <v>2</v>
      </c>
      <c r="P413">
        <v>1</v>
      </c>
      <c r="Q413">
        <v>3</v>
      </c>
      <c r="R413">
        <v>2</v>
      </c>
      <c r="S413">
        <v>2</v>
      </c>
      <c r="T413">
        <v>1</v>
      </c>
    </row>
    <row r="414" spans="1:20">
      <c r="A414">
        <v>1</v>
      </c>
      <c r="B414">
        <v>2</v>
      </c>
      <c r="C414">
        <v>12</v>
      </c>
      <c r="D414">
        <v>2</v>
      </c>
      <c r="E414">
        <v>9</v>
      </c>
      <c r="F414">
        <v>1037</v>
      </c>
      <c r="G414">
        <v>2</v>
      </c>
      <c r="H414">
        <v>4</v>
      </c>
      <c r="I414">
        <v>3</v>
      </c>
      <c r="J414">
        <v>3</v>
      </c>
      <c r="K414">
        <v>4</v>
      </c>
      <c r="L414">
        <v>1</v>
      </c>
      <c r="M414">
        <v>39</v>
      </c>
      <c r="N414">
        <v>3</v>
      </c>
      <c r="O414">
        <v>2</v>
      </c>
      <c r="P414">
        <v>1</v>
      </c>
      <c r="Q414">
        <v>2</v>
      </c>
      <c r="R414">
        <v>1</v>
      </c>
      <c r="S414">
        <v>1</v>
      </c>
      <c r="T414">
        <v>1</v>
      </c>
    </row>
    <row r="415" spans="1:20">
      <c r="A415">
        <v>1</v>
      </c>
      <c r="B415">
        <v>1</v>
      </c>
      <c r="C415">
        <v>6</v>
      </c>
      <c r="D415">
        <v>2</v>
      </c>
      <c r="E415">
        <v>1</v>
      </c>
      <c r="F415">
        <v>1352</v>
      </c>
      <c r="G415">
        <v>3</v>
      </c>
      <c r="H415">
        <v>1</v>
      </c>
      <c r="I415">
        <v>1</v>
      </c>
      <c r="J415">
        <v>2</v>
      </c>
      <c r="K415">
        <v>2</v>
      </c>
      <c r="L415">
        <v>2</v>
      </c>
      <c r="M415">
        <v>23</v>
      </c>
      <c r="N415">
        <v>3</v>
      </c>
      <c r="O415">
        <v>1</v>
      </c>
      <c r="P415">
        <v>1</v>
      </c>
      <c r="Q415">
        <v>1</v>
      </c>
      <c r="R415">
        <v>1</v>
      </c>
      <c r="S415">
        <v>2</v>
      </c>
      <c r="T415">
        <v>1</v>
      </c>
    </row>
    <row r="416" spans="1:20">
      <c r="A416">
        <v>1</v>
      </c>
      <c r="B416">
        <v>4</v>
      </c>
      <c r="C416">
        <v>24</v>
      </c>
      <c r="D416">
        <v>2</v>
      </c>
      <c r="E416">
        <v>3</v>
      </c>
      <c r="F416">
        <v>3181</v>
      </c>
      <c r="G416">
        <v>1</v>
      </c>
      <c r="H416">
        <v>2</v>
      </c>
      <c r="I416">
        <v>4</v>
      </c>
      <c r="J416">
        <v>2</v>
      </c>
      <c r="K416">
        <v>4</v>
      </c>
      <c r="L416">
        <v>2</v>
      </c>
      <c r="M416">
        <v>26</v>
      </c>
      <c r="N416">
        <v>3</v>
      </c>
      <c r="O416">
        <v>2</v>
      </c>
      <c r="P416">
        <v>1</v>
      </c>
      <c r="Q416">
        <v>3</v>
      </c>
      <c r="R416">
        <v>1</v>
      </c>
      <c r="S416">
        <v>2</v>
      </c>
      <c r="T416">
        <v>1</v>
      </c>
    </row>
    <row r="417" spans="1:20">
      <c r="A417">
        <v>1</v>
      </c>
      <c r="B417">
        <v>4</v>
      </c>
      <c r="C417">
        <v>18</v>
      </c>
      <c r="D417">
        <v>2</v>
      </c>
      <c r="E417">
        <v>3</v>
      </c>
      <c r="F417">
        <v>4594</v>
      </c>
      <c r="G417">
        <v>1</v>
      </c>
      <c r="H417">
        <v>2</v>
      </c>
      <c r="I417">
        <v>3</v>
      </c>
      <c r="J417">
        <v>3</v>
      </c>
      <c r="K417">
        <v>2</v>
      </c>
      <c r="L417">
        <v>3</v>
      </c>
      <c r="M417">
        <v>32</v>
      </c>
      <c r="N417">
        <v>3</v>
      </c>
      <c r="O417">
        <v>2</v>
      </c>
      <c r="P417">
        <v>1</v>
      </c>
      <c r="Q417">
        <v>3</v>
      </c>
      <c r="R417">
        <v>1</v>
      </c>
      <c r="S417">
        <v>2</v>
      </c>
      <c r="T417">
        <v>1</v>
      </c>
    </row>
    <row r="418" spans="1:20">
      <c r="A418">
        <v>1</v>
      </c>
      <c r="B418">
        <v>2</v>
      </c>
      <c r="C418">
        <v>48</v>
      </c>
      <c r="D418">
        <v>2</v>
      </c>
      <c r="E418">
        <v>10</v>
      </c>
      <c r="F418">
        <v>5381</v>
      </c>
      <c r="G418">
        <v>5</v>
      </c>
      <c r="H418">
        <v>1</v>
      </c>
      <c r="I418">
        <v>3</v>
      </c>
      <c r="J418">
        <v>3</v>
      </c>
      <c r="K418">
        <v>4</v>
      </c>
      <c r="L418">
        <v>4</v>
      </c>
      <c r="M418">
        <v>40</v>
      </c>
      <c r="N418">
        <v>1</v>
      </c>
      <c r="O418">
        <v>3</v>
      </c>
      <c r="P418">
        <v>1</v>
      </c>
      <c r="Q418">
        <v>1</v>
      </c>
      <c r="R418">
        <v>1</v>
      </c>
      <c r="S418">
        <v>2</v>
      </c>
      <c r="T418">
        <v>1</v>
      </c>
    </row>
    <row r="419" spans="1:20">
      <c r="A419">
        <v>1</v>
      </c>
      <c r="B419">
        <v>4</v>
      </c>
      <c r="C419">
        <v>15</v>
      </c>
      <c r="D419">
        <v>2</v>
      </c>
      <c r="E419">
        <v>1</v>
      </c>
      <c r="F419">
        <v>4657</v>
      </c>
      <c r="G419">
        <v>1</v>
      </c>
      <c r="H419">
        <v>3</v>
      </c>
      <c r="I419">
        <v>3</v>
      </c>
      <c r="J419">
        <v>3</v>
      </c>
      <c r="K419">
        <v>2</v>
      </c>
      <c r="L419">
        <v>3</v>
      </c>
      <c r="M419">
        <v>30</v>
      </c>
      <c r="N419">
        <v>3</v>
      </c>
      <c r="O419">
        <v>2</v>
      </c>
      <c r="P419">
        <v>1</v>
      </c>
      <c r="Q419">
        <v>3</v>
      </c>
      <c r="R419">
        <v>1</v>
      </c>
      <c r="S419">
        <v>2</v>
      </c>
      <c r="T419">
        <v>1</v>
      </c>
    </row>
    <row r="420" spans="1:20">
      <c r="A420">
        <v>1</v>
      </c>
      <c r="B420">
        <v>2</v>
      </c>
      <c r="C420">
        <v>9</v>
      </c>
      <c r="D420">
        <v>2</v>
      </c>
      <c r="E420">
        <v>9</v>
      </c>
      <c r="F420">
        <v>1391</v>
      </c>
      <c r="G420">
        <v>1</v>
      </c>
      <c r="H420">
        <v>3</v>
      </c>
      <c r="I420">
        <v>2</v>
      </c>
      <c r="J420">
        <v>4</v>
      </c>
      <c r="K420">
        <v>1</v>
      </c>
      <c r="L420">
        <v>1</v>
      </c>
      <c r="M420">
        <v>27</v>
      </c>
      <c r="N420">
        <v>1</v>
      </c>
      <c r="O420">
        <v>2</v>
      </c>
      <c r="P420">
        <v>1</v>
      </c>
      <c r="Q420">
        <v>3</v>
      </c>
      <c r="R420">
        <v>1</v>
      </c>
      <c r="S420">
        <v>2</v>
      </c>
      <c r="T420">
        <v>1</v>
      </c>
    </row>
    <row r="421" spans="1:20">
      <c r="A421">
        <v>1</v>
      </c>
      <c r="B421">
        <v>2</v>
      </c>
      <c r="C421">
        <v>18</v>
      </c>
      <c r="D421">
        <v>2</v>
      </c>
      <c r="E421">
        <v>9</v>
      </c>
      <c r="F421">
        <v>1913</v>
      </c>
      <c r="G421">
        <v>4</v>
      </c>
      <c r="H421">
        <v>2</v>
      </c>
      <c r="I421">
        <v>3</v>
      </c>
      <c r="J421">
        <v>4</v>
      </c>
      <c r="K421">
        <v>3</v>
      </c>
      <c r="L421">
        <v>1</v>
      </c>
      <c r="M421">
        <v>36</v>
      </c>
      <c r="N421">
        <v>1</v>
      </c>
      <c r="O421">
        <v>2</v>
      </c>
      <c r="P421">
        <v>1</v>
      </c>
      <c r="Q421">
        <v>3</v>
      </c>
      <c r="R421">
        <v>1</v>
      </c>
      <c r="S421">
        <v>2</v>
      </c>
      <c r="T421">
        <v>1</v>
      </c>
    </row>
    <row r="422" spans="1:20">
      <c r="A422">
        <v>1</v>
      </c>
      <c r="B422">
        <v>4</v>
      </c>
      <c r="C422">
        <v>42</v>
      </c>
      <c r="D422">
        <v>2</v>
      </c>
      <c r="E422">
        <v>3</v>
      </c>
      <c r="F422">
        <v>7166</v>
      </c>
      <c r="G422">
        <v>5</v>
      </c>
      <c r="H422">
        <v>4</v>
      </c>
      <c r="I422">
        <v>2</v>
      </c>
      <c r="J422">
        <v>4</v>
      </c>
      <c r="K422">
        <v>4</v>
      </c>
      <c r="L422">
        <v>2</v>
      </c>
      <c r="M422">
        <v>29</v>
      </c>
      <c r="N422">
        <v>3</v>
      </c>
      <c r="O422">
        <v>1</v>
      </c>
      <c r="P422">
        <v>1</v>
      </c>
      <c r="Q422">
        <v>3</v>
      </c>
      <c r="R422">
        <v>1</v>
      </c>
      <c r="S422">
        <v>2</v>
      </c>
      <c r="T422">
        <v>1</v>
      </c>
    </row>
    <row r="423" spans="1:20">
      <c r="A423">
        <v>1</v>
      </c>
      <c r="B423">
        <v>4</v>
      </c>
      <c r="C423">
        <v>13</v>
      </c>
      <c r="D423">
        <v>2</v>
      </c>
      <c r="E423">
        <v>3</v>
      </c>
      <c r="F423">
        <v>1409</v>
      </c>
      <c r="G423">
        <v>2</v>
      </c>
      <c r="H423">
        <v>1</v>
      </c>
      <c r="I423">
        <v>2</v>
      </c>
      <c r="J423">
        <v>2</v>
      </c>
      <c r="K423">
        <v>4</v>
      </c>
      <c r="L423">
        <v>1</v>
      </c>
      <c r="M423">
        <v>64</v>
      </c>
      <c r="N423">
        <v>3</v>
      </c>
      <c r="O423">
        <v>2</v>
      </c>
      <c r="P423">
        <v>1</v>
      </c>
      <c r="Q423">
        <v>3</v>
      </c>
      <c r="R423">
        <v>1</v>
      </c>
      <c r="S423">
        <v>1</v>
      </c>
      <c r="T423">
        <v>1</v>
      </c>
    </row>
    <row r="424" spans="1:20">
      <c r="A424">
        <v>1</v>
      </c>
      <c r="B424">
        <v>4</v>
      </c>
      <c r="C424">
        <v>24</v>
      </c>
      <c r="D424">
        <v>3</v>
      </c>
      <c r="E424">
        <v>9</v>
      </c>
      <c r="F424">
        <v>2978</v>
      </c>
      <c r="G424">
        <v>5</v>
      </c>
      <c r="H424">
        <v>3</v>
      </c>
      <c r="I424">
        <v>4</v>
      </c>
      <c r="J424">
        <v>3</v>
      </c>
      <c r="K424">
        <v>4</v>
      </c>
      <c r="L424">
        <v>1</v>
      </c>
      <c r="M424">
        <v>32</v>
      </c>
      <c r="N424">
        <v>3</v>
      </c>
      <c r="O424">
        <v>2</v>
      </c>
      <c r="P424">
        <v>2</v>
      </c>
      <c r="Q424">
        <v>3</v>
      </c>
      <c r="R424">
        <v>2</v>
      </c>
      <c r="S424">
        <v>2</v>
      </c>
      <c r="T424">
        <v>1</v>
      </c>
    </row>
    <row r="425" spans="1:20">
      <c r="A425">
        <v>1</v>
      </c>
      <c r="B425">
        <v>4</v>
      </c>
      <c r="C425">
        <v>12</v>
      </c>
      <c r="D425">
        <v>4</v>
      </c>
      <c r="E425">
        <v>3</v>
      </c>
      <c r="F425">
        <v>976</v>
      </c>
      <c r="G425">
        <v>5</v>
      </c>
      <c r="H425">
        <v>5</v>
      </c>
      <c r="I425">
        <v>4</v>
      </c>
      <c r="J425">
        <v>3</v>
      </c>
      <c r="K425">
        <v>4</v>
      </c>
      <c r="L425">
        <v>3</v>
      </c>
      <c r="M425">
        <v>35</v>
      </c>
      <c r="N425">
        <v>3</v>
      </c>
      <c r="O425">
        <v>2</v>
      </c>
      <c r="P425">
        <v>2</v>
      </c>
      <c r="Q425">
        <v>3</v>
      </c>
      <c r="R425">
        <v>1</v>
      </c>
      <c r="S425">
        <v>1</v>
      </c>
      <c r="T425">
        <v>1</v>
      </c>
    </row>
    <row r="426" spans="1:20">
      <c r="A426">
        <v>1</v>
      </c>
      <c r="B426">
        <v>4</v>
      </c>
      <c r="C426">
        <v>24</v>
      </c>
      <c r="D426">
        <v>3</v>
      </c>
      <c r="E426">
        <v>9</v>
      </c>
      <c r="F426">
        <v>2375</v>
      </c>
      <c r="G426">
        <v>3</v>
      </c>
      <c r="H426">
        <v>3</v>
      </c>
      <c r="I426">
        <v>4</v>
      </c>
      <c r="J426">
        <v>3</v>
      </c>
      <c r="K426">
        <v>2</v>
      </c>
      <c r="L426">
        <v>3</v>
      </c>
      <c r="M426">
        <v>44</v>
      </c>
      <c r="N426">
        <v>3</v>
      </c>
      <c r="O426">
        <v>2</v>
      </c>
      <c r="P426">
        <v>2</v>
      </c>
      <c r="Q426">
        <v>3</v>
      </c>
      <c r="R426">
        <v>2</v>
      </c>
      <c r="S426">
        <v>2</v>
      </c>
      <c r="T426">
        <v>1</v>
      </c>
    </row>
    <row r="427" spans="1:20">
      <c r="A427">
        <v>1</v>
      </c>
      <c r="B427">
        <v>4</v>
      </c>
      <c r="C427">
        <v>12</v>
      </c>
      <c r="D427">
        <v>4</v>
      </c>
      <c r="E427">
        <v>3</v>
      </c>
      <c r="F427">
        <v>522</v>
      </c>
      <c r="G427">
        <v>3</v>
      </c>
      <c r="H427">
        <v>5</v>
      </c>
      <c r="I427">
        <v>4</v>
      </c>
      <c r="J427">
        <v>3</v>
      </c>
      <c r="K427">
        <v>4</v>
      </c>
      <c r="L427">
        <v>2</v>
      </c>
      <c r="M427">
        <v>42</v>
      </c>
      <c r="N427">
        <v>3</v>
      </c>
      <c r="O427">
        <v>2</v>
      </c>
      <c r="P427">
        <v>2</v>
      </c>
      <c r="Q427">
        <v>3</v>
      </c>
      <c r="R427">
        <v>2</v>
      </c>
      <c r="S427">
        <v>2</v>
      </c>
      <c r="T427">
        <v>1</v>
      </c>
    </row>
    <row r="428" spans="1:20">
      <c r="A428">
        <v>1</v>
      </c>
      <c r="B428">
        <v>4</v>
      </c>
      <c r="C428">
        <v>28</v>
      </c>
      <c r="D428">
        <v>4</v>
      </c>
      <c r="E428">
        <v>3</v>
      </c>
      <c r="F428">
        <v>2743</v>
      </c>
      <c r="G428">
        <v>1</v>
      </c>
      <c r="H428">
        <v>5</v>
      </c>
      <c r="I428">
        <v>4</v>
      </c>
      <c r="J428">
        <v>3</v>
      </c>
      <c r="K428">
        <v>2</v>
      </c>
      <c r="L428">
        <v>3</v>
      </c>
      <c r="M428">
        <v>29</v>
      </c>
      <c r="N428">
        <v>3</v>
      </c>
      <c r="O428">
        <v>2</v>
      </c>
      <c r="P428">
        <v>2</v>
      </c>
      <c r="Q428">
        <v>3</v>
      </c>
      <c r="R428">
        <v>1</v>
      </c>
      <c r="S428">
        <v>1</v>
      </c>
      <c r="T428">
        <v>1</v>
      </c>
    </row>
    <row r="429" spans="1:20">
      <c r="A429">
        <v>1</v>
      </c>
      <c r="B429">
        <v>4</v>
      </c>
      <c r="C429">
        <v>11</v>
      </c>
      <c r="D429">
        <v>4</v>
      </c>
      <c r="E429">
        <v>3</v>
      </c>
      <c r="F429">
        <v>1154</v>
      </c>
      <c r="G429">
        <v>2</v>
      </c>
      <c r="H429">
        <v>1</v>
      </c>
      <c r="I429">
        <v>4</v>
      </c>
      <c r="J429">
        <v>2</v>
      </c>
      <c r="K429">
        <v>4</v>
      </c>
      <c r="L429">
        <v>1</v>
      </c>
      <c r="M429">
        <v>57</v>
      </c>
      <c r="N429">
        <v>3</v>
      </c>
      <c r="O429">
        <v>2</v>
      </c>
      <c r="P429">
        <v>3</v>
      </c>
      <c r="Q429">
        <v>2</v>
      </c>
      <c r="R429">
        <v>1</v>
      </c>
      <c r="S429">
        <v>1</v>
      </c>
      <c r="T429">
        <v>1</v>
      </c>
    </row>
    <row r="430" spans="1:20">
      <c r="A430">
        <v>1</v>
      </c>
      <c r="B430">
        <v>4</v>
      </c>
      <c r="C430">
        <v>24</v>
      </c>
      <c r="D430">
        <v>4</v>
      </c>
      <c r="E430">
        <v>1</v>
      </c>
      <c r="F430">
        <v>5804</v>
      </c>
      <c r="G430">
        <v>4</v>
      </c>
      <c r="H430">
        <v>3</v>
      </c>
      <c r="I430">
        <v>4</v>
      </c>
      <c r="J430">
        <v>3</v>
      </c>
      <c r="K430">
        <v>2</v>
      </c>
      <c r="L430">
        <v>1</v>
      </c>
      <c r="M430">
        <v>27</v>
      </c>
      <c r="N430">
        <v>3</v>
      </c>
      <c r="O430">
        <v>2</v>
      </c>
      <c r="P430">
        <v>2</v>
      </c>
      <c r="Q430">
        <v>3</v>
      </c>
      <c r="R430">
        <v>1</v>
      </c>
      <c r="S430">
        <v>1</v>
      </c>
      <c r="T430">
        <v>1</v>
      </c>
    </row>
    <row r="431" spans="1:20">
      <c r="A431">
        <v>1</v>
      </c>
      <c r="B431">
        <v>4</v>
      </c>
      <c r="C431">
        <v>18</v>
      </c>
      <c r="D431">
        <v>4</v>
      </c>
      <c r="E431">
        <v>3</v>
      </c>
      <c r="F431">
        <v>1169</v>
      </c>
      <c r="G431">
        <v>5</v>
      </c>
      <c r="H431">
        <v>3</v>
      </c>
      <c r="I431">
        <v>4</v>
      </c>
      <c r="J431">
        <v>3</v>
      </c>
      <c r="K431">
        <v>3</v>
      </c>
      <c r="L431">
        <v>2</v>
      </c>
      <c r="M431">
        <v>29</v>
      </c>
      <c r="N431">
        <v>3</v>
      </c>
      <c r="O431">
        <v>2</v>
      </c>
      <c r="P431">
        <v>2</v>
      </c>
      <c r="Q431">
        <v>3</v>
      </c>
      <c r="R431">
        <v>1</v>
      </c>
      <c r="S431">
        <v>2</v>
      </c>
      <c r="T431">
        <v>1</v>
      </c>
    </row>
    <row r="432" spans="1:20">
      <c r="A432">
        <v>1</v>
      </c>
      <c r="B432">
        <v>1</v>
      </c>
      <c r="C432">
        <v>15</v>
      </c>
      <c r="D432">
        <v>4</v>
      </c>
      <c r="E432">
        <v>2</v>
      </c>
      <c r="F432">
        <v>1478</v>
      </c>
      <c r="G432">
        <v>1</v>
      </c>
      <c r="H432">
        <v>5</v>
      </c>
      <c r="I432">
        <v>4</v>
      </c>
      <c r="J432">
        <v>3</v>
      </c>
      <c r="K432">
        <v>4</v>
      </c>
      <c r="L432">
        <v>3</v>
      </c>
      <c r="M432">
        <v>44</v>
      </c>
      <c r="N432">
        <v>3</v>
      </c>
      <c r="O432">
        <v>2</v>
      </c>
      <c r="P432">
        <v>2</v>
      </c>
      <c r="Q432">
        <v>3</v>
      </c>
      <c r="R432">
        <v>2</v>
      </c>
      <c r="S432">
        <v>2</v>
      </c>
      <c r="T432">
        <v>1</v>
      </c>
    </row>
    <row r="433" spans="1:20">
      <c r="A433">
        <v>1</v>
      </c>
      <c r="B433">
        <v>4</v>
      </c>
      <c r="C433">
        <v>12</v>
      </c>
      <c r="D433">
        <v>2</v>
      </c>
      <c r="E433">
        <v>3</v>
      </c>
      <c r="F433">
        <v>776</v>
      </c>
      <c r="G433">
        <v>1</v>
      </c>
      <c r="H433">
        <v>3</v>
      </c>
      <c r="I433">
        <v>4</v>
      </c>
      <c r="J433">
        <v>4</v>
      </c>
      <c r="K433">
        <v>2</v>
      </c>
      <c r="L433">
        <v>1</v>
      </c>
      <c r="M433">
        <v>28</v>
      </c>
      <c r="N433">
        <v>3</v>
      </c>
      <c r="O433">
        <v>2</v>
      </c>
      <c r="P433">
        <v>1</v>
      </c>
      <c r="Q433">
        <v>3</v>
      </c>
      <c r="R433">
        <v>1</v>
      </c>
      <c r="S433">
        <v>1</v>
      </c>
      <c r="T433">
        <v>1</v>
      </c>
    </row>
    <row r="434" spans="1:20">
      <c r="A434">
        <v>1</v>
      </c>
      <c r="B434">
        <v>2</v>
      </c>
      <c r="C434">
        <v>11</v>
      </c>
      <c r="D434">
        <v>4</v>
      </c>
      <c r="E434">
        <v>0</v>
      </c>
      <c r="F434">
        <v>1322</v>
      </c>
      <c r="G434">
        <v>4</v>
      </c>
      <c r="H434">
        <v>3</v>
      </c>
      <c r="I434">
        <v>4</v>
      </c>
      <c r="J434">
        <v>2</v>
      </c>
      <c r="K434">
        <v>4</v>
      </c>
      <c r="L434">
        <v>3</v>
      </c>
      <c r="M434">
        <v>40</v>
      </c>
      <c r="N434">
        <v>3</v>
      </c>
      <c r="O434">
        <v>2</v>
      </c>
      <c r="P434">
        <v>2</v>
      </c>
      <c r="Q434">
        <v>3</v>
      </c>
      <c r="R434">
        <v>1</v>
      </c>
      <c r="S434">
        <v>1</v>
      </c>
      <c r="T434">
        <v>1</v>
      </c>
    </row>
    <row r="435" spans="1:20">
      <c r="A435">
        <v>1</v>
      </c>
      <c r="B435">
        <v>2</v>
      </c>
      <c r="C435">
        <v>16</v>
      </c>
      <c r="D435">
        <v>4</v>
      </c>
      <c r="E435">
        <v>0</v>
      </c>
      <c r="F435">
        <v>1175</v>
      </c>
      <c r="G435">
        <v>1</v>
      </c>
      <c r="H435">
        <v>1</v>
      </c>
      <c r="I435">
        <v>2</v>
      </c>
      <c r="J435">
        <v>3</v>
      </c>
      <c r="K435">
        <v>3</v>
      </c>
      <c r="L435">
        <v>3</v>
      </c>
      <c r="M435">
        <v>68</v>
      </c>
      <c r="N435">
        <v>3</v>
      </c>
      <c r="O435">
        <v>3</v>
      </c>
      <c r="P435">
        <v>3</v>
      </c>
      <c r="Q435">
        <v>1</v>
      </c>
      <c r="R435">
        <v>1</v>
      </c>
      <c r="S435">
        <v>2</v>
      </c>
      <c r="T435">
        <v>1</v>
      </c>
    </row>
    <row r="436" spans="1:20">
      <c r="A436">
        <v>1</v>
      </c>
      <c r="B436">
        <v>4</v>
      </c>
      <c r="C436">
        <v>12</v>
      </c>
      <c r="D436">
        <v>2</v>
      </c>
      <c r="E436">
        <v>0</v>
      </c>
      <c r="F436">
        <v>2133</v>
      </c>
      <c r="G436">
        <v>5</v>
      </c>
      <c r="H436">
        <v>5</v>
      </c>
      <c r="I436">
        <v>4</v>
      </c>
      <c r="J436">
        <v>2</v>
      </c>
      <c r="K436">
        <v>4</v>
      </c>
      <c r="L436">
        <v>4</v>
      </c>
      <c r="M436">
        <v>52</v>
      </c>
      <c r="N436">
        <v>3</v>
      </c>
      <c r="O436">
        <v>3</v>
      </c>
      <c r="P436">
        <v>1</v>
      </c>
      <c r="Q436">
        <v>4</v>
      </c>
      <c r="R436">
        <v>1</v>
      </c>
      <c r="S436">
        <v>2</v>
      </c>
      <c r="T436">
        <v>1</v>
      </c>
    </row>
    <row r="437" spans="1:20">
      <c r="A437">
        <v>1</v>
      </c>
      <c r="B437">
        <v>4</v>
      </c>
      <c r="C437">
        <v>15</v>
      </c>
      <c r="D437">
        <v>4</v>
      </c>
      <c r="E437">
        <v>3</v>
      </c>
      <c r="F437">
        <v>1829</v>
      </c>
      <c r="G437">
        <v>1</v>
      </c>
      <c r="H437">
        <v>5</v>
      </c>
      <c r="I437">
        <v>4</v>
      </c>
      <c r="J437">
        <v>3</v>
      </c>
      <c r="K437">
        <v>4</v>
      </c>
      <c r="L437">
        <v>3</v>
      </c>
      <c r="M437">
        <v>46</v>
      </c>
      <c r="N437">
        <v>3</v>
      </c>
      <c r="O437">
        <v>2</v>
      </c>
      <c r="P437">
        <v>2</v>
      </c>
      <c r="Q437">
        <v>3</v>
      </c>
      <c r="R437">
        <v>1</v>
      </c>
      <c r="S437">
        <v>2</v>
      </c>
      <c r="T437">
        <v>1</v>
      </c>
    </row>
    <row r="438" spans="1:20">
      <c r="A438">
        <v>1</v>
      </c>
      <c r="B438">
        <v>4</v>
      </c>
      <c r="C438">
        <v>12</v>
      </c>
      <c r="D438">
        <v>4</v>
      </c>
      <c r="E438">
        <v>3</v>
      </c>
      <c r="F438">
        <v>717</v>
      </c>
      <c r="G438">
        <v>1</v>
      </c>
      <c r="H438">
        <v>5</v>
      </c>
      <c r="I438">
        <v>4</v>
      </c>
      <c r="J438">
        <v>3</v>
      </c>
      <c r="K438">
        <v>4</v>
      </c>
      <c r="L438">
        <v>1</v>
      </c>
      <c r="M438">
        <v>52</v>
      </c>
      <c r="N438">
        <v>3</v>
      </c>
      <c r="O438">
        <v>2</v>
      </c>
      <c r="P438">
        <v>3</v>
      </c>
      <c r="Q438">
        <v>3</v>
      </c>
      <c r="R438">
        <v>1</v>
      </c>
      <c r="S438">
        <v>1</v>
      </c>
      <c r="T438">
        <v>1</v>
      </c>
    </row>
    <row r="439" spans="1:20">
      <c r="A439">
        <v>1</v>
      </c>
      <c r="B439">
        <v>2</v>
      </c>
      <c r="C439">
        <v>39</v>
      </c>
      <c r="D439">
        <v>3</v>
      </c>
      <c r="E439">
        <v>6</v>
      </c>
      <c r="F439">
        <v>11760</v>
      </c>
      <c r="G439">
        <v>2</v>
      </c>
      <c r="H439">
        <v>4</v>
      </c>
      <c r="I439">
        <v>2</v>
      </c>
      <c r="J439">
        <v>3</v>
      </c>
      <c r="K439">
        <v>3</v>
      </c>
      <c r="L439">
        <v>4</v>
      </c>
      <c r="M439">
        <v>32</v>
      </c>
      <c r="N439">
        <v>3</v>
      </c>
      <c r="O439">
        <v>1</v>
      </c>
      <c r="P439">
        <v>1</v>
      </c>
      <c r="Q439">
        <v>3</v>
      </c>
      <c r="R439">
        <v>1</v>
      </c>
      <c r="S439">
        <v>2</v>
      </c>
      <c r="T439">
        <v>1</v>
      </c>
    </row>
    <row r="440" spans="1:20">
      <c r="A440">
        <v>0</v>
      </c>
      <c r="B440">
        <v>2</v>
      </c>
      <c r="C440">
        <v>9</v>
      </c>
      <c r="D440">
        <v>4</v>
      </c>
      <c r="E440">
        <v>6</v>
      </c>
      <c r="F440">
        <v>1501</v>
      </c>
      <c r="G440">
        <v>1</v>
      </c>
      <c r="H440">
        <v>5</v>
      </c>
      <c r="I440">
        <v>2</v>
      </c>
      <c r="J440">
        <v>2</v>
      </c>
      <c r="K440">
        <v>3</v>
      </c>
      <c r="L440">
        <v>3</v>
      </c>
      <c r="M440">
        <v>34</v>
      </c>
      <c r="N440">
        <v>3</v>
      </c>
      <c r="O440">
        <v>2</v>
      </c>
      <c r="P440">
        <v>2</v>
      </c>
      <c r="Q440">
        <v>4</v>
      </c>
      <c r="R440">
        <v>1</v>
      </c>
      <c r="S440">
        <v>2</v>
      </c>
      <c r="T440">
        <v>1</v>
      </c>
    </row>
    <row r="441" spans="1:20">
      <c r="A441">
        <v>1</v>
      </c>
      <c r="B441">
        <v>1</v>
      </c>
      <c r="C441">
        <v>12</v>
      </c>
      <c r="D441">
        <v>2</v>
      </c>
      <c r="E441">
        <v>6</v>
      </c>
      <c r="F441">
        <v>1200</v>
      </c>
      <c r="G441">
        <v>5</v>
      </c>
      <c r="H441">
        <v>3</v>
      </c>
      <c r="I441">
        <v>4</v>
      </c>
      <c r="J441">
        <v>2</v>
      </c>
      <c r="K441">
        <v>4</v>
      </c>
      <c r="L441">
        <v>2</v>
      </c>
      <c r="M441">
        <v>23</v>
      </c>
      <c r="N441">
        <v>1</v>
      </c>
      <c r="O441">
        <v>1</v>
      </c>
      <c r="P441">
        <v>1</v>
      </c>
      <c r="Q441">
        <v>3</v>
      </c>
      <c r="R441">
        <v>1</v>
      </c>
      <c r="S441">
        <v>2</v>
      </c>
      <c r="T441">
        <v>1</v>
      </c>
    </row>
    <row r="442" spans="1:20">
      <c r="A442">
        <v>1</v>
      </c>
      <c r="B442">
        <v>2</v>
      </c>
      <c r="C442">
        <v>9</v>
      </c>
      <c r="D442">
        <v>2</v>
      </c>
      <c r="E442">
        <v>0</v>
      </c>
      <c r="F442">
        <v>3195</v>
      </c>
      <c r="G442">
        <v>5</v>
      </c>
      <c r="H442">
        <v>3</v>
      </c>
      <c r="I442">
        <v>1</v>
      </c>
      <c r="J442">
        <v>2</v>
      </c>
      <c r="K442">
        <v>2</v>
      </c>
      <c r="L442">
        <v>1</v>
      </c>
      <c r="M442">
        <v>33</v>
      </c>
      <c r="N442">
        <v>3</v>
      </c>
      <c r="O442">
        <v>2</v>
      </c>
      <c r="P442">
        <v>1</v>
      </c>
      <c r="Q442">
        <v>2</v>
      </c>
      <c r="R442">
        <v>1</v>
      </c>
      <c r="S442">
        <v>1</v>
      </c>
      <c r="T442">
        <v>1</v>
      </c>
    </row>
    <row r="443" spans="1:20">
      <c r="A443">
        <v>1</v>
      </c>
      <c r="B443">
        <v>4</v>
      </c>
      <c r="C443">
        <v>30</v>
      </c>
      <c r="D443">
        <v>4</v>
      </c>
      <c r="E443">
        <v>3</v>
      </c>
      <c r="F443">
        <v>4530</v>
      </c>
      <c r="G443">
        <v>1</v>
      </c>
      <c r="H443">
        <v>4</v>
      </c>
      <c r="I443">
        <v>4</v>
      </c>
      <c r="J443">
        <v>2</v>
      </c>
      <c r="K443">
        <v>4</v>
      </c>
      <c r="L443">
        <v>3</v>
      </c>
      <c r="M443">
        <v>26</v>
      </c>
      <c r="N443">
        <v>3</v>
      </c>
      <c r="O443">
        <v>1</v>
      </c>
      <c r="P443">
        <v>1</v>
      </c>
      <c r="Q443">
        <v>4</v>
      </c>
      <c r="R443">
        <v>1</v>
      </c>
      <c r="S443">
        <v>2</v>
      </c>
      <c r="T443">
        <v>1</v>
      </c>
    </row>
    <row r="444" spans="1:20">
      <c r="A444">
        <v>0</v>
      </c>
      <c r="B444">
        <v>4</v>
      </c>
      <c r="C444">
        <v>12</v>
      </c>
      <c r="D444">
        <v>3</v>
      </c>
      <c r="E444">
        <v>5</v>
      </c>
      <c r="F444">
        <v>1555</v>
      </c>
      <c r="G444">
        <v>4</v>
      </c>
      <c r="H444">
        <v>5</v>
      </c>
      <c r="I444">
        <v>4</v>
      </c>
      <c r="J444">
        <v>3</v>
      </c>
      <c r="K444">
        <v>4</v>
      </c>
      <c r="L444">
        <v>4</v>
      </c>
      <c r="M444">
        <v>55</v>
      </c>
      <c r="N444">
        <v>3</v>
      </c>
      <c r="O444">
        <v>3</v>
      </c>
      <c r="P444">
        <v>2</v>
      </c>
      <c r="Q444">
        <v>3</v>
      </c>
      <c r="R444">
        <v>2</v>
      </c>
      <c r="S444">
        <v>1</v>
      </c>
      <c r="T444">
        <v>1</v>
      </c>
    </row>
    <row r="445" spans="1:20">
      <c r="A445">
        <v>1</v>
      </c>
      <c r="B445">
        <v>2</v>
      </c>
      <c r="C445">
        <v>15</v>
      </c>
      <c r="D445">
        <v>4</v>
      </c>
      <c r="E445">
        <v>9</v>
      </c>
      <c r="F445">
        <v>2326</v>
      </c>
      <c r="G445">
        <v>3</v>
      </c>
      <c r="H445">
        <v>3</v>
      </c>
      <c r="I445">
        <v>2</v>
      </c>
      <c r="J445">
        <v>3</v>
      </c>
      <c r="K445">
        <v>4</v>
      </c>
      <c r="L445">
        <v>3</v>
      </c>
      <c r="M445">
        <v>27</v>
      </c>
      <c r="N445">
        <v>1</v>
      </c>
      <c r="O445">
        <v>2</v>
      </c>
      <c r="P445">
        <v>1</v>
      </c>
      <c r="Q445">
        <v>3</v>
      </c>
      <c r="R445">
        <v>1</v>
      </c>
      <c r="S445">
        <v>1</v>
      </c>
      <c r="T445">
        <v>1</v>
      </c>
    </row>
    <row r="446" spans="1:20">
      <c r="A446">
        <v>1</v>
      </c>
      <c r="B446">
        <v>2</v>
      </c>
      <c r="C446">
        <v>18</v>
      </c>
      <c r="D446">
        <v>4</v>
      </c>
      <c r="E446">
        <v>9</v>
      </c>
      <c r="F446">
        <v>1887</v>
      </c>
      <c r="G446">
        <v>5</v>
      </c>
      <c r="H446">
        <v>3</v>
      </c>
      <c r="I446">
        <v>4</v>
      </c>
      <c r="J446">
        <v>4</v>
      </c>
      <c r="K446">
        <v>4</v>
      </c>
      <c r="L446">
        <v>1</v>
      </c>
      <c r="M446">
        <v>28</v>
      </c>
      <c r="N446">
        <v>1</v>
      </c>
      <c r="O446">
        <v>2</v>
      </c>
      <c r="P446">
        <v>2</v>
      </c>
      <c r="Q446">
        <v>3</v>
      </c>
      <c r="R446">
        <v>1</v>
      </c>
      <c r="S446">
        <v>1</v>
      </c>
      <c r="T446">
        <v>1</v>
      </c>
    </row>
    <row r="447" spans="1:20">
      <c r="A447">
        <v>1</v>
      </c>
      <c r="B447">
        <v>4</v>
      </c>
      <c r="C447">
        <v>12</v>
      </c>
      <c r="D447">
        <v>4</v>
      </c>
      <c r="E447">
        <v>9</v>
      </c>
      <c r="F447">
        <v>1264</v>
      </c>
      <c r="G447">
        <v>5</v>
      </c>
      <c r="H447">
        <v>5</v>
      </c>
      <c r="I447">
        <v>4</v>
      </c>
      <c r="J447">
        <v>3</v>
      </c>
      <c r="K447">
        <v>4</v>
      </c>
      <c r="L447">
        <v>4</v>
      </c>
      <c r="M447">
        <v>57</v>
      </c>
      <c r="N447">
        <v>3</v>
      </c>
      <c r="O447">
        <v>1</v>
      </c>
      <c r="P447">
        <v>1</v>
      </c>
      <c r="Q447">
        <v>2</v>
      </c>
      <c r="R447">
        <v>1</v>
      </c>
      <c r="S447">
        <v>1</v>
      </c>
      <c r="T447">
        <v>1</v>
      </c>
    </row>
    <row r="448" spans="1:20">
      <c r="A448">
        <v>1</v>
      </c>
      <c r="B448">
        <v>4</v>
      </c>
      <c r="C448">
        <v>7</v>
      </c>
      <c r="D448">
        <v>3</v>
      </c>
      <c r="E448">
        <v>3</v>
      </c>
      <c r="F448">
        <v>846</v>
      </c>
      <c r="G448">
        <v>5</v>
      </c>
      <c r="H448">
        <v>5</v>
      </c>
      <c r="I448">
        <v>3</v>
      </c>
      <c r="J448">
        <v>3</v>
      </c>
      <c r="K448">
        <v>4</v>
      </c>
      <c r="L448">
        <v>4</v>
      </c>
      <c r="M448">
        <v>36</v>
      </c>
      <c r="N448">
        <v>3</v>
      </c>
      <c r="O448">
        <v>3</v>
      </c>
      <c r="P448">
        <v>1</v>
      </c>
      <c r="Q448">
        <v>3</v>
      </c>
      <c r="R448">
        <v>1</v>
      </c>
      <c r="S448">
        <v>1</v>
      </c>
      <c r="T448">
        <v>1</v>
      </c>
    </row>
    <row r="449" spans="1:20">
      <c r="A449">
        <v>1</v>
      </c>
      <c r="B449">
        <v>4</v>
      </c>
      <c r="C449">
        <v>15</v>
      </c>
      <c r="D449">
        <v>4</v>
      </c>
      <c r="E449">
        <v>6</v>
      </c>
      <c r="F449">
        <v>1532</v>
      </c>
      <c r="G449">
        <v>2</v>
      </c>
      <c r="H449">
        <v>3</v>
      </c>
      <c r="I449">
        <v>4</v>
      </c>
      <c r="J449">
        <v>2</v>
      </c>
      <c r="K449">
        <v>3</v>
      </c>
      <c r="L449">
        <v>3</v>
      </c>
      <c r="M449">
        <v>31</v>
      </c>
      <c r="N449">
        <v>3</v>
      </c>
      <c r="O449">
        <v>2</v>
      </c>
      <c r="P449">
        <v>1</v>
      </c>
      <c r="Q449">
        <v>3</v>
      </c>
      <c r="R449">
        <v>1</v>
      </c>
      <c r="S449">
        <v>1</v>
      </c>
      <c r="T449">
        <v>1</v>
      </c>
    </row>
    <row r="450" spans="1:20">
      <c r="A450">
        <v>1</v>
      </c>
      <c r="B450">
        <v>4</v>
      </c>
      <c r="C450">
        <v>6</v>
      </c>
      <c r="D450">
        <v>3</v>
      </c>
      <c r="E450">
        <v>3</v>
      </c>
      <c r="F450">
        <v>935</v>
      </c>
      <c r="G450">
        <v>1</v>
      </c>
      <c r="H450">
        <v>3</v>
      </c>
      <c r="I450">
        <v>3</v>
      </c>
      <c r="J450">
        <v>2</v>
      </c>
      <c r="K450">
        <v>2</v>
      </c>
      <c r="L450">
        <v>1</v>
      </c>
      <c r="M450">
        <v>24</v>
      </c>
      <c r="N450">
        <v>3</v>
      </c>
      <c r="O450">
        <v>2</v>
      </c>
      <c r="P450">
        <v>1</v>
      </c>
      <c r="Q450">
        <v>3</v>
      </c>
      <c r="R450">
        <v>1</v>
      </c>
      <c r="S450">
        <v>1</v>
      </c>
      <c r="T450">
        <v>1</v>
      </c>
    </row>
    <row r="451" spans="1:20">
      <c r="A451">
        <v>1</v>
      </c>
      <c r="B451">
        <v>1</v>
      </c>
      <c r="C451">
        <v>27</v>
      </c>
      <c r="D451">
        <v>4</v>
      </c>
      <c r="E451">
        <v>9</v>
      </c>
      <c r="F451">
        <v>2442</v>
      </c>
      <c r="G451">
        <v>1</v>
      </c>
      <c r="H451">
        <v>5</v>
      </c>
      <c r="I451">
        <v>4</v>
      </c>
      <c r="J451">
        <v>3</v>
      </c>
      <c r="K451">
        <v>4</v>
      </c>
      <c r="L451">
        <v>3</v>
      </c>
      <c r="M451">
        <v>43</v>
      </c>
      <c r="N451">
        <v>2</v>
      </c>
      <c r="O451">
        <v>2</v>
      </c>
      <c r="P451">
        <v>4</v>
      </c>
      <c r="Q451">
        <v>4</v>
      </c>
      <c r="R451">
        <v>2</v>
      </c>
      <c r="S451">
        <v>2</v>
      </c>
      <c r="T451">
        <v>1</v>
      </c>
    </row>
    <row r="452" spans="1:20">
      <c r="A452">
        <v>1</v>
      </c>
      <c r="B452">
        <v>2</v>
      </c>
      <c r="C452">
        <v>18</v>
      </c>
      <c r="D452">
        <v>4</v>
      </c>
      <c r="E452">
        <v>9</v>
      </c>
      <c r="F452">
        <v>3590</v>
      </c>
      <c r="G452">
        <v>1</v>
      </c>
      <c r="H452">
        <v>1</v>
      </c>
      <c r="I452">
        <v>3</v>
      </c>
      <c r="J452">
        <v>4</v>
      </c>
      <c r="K452">
        <v>3</v>
      </c>
      <c r="L452">
        <v>3</v>
      </c>
      <c r="M452">
        <v>40</v>
      </c>
      <c r="N452">
        <v>3</v>
      </c>
      <c r="O452">
        <v>2</v>
      </c>
      <c r="P452">
        <v>3</v>
      </c>
      <c r="Q452">
        <v>1</v>
      </c>
      <c r="R452">
        <v>2</v>
      </c>
      <c r="S452">
        <v>2</v>
      </c>
      <c r="T452">
        <v>1</v>
      </c>
    </row>
    <row r="453" spans="1:20">
      <c r="A453">
        <v>1</v>
      </c>
      <c r="B453">
        <v>4</v>
      </c>
      <c r="C453">
        <v>21</v>
      </c>
      <c r="D453">
        <v>4</v>
      </c>
      <c r="E453">
        <v>2</v>
      </c>
      <c r="F453">
        <v>2288</v>
      </c>
      <c r="G453">
        <v>1</v>
      </c>
      <c r="H453">
        <v>2</v>
      </c>
      <c r="I453">
        <v>4</v>
      </c>
      <c r="J453">
        <v>2</v>
      </c>
      <c r="K453">
        <v>4</v>
      </c>
      <c r="L453">
        <v>2</v>
      </c>
      <c r="M453">
        <v>23</v>
      </c>
      <c r="N453">
        <v>3</v>
      </c>
      <c r="O453">
        <v>2</v>
      </c>
      <c r="P453">
        <v>1</v>
      </c>
      <c r="Q453">
        <v>3</v>
      </c>
      <c r="R453">
        <v>1</v>
      </c>
      <c r="S453">
        <v>2</v>
      </c>
      <c r="T453">
        <v>1</v>
      </c>
    </row>
    <row r="454" spans="1:20">
      <c r="A454">
        <v>1</v>
      </c>
      <c r="B454">
        <v>4</v>
      </c>
      <c r="C454">
        <v>27</v>
      </c>
      <c r="D454">
        <v>3</v>
      </c>
      <c r="E454">
        <v>9</v>
      </c>
      <c r="F454">
        <v>5117</v>
      </c>
      <c r="G454">
        <v>1</v>
      </c>
      <c r="H454">
        <v>4</v>
      </c>
      <c r="I454">
        <v>3</v>
      </c>
      <c r="J454">
        <v>3</v>
      </c>
      <c r="K454">
        <v>4</v>
      </c>
      <c r="L454">
        <v>3</v>
      </c>
      <c r="M454">
        <v>26</v>
      </c>
      <c r="N454">
        <v>3</v>
      </c>
      <c r="O454">
        <v>2</v>
      </c>
      <c r="P454">
        <v>2</v>
      </c>
      <c r="Q454">
        <v>3</v>
      </c>
      <c r="R454">
        <v>1</v>
      </c>
      <c r="S454">
        <v>1</v>
      </c>
      <c r="T454">
        <v>1</v>
      </c>
    </row>
    <row r="455" spans="1:20">
      <c r="A455">
        <v>1</v>
      </c>
      <c r="B455">
        <v>1</v>
      </c>
      <c r="C455">
        <v>39</v>
      </c>
      <c r="D455">
        <v>4</v>
      </c>
      <c r="E455">
        <v>2</v>
      </c>
      <c r="F455">
        <v>14179</v>
      </c>
      <c r="G455">
        <v>5</v>
      </c>
      <c r="H455">
        <v>4</v>
      </c>
      <c r="I455">
        <v>4</v>
      </c>
      <c r="J455">
        <v>3</v>
      </c>
      <c r="K455">
        <v>4</v>
      </c>
      <c r="L455">
        <v>2</v>
      </c>
      <c r="M455">
        <v>30</v>
      </c>
      <c r="N455">
        <v>3</v>
      </c>
      <c r="O455">
        <v>2</v>
      </c>
      <c r="P455">
        <v>2</v>
      </c>
      <c r="Q455">
        <v>4</v>
      </c>
      <c r="R455">
        <v>1</v>
      </c>
      <c r="S455">
        <v>2</v>
      </c>
      <c r="T455">
        <v>1</v>
      </c>
    </row>
    <row r="456" spans="1:20">
      <c r="A456">
        <v>1</v>
      </c>
      <c r="B456">
        <v>4</v>
      </c>
      <c r="C456">
        <v>15</v>
      </c>
      <c r="D456">
        <v>2</v>
      </c>
      <c r="E456">
        <v>3</v>
      </c>
      <c r="F456">
        <v>1386</v>
      </c>
      <c r="G456">
        <v>5</v>
      </c>
      <c r="H456">
        <v>3</v>
      </c>
      <c r="I456">
        <v>4</v>
      </c>
      <c r="J456">
        <v>4</v>
      </c>
      <c r="K456">
        <v>2</v>
      </c>
      <c r="L456">
        <v>1</v>
      </c>
      <c r="M456">
        <v>40</v>
      </c>
      <c r="N456">
        <v>3</v>
      </c>
      <c r="O456">
        <v>1</v>
      </c>
      <c r="P456">
        <v>1</v>
      </c>
      <c r="Q456">
        <v>3</v>
      </c>
      <c r="R456">
        <v>1</v>
      </c>
      <c r="S456">
        <v>2</v>
      </c>
      <c r="T456">
        <v>1</v>
      </c>
    </row>
    <row r="457" spans="1:20">
      <c r="A457">
        <v>1</v>
      </c>
      <c r="B457">
        <v>4</v>
      </c>
      <c r="C457">
        <v>12</v>
      </c>
      <c r="D457">
        <v>4</v>
      </c>
      <c r="E457">
        <v>3</v>
      </c>
      <c r="F457">
        <v>618</v>
      </c>
      <c r="G457">
        <v>1</v>
      </c>
      <c r="H457">
        <v>5</v>
      </c>
      <c r="I457">
        <v>4</v>
      </c>
      <c r="J457">
        <v>3</v>
      </c>
      <c r="K457">
        <v>4</v>
      </c>
      <c r="L457">
        <v>1</v>
      </c>
      <c r="M457">
        <v>56</v>
      </c>
      <c r="N457">
        <v>3</v>
      </c>
      <c r="O457">
        <v>2</v>
      </c>
      <c r="P457">
        <v>1</v>
      </c>
      <c r="Q457">
        <v>3</v>
      </c>
      <c r="R457">
        <v>1</v>
      </c>
      <c r="S457">
        <v>1</v>
      </c>
      <c r="T457">
        <v>1</v>
      </c>
    </row>
    <row r="458" spans="1:20">
      <c r="A458">
        <v>1</v>
      </c>
      <c r="B458">
        <v>4</v>
      </c>
      <c r="C458">
        <v>12</v>
      </c>
      <c r="D458">
        <v>2</v>
      </c>
      <c r="E458">
        <v>2</v>
      </c>
      <c r="F458">
        <v>1574</v>
      </c>
      <c r="G458">
        <v>1</v>
      </c>
      <c r="H458">
        <v>3</v>
      </c>
      <c r="I458">
        <v>4</v>
      </c>
      <c r="J458">
        <v>3</v>
      </c>
      <c r="K458">
        <v>2</v>
      </c>
      <c r="L458">
        <v>1</v>
      </c>
      <c r="M458">
        <v>50</v>
      </c>
      <c r="N458">
        <v>3</v>
      </c>
      <c r="O458">
        <v>2</v>
      </c>
      <c r="P458">
        <v>1</v>
      </c>
      <c r="Q458">
        <v>3</v>
      </c>
      <c r="R458">
        <v>1</v>
      </c>
      <c r="S458">
        <v>1</v>
      </c>
      <c r="T458">
        <v>1</v>
      </c>
    </row>
    <row r="459" spans="1:20">
      <c r="A459">
        <v>1</v>
      </c>
      <c r="B459">
        <v>4</v>
      </c>
      <c r="C459">
        <v>6</v>
      </c>
      <c r="D459">
        <v>4</v>
      </c>
      <c r="E459">
        <v>3</v>
      </c>
      <c r="F459">
        <v>700</v>
      </c>
      <c r="G459">
        <v>5</v>
      </c>
      <c r="H459">
        <v>5</v>
      </c>
      <c r="I459">
        <v>4</v>
      </c>
      <c r="J459">
        <v>3</v>
      </c>
      <c r="K459">
        <v>4</v>
      </c>
      <c r="L459">
        <v>4</v>
      </c>
      <c r="M459">
        <v>36</v>
      </c>
      <c r="N459">
        <v>3</v>
      </c>
      <c r="O459">
        <v>3</v>
      </c>
      <c r="P459">
        <v>2</v>
      </c>
      <c r="Q459">
        <v>3</v>
      </c>
      <c r="R459">
        <v>1</v>
      </c>
      <c r="S459">
        <v>1</v>
      </c>
      <c r="T459">
        <v>1</v>
      </c>
    </row>
    <row r="460" spans="1:20">
      <c r="A460">
        <v>1</v>
      </c>
      <c r="B460">
        <v>4</v>
      </c>
      <c r="C460">
        <v>12</v>
      </c>
      <c r="D460">
        <v>2</v>
      </c>
      <c r="E460">
        <v>3</v>
      </c>
      <c r="F460">
        <v>886</v>
      </c>
      <c r="G460">
        <v>5</v>
      </c>
      <c r="H460">
        <v>3</v>
      </c>
      <c r="I460">
        <v>4</v>
      </c>
      <c r="J460">
        <v>2</v>
      </c>
      <c r="K460">
        <v>2</v>
      </c>
      <c r="L460">
        <v>3</v>
      </c>
      <c r="M460">
        <v>21</v>
      </c>
      <c r="N460">
        <v>3</v>
      </c>
      <c r="O460">
        <v>2</v>
      </c>
      <c r="P460">
        <v>1</v>
      </c>
      <c r="Q460">
        <v>3</v>
      </c>
      <c r="R460">
        <v>1</v>
      </c>
      <c r="S460">
        <v>1</v>
      </c>
      <c r="T460">
        <v>1</v>
      </c>
    </row>
    <row r="461" spans="1:20">
      <c r="A461">
        <v>1</v>
      </c>
      <c r="B461">
        <v>4</v>
      </c>
      <c r="C461">
        <v>36</v>
      </c>
      <c r="D461">
        <v>2</v>
      </c>
      <c r="E461">
        <v>1</v>
      </c>
      <c r="F461">
        <v>4686</v>
      </c>
      <c r="G461">
        <v>1</v>
      </c>
      <c r="H461">
        <v>3</v>
      </c>
      <c r="I461">
        <v>2</v>
      </c>
      <c r="J461">
        <v>3</v>
      </c>
      <c r="K461">
        <v>2</v>
      </c>
      <c r="L461">
        <v>4</v>
      </c>
      <c r="M461">
        <v>32</v>
      </c>
      <c r="N461">
        <v>3</v>
      </c>
      <c r="O461">
        <v>3</v>
      </c>
      <c r="P461">
        <v>1</v>
      </c>
      <c r="Q461">
        <v>4</v>
      </c>
      <c r="R461">
        <v>1</v>
      </c>
      <c r="S461">
        <v>2</v>
      </c>
      <c r="T461">
        <v>1</v>
      </c>
    </row>
    <row r="462" spans="1:20">
      <c r="A462">
        <v>1</v>
      </c>
      <c r="B462">
        <v>2</v>
      </c>
      <c r="C462">
        <v>9</v>
      </c>
      <c r="D462">
        <v>2</v>
      </c>
      <c r="E462">
        <v>3</v>
      </c>
      <c r="F462">
        <v>790</v>
      </c>
      <c r="G462">
        <v>3</v>
      </c>
      <c r="H462">
        <v>3</v>
      </c>
      <c r="I462">
        <v>4</v>
      </c>
      <c r="J462">
        <v>2</v>
      </c>
      <c r="K462">
        <v>3</v>
      </c>
      <c r="L462">
        <v>1</v>
      </c>
      <c r="M462">
        <v>66</v>
      </c>
      <c r="N462">
        <v>3</v>
      </c>
      <c r="O462">
        <v>2</v>
      </c>
      <c r="P462">
        <v>1</v>
      </c>
      <c r="Q462">
        <v>2</v>
      </c>
      <c r="R462">
        <v>1</v>
      </c>
      <c r="S462">
        <v>1</v>
      </c>
      <c r="T462">
        <v>1</v>
      </c>
    </row>
    <row r="463" spans="1:20">
      <c r="A463">
        <v>0</v>
      </c>
      <c r="B463">
        <v>2</v>
      </c>
      <c r="C463">
        <v>12</v>
      </c>
      <c r="D463">
        <v>2</v>
      </c>
      <c r="E463">
        <v>3</v>
      </c>
      <c r="F463">
        <v>766</v>
      </c>
      <c r="G463">
        <v>3</v>
      </c>
      <c r="H463">
        <v>3</v>
      </c>
      <c r="I463">
        <v>4</v>
      </c>
      <c r="J463">
        <v>3</v>
      </c>
      <c r="K463">
        <v>3</v>
      </c>
      <c r="L463">
        <v>1</v>
      </c>
      <c r="M463">
        <v>66</v>
      </c>
      <c r="N463">
        <v>3</v>
      </c>
      <c r="O463">
        <v>2</v>
      </c>
      <c r="P463">
        <v>1</v>
      </c>
      <c r="Q463">
        <v>2</v>
      </c>
      <c r="R463">
        <v>1</v>
      </c>
      <c r="S463">
        <v>1</v>
      </c>
      <c r="T463">
        <v>1</v>
      </c>
    </row>
    <row r="464" spans="1:20">
      <c r="A464">
        <v>1</v>
      </c>
      <c r="B464">
        <v>1</v>
      </c>
      <c r="C464">
        <v>20</v>
      </c>
      <c r="D464">
        <v>2</v>
      </c>
      <c r="E464">
        <v>2</v>
      </c>
      <c r="F464">
        <v>2212</v>
      </c>
      <c r="G464">
        <v>5</v>
      </c>
      <c r="H464">
        <v>4</v>
      </c>
      <c r="I464">
        <v>4</v>
      </c>
      <c r="J464">
        <v>3</v>
      </c>
      <c r="K464">
        <v>4</v>
      </c>
      <c r="L464">
        <v>3</v>
      </c>
      <c r="M464">
        <v>39</v>
      </c>
      <c r="N464">
        <v>3</v>
      </c>
      <c r="O464">
        <v>2</v>
      </c>
      <c r="P464">
        <v>1</v>
      </c>
      <c r="Q464">
        <v>3</v>
      </c>
      <c r="R464">
        <v>1</v>
      </c>
      <c r="S464">
        <v>2</v>
      </c>
      <c r="T464">
        <v>1</v>
      </c>
    </row>
    <row r="465" spans="1:20">
      <c r="A465">
        <v>1</v>
      </c>
      <c r="B465">
        <v>2</v>
      </c>
      <c r="C465">
        <v>10</v>
      </c>
      <c r="D465">
        <v>2</v>
      </c>
      <c r="E465">
        <v>0</v>
      </c>
      <c r="F465">
        <v>7308</v>
      </c>
      <c r="G465">
        <v>1</v>
      </c>
      <c r="H465">
        <v>1</v>
      </c>
      <c r="I465">
        <v>2</v>
      </c>
      <c r="J465">
        <v>3</v>
      </c>
      <c r="K465">
        <v>4</v>
      </c>
      <c r="L465">
        <v>4</v>
      </c>
      <c r="M465">
        <v>70</v>
      </c>
      <c r="N465">
        <v>1</v>
      </c>
      <c r="O465">
        <v>3</v>
      </c>
      <c r="P465">
        <v>1</v>
      </c>
      <c r="Q465">
        <v>4</v>
      </c>
      <c r="R465">
        <v>1</v>
      </c>
      <c r="S465">
        <v>2</v>
      </c>
      <c r="T465">
        <v>1</v>
      </c>
    </row>
    <row r="466" spans="1:20">
      <c r="A466">
        <v>1</v>
      </c>
      <c r="B466">
        <v>2</v>
      </c>
      <c r="C466">
        <v>24</v>
      </c>
      <c r="D466">
        <v>4</v>
      </c>
      <c r="E466">
        <v>6</v>
      </c>
      <c r="F466">
        <v>5743</v>
      </c>
      <c r="G466">
        <v>1</v>
      </c>
      <c r="H466">
        <v>2</v>
      </c>
      <c r="I466">
        <v>2</v>
      </c>
      <c r="J466">
        <v>2</v>
      </c>
      <c r="K466">
        <v>4</v>
      </c>
      <c r="L466">
        <v>4</v>
      </c>
      <c r="M466">
        <v>24</v>
      </c>
      <c r="N466">
        <v>3</v>
      </c>
      <c r="O466">
        <v>3</v>
      </c>
      <c r="P466">
        <v>2</v>
      </c>
      <c r="Q466">
        <v>3</v>
      </c>
      <c r="R466">
        <v>1</v>
      </c>
      <c r="S466">
        <v>2</v>
      </c>
      <c r="T466">
        <v>1</v>
      </c>
    </row>
    <row r="467" spans="1:20">
      <c r="A467">
        <v>1</v>
      </c>
      <c r="B467">
        <v>1</v>
      </c>
      <c r="C467">
        <v>14</v>
      </c>
      <c r="D467">
        <v>2</v>
      </c>
      <c r="E467">
        <v>0</v>
      </c>
      <c r="F467">
        <v>3973</v>
      </c>
      <c r="G467">
        <v>1</v>
      </c>
      <c r="H467">
        <v>1</v>
      </c>
      <c r="I467">
        <v>1</v>
      </c>
      <c r="J467">
        <v>3</v>
      </c>
      <c r="K467">
        <v>4</v>
      </c>
      <c r="L467">
        <v>4</v>
      </c>
      <c r="M467">
        <v>22</v>
      </c>
      <c r="N467">
        <v>3</v>
      </c>
      <c r="O467">
        <v>3</v>
      </c>
      <c r="P467">
        <v>1</v>
      </c>
      <c r="Q467">
        <v>3</v>
      </c>
      <c r="R467">
        <v>1</v>
      </c>
      <c r="S467">
        <v>1</v>
      </c>
      <c r="T467">
        <v>1</v>
      </c>
    </row>
    <row r="468" spans="1:20">
      <c r="A468">
        <v>1</v>
      </c>
      <c r="B468">
        <v>2</v>
      </c>
      <c r="C468">
        <v>60</v>
      </c>
      <c r="D468">
        <v>3</v>
      </c>
      <c r="E468">
        <v>3</v>
      </c>
      <c r="F468">
        <v>7418</v>
      </c>
      <c r="G468">
        <v>5</v>
      </c>
      <c r="H468">
        <v>3</v>
      </c>
      <c r="I468">
        <v>1</v>
      </c>
      <c r="J468">
        <v>3</v>
      </c>
      <c r="K468">
        <v>1</v>
      </c>
      <c r="L468">
        <v>1</v>
      </c>
      <c r="M468">
        <v>27</v>
      </c>
      <c r="N468">
        <v>3</v>
      </c>
      <c r="O468">
        <v>2</v>
      </c>
      <c r="P468">
        <v>1</v>
      </c>
      <c r="Q468">
        <v>2</v>
      </c>
      <c r="R468">
        <v>1</v>
      </c>
      <c r="S468">
        <v>1</v>
      </c>
      <c r="T468">
        <v>1</v>
      </c>
    </row>
    <row r="469" spans="1:20">
      <c r="A469">
        <v>1</v>
      </c>
      <c r="B469">
        <v>2</v>
      </c>
      <c r="C469">
        <v>20</v>
      </c>
      <c r="D469">
        <v>3</v>
      </c>
      <c r="E469">
        <v>10</v>
      </c>
      <c r="F469">
        <v>2629</v>
      </c>
      <c r="G469">
        <v>1</v>
      </c>
      <c r="H469">
        <v>3</v>
      </c>
      <c r="I469">
        <v>2</v>
      </c>
      <c r="J469">
        <v>3</v>
      </c>
      <c r="K469">
        <v>3</v>
      </c>
      <c r="L469">
        <v>3</v>
      </c>
      <c r="M469">
        <v>29</v>
      </c>
      <c r="N469">
        <v>1</v>
      </c>
      <c r="O469">
        <v>2</v>
      </c>
      <c r="P469">
        <v>2</v>
      </c>
      <c r="Q469">
        <v>3</v>
      </c>
      <c r="R469">
        <v>1</v>
      </c>
      <c r="S469">
        <v>2</v>
      </c>
      <c r="T469">
        <v>1</v>
      </c>
    </row>
    <row r="470" spans="1:20">
      <c r="A470">
        <v>1</v>
      </c>
      <c r="B470">
        <v>2</v>
      </c>
      <c r="C470">
        <v>18</v>
      </c>
      <c r="D470">
        <v>2</v>
      </c>
      <c r="E470">
        <v>9</v>
      </c>
      <c r="F470">
        <v>1941</v>
      </c>
      <c r="G470">
        <v>4</v>
      </c>
      <c r="H470">
        <v>3</v>
      </c>
      <c r="I470">
        <v>4</v>
      </c>
      <c r="J470">
        <v>3</v>
      </c>
      <c r="K470">
        <v>2</v>
      </c>
      <c r="L470">
        <v>2</v>
      </c>
      <c r="M470">
        <v>35</v>
      </c>
      <c r="N470">
        <v>3</v>
      </c>
      <c r="O470">
        <v>2</v>
      </c>
      <c r="P470">
        <v>1</v>
      </c>
      <c r="Q470">
        <v>2</v>
      </c>
      <c r="R470">
        <v>1</v>
      </c>
      <c r="S470">
        <v>2</v>
      </c>
      <c r="T470">
        <v>1</v>
      </c>
    </row>
    <row r="471" spans="1:20">
      <c r="A471">
        <v>1</v>
      </c>
      <c r="B471">
        <v>2</v>
      </c>
      <c r="C471">
        <v>24</v>
      </c>
      <c r="D471">
        <v>3</v>
      </c>
      <c r="E471">
        <v>2</v>
      </c>
      <c r="F471">
        <v>2333</v>
      </c>
      <c r="G471">
        <v>5</v>
      </c>
      <c r="H471">
        <v>2</v>
      </c>
      <c r="I471">
        <v>4</v>
      </c>
      <c r="J471">
        <v>3</v>
      </c>
      <c r="K471">
        <v>2</v>
      </c>
      <c r="L471">
        <v>2</v>
      </c>
      <c r="M471">
        <v>29</v>
      </c>
      <c r="N471">
        <v>1</v>
      </c>
      <c r="O471">
        <v>2</v>
      </c>
      <c r="P471">
        <v>1</v>
      </c>
      <c r="Q471">
        <v>2</v>
      </c>
      <c r="R471">
        <v>1</v>
      </c>
      <c r="S471">
        <v>1</v>
      </c>
      <c r="T471">
        <v>1</v>
      </c>
    </row>
    <row r="472" spans="1:20">
      <c r="A472">
        <v>1</v>
      </c>
      <c r="B472">
        <v>4</v>
      </c>
      <c r="C472">
        <v>12</v>
      </c>
      <c r="D472">
        <v>2</v>
      </c>
      <c r="E472">
        <v>1</v>
      </c>
      <c r="F472">
        <v>2445</v>
      </c>
      <c r="G472">
        <v>5</v>
      </c>
      <c r="H472">
        <v>2</v>
      </c>
      <c r="I472">
        <v>2</v>
      </c>
      <c r="J472">
        <v>4</v>
      </c>
      <c r="K472">
        <v>4</v>
      </c>
      <c r="L472">
        <v>3</v>
      </c>
      <c r="M472">
        <v>26</v>
      </c>
      <c r="N472">
        <v>3</v>
      </c>
      <c r="O472">
        <v>1</v>
      </c>
      <c r="P472">
        <v>1</v>
      </c>
      <c r="Q472">
        <v>3</v>
      </c>
      <c r="R472">
        <v>1</v>
      </c>
      <c r="S472">
        <v>2</v>
      </c>
      <c r="T472">
        <v>1</v>
      </c>
    </row>
    <row r="473" spans="1:20">
      <c r="A473">
        <v>1</v>
      </c>
      <c r="B473">
        <v>2</v>
      </c>
      <c r="C473">
        <v>20</v>
      </c>
      <c r="D473">
        <v>2</v>
      </c>
      <c r="E473">
        <v>1</v>
      </c>
      <c r="F473">
        <v>6468</v>
      </c>
      <c r="G473">
        <v>5</v>
      </c>
      <c r="H473">
        <v>1</v>
      </c>
      <c r="I473">
        <v>1</v>
      </c>
      <c r="J473">
        <v>1</v>
      </c>
      <c r="K473">
        <v>4</v>
      </c>
      <c r="L473">
        <v>1</v>
      </c>
      <c r="M473">
        <v>60</v>
      </c>
      <c r="N473">
        <v>3</v>
      </c>
      <c r="O473">
        <v>2</v>
      </c>
      <c r="P473">
        <v>1</v>
      </c>
      <c r="Q473">
        <v>4</v>
      </c>
      <c r="R473">
        <v>1</v>
      </c>
      <c r="S473">
        <v>2</v>
      </c>
      <c r="T473">
        <v>1</v>
      </c>
    </row>
    <row r="474" spans="1:20">
      <c r="A474">
        <v>1</v>
      </c>
      <c r="B474">
        <v>2</v>
      </c>
      <c r="C474">
        <v>18</v>
      </c>
      <c r="D474">
        <v>4</v>
      </c>
      <c r="E474">
        <v>2</v>
      </c>
      <c r="F474">
        <v>7374</v>
      </c>
      <c r="G474">
        <v>1</v>
      </c>
      <c r="H474">
        <v>1</v>
      </c>
      <c r="I474">
        <v>4</v>
      </c>
      <c r="J474">
        <v>3</v>
      </c>
      <c r="K474">
        <v>4</v>
      </c>
      <c r="L474">
        <v>2</v>
      </c>
      <c r="M474">
        <v>40</v>
      </c>
      <c r="N474">
        <v>2</v>
      </c>
      <c r="O474">
        <v>2</v>
      </c>
      <c r="P474">
        <v>2</v>
      </c>
      <c r="Q474">
        <v>4</v>
      </c>
      <c r="R474">
        <v>1</v>
      </c>
      <c r="S474">
        <v>2</v>
      </c>
      <c r="T474">
        <v>1</v>
      </c>
    </row>
    <row r="475" spans="1:20">
      <c r="A475">
        <v>1</v>
      </c>
      <c r="B475">
        <v>4</v>
      </c>
      <c r="C475">
        <v>15</v>
      </c>
      <c r="D475">
        <v>2</v>
      </c>
      <c r="E475">
        <v>1</v>
      </c>
      <c r="F475">
        <v>3812</v>
      </c>
      <c r="G475">
        <v>2</v>
      </c>
      <c r="H475">
        <v>2</v>
      </c>
      <c r="I475">
        <v>1</v>
      </c>
      <c r="J475">
        <v>2</v>
      </c>
      <c r="K475">
        <v>4</v>
      </c>
      <c r="L475">
        <v>3</v>
      </c>
      <c r="M475">
        <v>23</v>
      </c>
      <c r="N475">
        <v>3</v>
      </c>
      <c r="O475">
        <v>2</v>
      </c>
      <c r="P475">
        <v>1</v>
      </c>
      <c r="Q475">
        <v>3</v>
      </c>
      <c r="R475">
        <v>1</v>
      </c>
      <c r="S475">
        <v>2</v>
      </c>
      <c r="T475">
        <v>1</v>
      </c>
    </row>
    <row r="476" spans="1:20">
      <c r="A476">
        <v>0</v>
      </c>
      <c r="B476">
        <v>1</v>
      </c>
      <c r="C476">
        <v>28</v>
      </c>
      <c r="D476">
        <v>2</v>
      </c>
      <c r="E476">
        <v>0</v>
      </c>
      <c r="F476">
        <v>4006</v>
      </c>
      <c r="G476">
        <v>1</v>
      </c>
      <c r="H476">
        <v>3</v>
      </c>
      <c r="I476">
        <v>3</v>
      </c>
      <c r="J476">
        <v>3</v>
      </c>
      <c r="K476">
        <v>2</v>
      </c>
      <c r="L476">
        <v>3</v>
      </c>
      <c r="M476">
        <v>45</v>
      </c>
      <c r="N476">
        <v>3</v>
      </c>
      <c r="O476">
        <v>2</v>
      </c>
      <c r="P476">
        <v>1</v>
      </c>
      <c r="Q476">
        <v>2</v>
      </c>
      <c r="R476">
        <v>1</v>
      </c>
      <c r="S476">
        <v>1</v>
      </c>
      <c r="T476">
        <v>1</v>
      </c>
    </row>
    <row r="477" spans="1:20">
      <c r="A477">
        <v>1</v>
      </c>
      <c r="B477">
        <v>2</v>
      </c>
      <c r="C477">
        <v>12</v>
      </c>
      <c r="D477">
        <v>2</v>
      </c>
      <c r="E477">
        <v>0</v>
      </c>
      <c r="F477">
        <v>7472</v>
      </c>
      <c r="G477">
        <v>5</v>
      </c>
      <c r="H477">
        <v>1</v>
      </c>
      <c r="I477">
        <v>1</v>
      </c>
      <c r="J477">
        <v>2</v>
      </c>
      <c r="K477">
        <v>2</v>
      </c>
      <c r="L477">
        <v>1</v>
      </c>
      <c r="M477">
        <v>24</v>
      </c>
      <c r="N477">
        <v>3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</row>
    <row r="478" spans="1:20">
      <c r="A478">
        <v>1</v>
      </c>
      <c r="B478">
        <v>3</v>
      </c>
      <c r="C478">
        <v>12</v>
      </c>
      <c r="D478">
        <v>2</v>
      </c>
      <c r="E478">
        <v>2</v>
      </c>
      <c r="F478">
        <v>1424</v>
      </c>
      <c r="G478">
        <v>5</v>
      </c>
      <c r="H478">
        <v>5</v>
      </c>
      <c r="I478">
        <v>3</v>
      </c>
      <c r="J478">
        <v>2</v>
      </c>
      <c r="K478">
        <v>4</v>
      </c>
      <c r="L478">
        <v>1</v>
      </c>
      <c r="M478">
        <v>55</v>
      </c>
      <c r="N478">
        <v>3</v>
      </c>
      <c r="O478">
        <v>2</v>
      </c>
      <c r="P478">
        <v>1</v>
      </c>
      <c r="Q478">
        <v>4</v>
      </c>
      <c r="R478">
        <v>1</v>
      </c>
      <c r="S478">
        <v>2</v>
      </c>
      <c r="T478">
        <v>1</v>
      </c>
    </row>
    <row r="479" spans="1:20">
      <c r="A479">
        <v>1</v>
      </c>
      <c r="B479">
        <v>2</v>
      </c>
      <c r="C479">
        <v>12</v>
      </c>
      <c r="D479">
        <v>2</v>
      </c>
      <c r="E479">
        <v>1</v>
      </c>
      <c r="F479">
        <v>2028</v>
      </c>
      <c r="G479">
        <v>5</v>
      </c>
      <c r="H479">
        <v>3</v>
      </c>
      <c r="I479">
        <v>4</v>
      </c>
      <c r="J479">
        <v>3</v>
      </c>
      <c r="K479">
        <v>2</v>
      </c>
      <c r="L479">
        <v>3</v>
      </c>
      <c r="M479">
        <v>30</v>
      </c>
      <c r="N479">
        <v>3</v>
      </c>
      <c r="O479">
        <v>2</v>
      </c>
      <c r="P479">
        <v>1</v>
      </c>
      <c r="Q479">
        <v>3</v>
      </c>
      <c r="R479">
        <v>1</v>
      </c>
      <c r="S479">
        <v>1</v>
      </c>
      <c r="T479">
        <v>1</v>
      </c>
    </row>
    <row r="480" spans="1:20">
      <c r="A480">
        <v>1</v>
      </c>
      <c r="B480">
        <v>4</v>
      </c>
      <c r="C480">
        <v>15</v>
      </c>
      <c r="D480">
        <v>2</v>
      </c>
      <c r="E480">
        <v>0</v>
      </c>
      <c r="F480">
        <v>5324</v>
      </c>
      <c r="G480">
        <v>3</v>
      </c>
      <c r="H480">
        <v>5</v>
      </c>
      <c r="I480">
        <v>1</v>
      </c>
      <c r="J480">
        <v>2</v>
      </c>
      <c r="K480">
        <v>4</v>
      </c>
      <c r="L480">
        <v>4</v>
      </c>
      <c r="M480">
        <v>35</v>
      </c>
      <c r="N480">
        <v>3</v>
      </c>
      <c r="O480">
        <v>3</v>
      </c>
      <c r="P480">
        <v>1</v>
      </c>
      <c r="Q480">
        <v>3</v>
      </c>
      <c r="R480">
        <v>1</v>
      </c>
      <c r="S480">
        <v>1</v>
      </c>
      <c r="T480">
        <v>1</v>
      </c>
    </row>
    <row r="481" spans="1:20">
      <c r="A481">
        <v>1</v>
      </c>
      <c r="B481">
        <v>2</v>
      </c>
      <c r="C481">
        <v>36</v>
      </c>
      <c r="D481">
        <v>2</v>
      </c>
      <c r="E481">
        <v>3</v>
      </c>
      <c r="F481">
        <v>2323</v>
      </c>
      <c r="G481">
        <v>1</v>
      </c>
      <c r="H481">
        <v>4</v>
      </c>
      <c r="I481">
        <v>4</v>
      </c>
      <c r="J481">
        <v>3</v>
      </c>
      <c r="K481">
        <v>4</v>
      </c>
      <c r="L481">
        <v>3</v>
      </c>
      <c r="M481">
        <v>24</v>
      </c>
      <c r="N481">
        <v>3</v>
      </c>
      <c r="O481">
        <v>1</v>
      </c>
      <c r="P481">
        <v>1</v>
      </c>
      <c r="Q481">
        <v>3</v>
      </c>
      <c r="R481">
        <v>1</v>
      </c>
      <c r="S481">
        <v>1</v>
      </c>
      <c r="T481">
        <v>1</v>
      </c>
    </row>
    <row r="482" spans="1:20">
      <c r="A482">
        <v>1</v>
      </c>
      <c r="B482">
        <v>4</v>
      </c>
      <c r="C482">
        <v>12</v>
      </c>
      <c r="D482">
        <v>2</v>
      </c>
      <c r="E482">
        <v>6</v>
      </c>
      <c r="F482">
        <v>1393</v>
      </c>
      <c r="G482">
        <v>1</v>
      </c>
      <c r="H482">
        <v>5</v>
      </c>
      <c r="I482">
        <v>4</v>
      </c>
      <c r="J482">
        <v>3</v>
      </c>
      <c r="K482">
        <v>4</v>
      </c>
      <c r="L482">
        <v>2</v>
      </c>
      <c r="M482">
        <v>47</v>
      </c>
      <c r="N482">
        <v>1</v>
      </c>
      <c r="O482">
        <v>2</v>
      </c>
      <c r="P482">
        <v>3</v>
      </c>
      <c r="Q482">
        <v>3</v>
      </c>
      <c r="R482">
        <v>2</v>
      </c>
      <c r="S482">
        <v>2</v>
      </c>
      <c r="T482">
        <v>1</v>
      </c>
    </row>
    <row r="483" spans="1:20">
      <c r="A483">
        <v>1</v>
      </c>
      <c r="B483">
        <v>4</v>
      </c>
      <c r="C483">
        <v>18</v>
      </c>
      <c r="D483">
        <v>2</v>
      </c>
      <c r="E483">
        <v>2</v>
      </c>
      <c r="F483">
        <v>1984</v>
      </c>
      <c r="G483">
        <v>1</v>
      </c>
      <c r="H483">
        <v>3</v>
      </c>
      <c r="I483">
        <v>4</v>
      </c>
      <c r="J483">
        <v>3</v>
      </c>
      <c r="K483">
        <v>4</v>
      </c>
      <c r="L483">
        <v>4</v>
      </c>
      <c r="M483">
        <v>47</v>
      </c>
      <c r="N483">
        <v>1</v>
      </c>
      <c r="O483">
        <v>3</v>
      </c>
      <c r="P483">
        <v>2</v>
      </c>
      <c r="Q483">
        <v>3</v>
      </c>
      <c r="R483">
        <v>1</v>
      </c>
      <c r="S483">
        <v>1</v>
      </c>
      <c r="T483">
        <v>1</v>
      </c>
    </row>
    <row r="484" spans="1:20">
      <c r="A484">
        <v>1</v>
      </c>
      <c r="B484">
        <v>4</v>
      </c>
      <c r="C484">
        <v>24</v>
      </c>
      <c r="D484">
        <v>2</v>
      </c>
      <c r="E484">
        <v>3</v>
      </c>
      <c r="F484">
        <v>999</v>
      </c>
      <c r="G484">
        <v>5</v>
      </c>
      <c r="H484">
        <v>5</v>
      </c>
      <c r="I484">
        <v>4</v>
      </c>
      <c r="J484">
        <v>3</v>
      </c>
      <c r="K484">
        <v>2</v>
      </c>
      <c r="L484">
        <v>3</v>
      </c>
      <c r="M484">
        <v>25</v>
      </c>
      <c r="N484">
        <v>3</v>
      </c>
      <c r="O484">
        <v>2</v>
      </c>
      <c r="P484">
        <v>2</v>
      </c>
      <c r="Q484">
        <v>3</v>
      </c>
      <c r="R484">
        <v>1</v>
      </c>
      <c r="S484">
        <v>1</v>
      </c>
      <c r="T484">
        <v>1</v>
      </c>
    </row>
    <row r="485" spans="1:20">
      <c r="A485">
        <v>1</v>
      </c>
      <c r="B485">
        <v>4</v>
      </c>
      <c r="C485">
        <v>36</v>
      </c>
      <c r="D485">
        <v>2</v>
      </c>
      <c r="E485">
        <v>9</v>
      </c>
      <c r="F485">
        <v>7409</v>
      </c>
      <c r="G485">
        <v>5</v>
      </c>
      <c r="H485">
        <v>5</v>
      </c>
      <c r="I485">
        <v>3</v>
      </c>
      <c r="J485">
        <v>3</v>
      </c>
      <c r="K485">
        <v>2</v>
      </c>
      <c r="L485">
        <v>2</v>
      </c>
      <c r="M485">
        <v>37</v>
      </c>
      <c r="N485">
        <v>3</v>
      </c>
      <c r="O485">
        <v>2</v>
      </c>
      <c r="P485">
        <v>2</v>
      </c>
      <c r="Q485">
        <v>3</v>
      </c>
      <c r="R485">
        <v>1</v>
      </c>
      <c r="S485">
        <v>1</v>
      </c>
      <c r="T485">
        <v>1</v>
      </c>
    </row>
    <row r="486" spans="1:20">
      <c r="A486">
        <v>1</v>
      </c>
      <c r="B486">
        <v>4</v>
      </c>
      <c r="C486">
        <v>15</v>
      </c>
      <c r="D486">
        <v>2</v>
      </c>
      <c r="E486">
        <v>2</v>
      </c>
      <c r="F486">
        <v>2186</v>
      </c>
      <c r="G486">
        <v>5</v>
      </c>
      <c r="H486">
        <v>4</v>
      </c>
      <c r="I486">
        <v>1</v>
      </c>
      <c r="J486">
        <v>2</v>
      </c>
      <c r="K486">
        <v>4</v>
      </c>
      <c r="L486">
        <v>1</v>
      </c>
      <c r="M486">
        <v>33</v>
      </c>
      <c r="N486">
        <v>1</v>
      </c>
      <c r="O486">
        <v>1</v>
      </c>
      <c r="P486">
        <v>1</v>
      </c>
      <c r="Q486">
        <v>2</v>
      </c>
      <c r="R486">
        <v>1</v>
      </c>
      <c r="S486">
        <v>1</v>
      </c>
      <c r="T486">
        <v>1</v>
      </c>
    </row>
    <row r="487" spans="1:20">
      <c r="A487">
        <v>1</v>
      </c>
      <c r="B487">
        <v>3</v>
      </c>
      <c r="C487">
        <v>36</v>
      </c>
      <c r="D487">
        <v>2</v>
      </c>
      <c r="E487">
        <v>3</v>
      </c>
      <c r="F487">
        <v>4473</v>
      </c>
      <c r="G487">
        <v>1</v>
      </c>
      <c r="H487">
        <v>5</v>
      </c>
      <c r="I487">
        <v>4</v>
      </c>
      <c r="J487">
        <v>3</v>
      </c>
      <c r="K487">
        <v>2</v>
      </c>
      <c r="L487">
        <v>3</v>
      </c>
      <c r="M487">
        <v>31</v>
      </c>
      <c r="N487">
        <v>3</v>
      </c>
      <c r="O487">
        <v>2</v>
      </c>
      <c r="P487">
        <v>1</v>
      </c>
      <c r="Q487">
        <v>3</v>
      </c>
      <c r="R487">
        <v>1</v>
      </c>
      <c r="S487">
        <v>1</v>
      </c>
      <c r="T487">
        <v>1</v>
      </c>
    </row>
    <row r="488" spans="1:20">
      <c r="A488">
        <v>1</v>
      </c>
      <c r="B488">
        <v>4</v>
      </c>
      <c r="C488">
        <v>24</v>
      </c>
      <c r="D488">
        <v>2</v>
      </c>
      <c r="E488">
        <v>8</v>
      </c>
      <c r="F488">
        <v>937</v>
      </c>
      <c r="G488">
        <v>1</v>
      </c>
      <c r="H488">
        <v>2</v>
      </c>
      <c r="I488">
        <v>4</v>
      </c>
      <c r="J488">
        <v>4</v>
      </c>
      <c r="K488">
        <v>3</v>
      </c>
      <c r="L488">
        <v>3</v>
      </c>
      <c r="M488">
        <v>27</v>
      </c>
      <c r="N488">
        <v>3</v>
      </c>
      <c r="O488">
        <v>2</v>
      </c>
      <c r="P488">
        <v>2</v>
      </c>
      <c r="Q488">
        <v>2</v>
      </c>
      <c r="R488">
        <v>1</v>
      </c>
      <c r="S488">
        <v>1</v>
      </c>
      <c r="T488">
        <v>1</v>
      </c>
    </row>
    <row r="489" spans="1:20">
      <c r="A489">
        <v>1</v>
      </c>
      <c r="B489">
        <v>4</v>
      </c>
      <c r="C489">
        <v>18</v>
      </c>
      <c r="D489">
        <v>2</v>
      </c>
      <c r="E489">
        <v>2</v>
      </c>
      <c r="F489">
        <v>3422</v>
      </c>
      <c r="G489">
        <v>1</v>
      </c>
      <c r="H489">
        <v>5</v>
      </c>
      <c r="I489">
        <v>4</v>
      </c>
      <c r="J489">
        <v>3</v>
      </c>
      <c r="K489">
        <v>4</v>
      </c>
      <c r="L489">
        <v>2</v>
      </c>
      <c r="M489">
        <v>47</v>
      </c>
      <c r="N489">
        <v>1</v>
      </c>
      <c r="O489">
        <v>2</v>
      </c>
      <c r="P489">
        <v>3</v>
      </c>
      <c r="Q489">
        <v>3</v>
      </c>
      <c r="R489">
        <v>2</v>
      </c>
      <c r="S489">
        <v>2</v>
      </c>
      <c r="T489">
        <v>1</v>
      </c>
    </row>
    <row r="490" spans="1:20">
      <c r="A490">
        <v>1</v>
      </c>
      <c r="B490">
        <v>4</v>
      </c>
      <c r="C490">
        <v>24</v>
      </c>
      <c r="D490">
        <v>2</v>
      </c>
      <c r="E490">
        <v>3</v>
      </c>
      <c r="F490">
        <v>3105</v>
      </c>
      <c r="G490">
        <v>5</v>
      </c>
      <c r="H490">
        <v>2</v>
      </c>
      <c r="I490">
        <v>4</v>
      </c>
      <c r="J490">
        <v>3</v>
      </c>
      <c r="K490">
        <v>2</v>
      </c>
      <c r="L490">
        <v>3</v>
      </c>
      <c r="M490">
        <v>25</v>
      </c>
      <c r="N490">
        <v>3</v>
      </c>
      <c r="O490">
        <v>2</v>
      </c>
      <c r="P490">
        <v>2</v>
      </c>
      <c r="Q490">
        <v>3</v>
      </c>
      <c r="R490">
        <v>1</v>
      </c>
      <c r="S490">
        <v>1</v>
      </c>
      <c r="T490">
        <v>1</v>
      </c>
    </row>
    <row r="491" spans="1:20">
      <c r="A491">
        <v>1</v>
      </c>
      <c r="B491">
        <v>4</v>
      </c>
      <c r="C491">
        <v>12</v>
      </c>
      <c r="D491">
        <v>4</v>
      </c>
      <c r="E491">
        <v>6</v>
      </c>
      <c r="F491">
        <v>2748</v>
      </c>
      <c r="G491">
        <v>1</v>
      </c>
      <c r="H491">
        <v>5</v>
      </c>
      <c r="I491">
        <v>2</v>
      </c>
      <c r="J491">
        <v>2</v>
      </c>
      <c r="K491">
        <v>4</v>
      </c>
      <c r="L491">
        <v>4</v>
      </c>
      <c r="M491">
        <v>57</v>
      </c>
      <c r="N491">
        <v>1</v>
      </c>
      <c r="O491">
        <v>3</v>
      </c>
      <c r="P491">
        <v>3</v>
      </c>
      <c r="Q491">
        <v>2</v>
      </c>
      <c r="R491">
        <v>1</v>
      </c>
      <c r="S491">
        <v>1</v>
      </c>
      <c r="T491">
        <v>1</v>
      </c>
    </row>
    <row r="492" spans="1:20">
      <c r="A492">
        <v>1</v>
      </c>
      <c r="B492">
        <v>2</v>
      </c>
      <c r="C492">
        <v>18</v>
      </c>
      <c r="D492">
        <v>2</v>
      </c>
      <c r="E492">
        <v>5</v>
      </c>
      <c r="F492">
        <v>3872</v>
      </c>
      <c r="G492">
        <v>1</v>
      </c>
      <c r="H492">
        <v>1</v>
      </c>
      <c r="I492">
        <v>2</v>
      </c>
      <c r="J492">
        <v>2</v>
      </c>
      <c r="K492">
        <v>4</v>
      </c>
      <c r="L492">
        <v>3</v>
      </c>
      <c r="M492">
        <v>67</v>
      </c>
      <c r="N492">
        <v>3</v>
      </c>
      <c r="O492">
        <v>2</v>
      </c>
      <c r="P492">
        <v>1</v>
      </c>
      <c r="Q492">
        <v>3</v>
      </c>
      <c r="R492">
        <v>1</v>
      </c>
      <c r="S492">
        <v>2</v>
      </c>
      <c r="T492">
        <v>1</v>
      </c>
    </row>
    <row r="493" spans="1:20">
      <c r="A493">
        <v>1</v>
      </c>
      <c r="B493">
        <v>4</v>
      </c>
      <c r="C493">
        <v>27</v>
      </c>
      <c r="D493">
        <v>2</v>
      </c>
      <c r="E493">
        <v>5</v>
      </c>
      <c r="F493">
        <v>5190</v>
      </c>
      <c r="G493">
        <v>5</v>
      </c>
      <c r="H493">
        <v>5</v>
      </c>
      <c r="I493">
        <v>4</v>
      </c>
      <c r="J493">
        <v>3</v>
      </c>
      <c r="K493">
        <v>4</v>
      </c>
      <c r="L493">
        <v>2</v>
      </c>
      <c r="M493">
        <v>48</v>
      </c>
      <c r="N493">
        <v>3</v>
      </c>
      <c r="O493">
        <v>2</v>
      </c>
      <c r="P493">
        <v>4</v>
      </c>
      <c r="Q493">
        <v>3</v>
      </c>
      <c r="R493">
        <v>2</v>
      </c>
      <c r="S493">
        <v>2</v>
      </c>
      <c r="T493">
        <v>1</v>
      </c>
    </row>
    <row r="494" spans="1:20">
      <c r="A494">
        <v>1</v>
      </c>
      <c r="B494">
        <v>2</v>
      </c>
      <c r="C494">
        <v>18</v>
      </c>
      <c r="D494">
        <v>2</v>
      </c>
      <c r="E494">
        <v>2</v>
      </c>
      <c r="F494">
        <v>3001</v>
      </c>
      <c r="G494">
        <v>1</v>
      </c>
      <c r="H494">
        <v>4</v>
      </c>
      <c r="I494">
        <v>2</v>
      </c>
      <c r="J494">
        <v>2</v>
      </c>
      <c r="K494">
        <v>4</v>
      </c>
      <c r="L494">
        <v>1</v>
      </c>
      <c r="M494">
        <v>40</v>
      </c>
      <c r="N494">
        <v>3</v>
      </c>
      <c r="O494">
        <v>1</v>
      </c>
      <c r="P494">
        <v>1</v>
      </c>
      <c r="Q494">
        <v>3</v>
      </c>
      <c r="R494">
        <v>1</v>
      </c>
      <c r="S494">
        <v>1</v>
      </c>
      <c r="T494">
        <v>1</v>
      </c>
    </row>
    <row r="495" spans="1:20">
      <c r="A495">
        <v>1</v>
      </c>
      <c r="B495">
        <v>4</v>
      </c>
      <c r="C495">
        <v>24</v>
      </c>
      <c r="D495">
        <v>3</v>
      </c>
      <c r="E495">
        <v>9</v>
      </c>
      <c r="F495">
        <v>3863</v>
      </c>
      <c r="G495">
        <v>1</v>
      </c>
      <c r="H495">
        <v>3</v>
      </c>
      <c r="I495">
        <v>1</v>
      </c>
      <c r="J495">
        <v>3</v>
      </c>
      <c r="K495">
        <v>2</v>
      </c>
      <c r="L495">
        <v>4</v>
      </c>
      <c r="M495">
        <v>32</v>
      </c>
      <c r="N495">
        <v>3</v>
      </c>
      <c r="O495">
        <v>3</v>
      </c>
      <c r="P495">
        <v>1</v>
      </c>
      <c r="Q495">
        <v>3</v>
      </c>
      <c r="R495">
        <v>1</v>
      </c>
      <c r="S495">
        <v>1</v>
      </c>
      <c r="T495">
        <v>1</v>
      </c>
    </row>
    <row r="496" spans="1:20">
      <c r="A496">
        <v>1</v>
      </c>
      <c r="B496">
        <v>4</v>
      </c>
      <c r="C496">
        <v>12</v>
      </c>
      <c r="D496">
        <v>4</v>
      </c>
      <c r="E496">
        <v>2</v>
      </c>
      <c r="F496">
        <v>5801</v>
      </c>
      <c r="G496">
        <v>5</v>
      </c>
      <c r="H496">
        <v>5</v>
      </c>
      <c r="I496">
        <v>2</v>
      </c>
      <c r="J496">
        <v>3</v>
      </c>
      <c r="K496">
        <v>4</v>
      </c>
      <c r="L496">
        <v>2</v>
      </c>
      <c r="M496">
        <v>49</v>
      </c>
      <c r="N496">
        <v>3</v>
      </c>
      <c r="O496">
        <v>1</v>
      </c>
      <c r="P496">
        <v>1</v>
      </c>
      <c r="Q496">
        <v>3</v>
      </c>
      <c r="R496">
        <v>1</v>
      </c>
      <c r="S496">
        <v>2</v>
      </c>
      <c r="T496">
        <v>2</v>
      </c>
    </row>
    <row r="497" spans="1:20">
      <c r="A497">
        <v>1</v>
      </c>
      <c r="B497">
        <v>4</v>
      </c>
      <c r="C497">
        <v>12</v>
      </c>
      <c r="D497">
        <v>4</v>
      </c>
      <c r="E497">
        <v>2</v>
      </c>
      <c r="F497">
        <v>1592</v>
      </c>
      <c r="G497">
        <v>4</v>
      </c>
      <c r="H497">
        <v>4</v>
      </c>
      <c r="I497">
        <v>3</v>
      </c>
      <c r="J497">
        <v>2</v>
      </c>
      <c r="K497">
        <v>2</v>
      </c>
      <c r="L497">
        <v>2</v>
      </c>
      <c r="M497">
        <v>35</v>
      </c>
      <c r="N497">
        <v>3</v>
      </c>
      <c r="O497">
        <v>2</v>
      </c>
      <c r="P497">
        <v>1</v>
      </c>
      <c r="Q497">
        <v>3</v>
      </c>
      <c r="R497">
        <v>1</v>
      </c>
      <c r="S497">
        <v>1</v>
      </c>
      <c r="T497">
        <v>1</v>
      </c>
    </row>
    <row r="498" spans="1:20">
      <c r="A498">
        <v>1</v>
      </c>
      <c r="B498">
        <v>4</v>
      </c>
      <c r="C498">
        <v>12</v>
      </c>
      <c r="D498">
        <v>4</v>
      </c>
      <c r="E498">
        <v>9</v>
      </c>
      <c r="F498">
        <v>1185</v>
      </c>
      <c r="G498">
        <v>1</v>
      </c>
      <c r="H498">
        <v>3</v>
      </c>
      <c r="I498">
        <v>3</v>
      </c>
      <c r="J498">
        <v>2</v>
      </c>
      <c r="K498">
        <v>2</v>
      </c>
      <c r="L498">
        <v>1</v>
      </c>
      <c r="M498">
        <v>27</v>
      </c>
      <c r="N498">
        <v>3</v>
      </c>
      <c r="O498">
        <v>2</v>
      </c>
      <c r="P498">
        <v>2</v>
      </c>
      <c r="Q498">
        <v>3</v>
      </c>
      <c r="R498">
        <v>1</v>
      </c>
      <c r="S498">
        <v>1</v>
      </c>
      <c r="T498">
        <v>1</v>
      </c>
    </row>
    <row r="499" spans="1:20">
      <c r="A499">
        <v>1</v>
      </c>
      <c r="B499">
        <v>4</v>
      </c>
      <c r="C499">
        <v>18</v>
      </c>
      <c r="D499">
        <v>4</v>
      </c>
      <c r="E499">
        <v>2</v>
      </c>
      <c r="F499">
        <v>3780</v>
      </c>
      <c r="G499">
        <v>1</v>
      </c>
      <c r="H499">
        <v>2</v>
      </c>
      <c r="I499">
        <v>3</v>
      </c>
      <c r="J499">
        <v>1</v>
      </c>
      <c r="K499">
        <v>2</v>
      </c>
      <c r="L499">
        <v>3</v>
      </c>
      <c r="M499">
        <v>35</v>
      </c>
      <c r="N499">
        <v>3</v>
      </c>
      <c r="O499">
        <v>2</v>
      </c>
      <c r="P499">
        <v>2</v>
      </c>
      <c r="Q499">
        <v>4</v>
      </c>
      <c r="R499">
        <v>1</v>
      </c>
      <c r="S499">
        <v>2</v>
      </c>
      <c r="T499">
        <v>1</v>
      </c>
    </row>
    <row r="500" spans="1:20">
      <c r="A500">
        <v>1</v>
      </c>
      <c r="B500">
        <v>2</v>
      </c>
      <c r="C500">
        <v>18</v>
      </c>
      <c r="D500">
        <v>4</v>
      </c>
      <c r="E500">
        <v>2</v>
      </c>
      <c r="F500">
        <v>3612</v>
      </c>
      <c r="G500">
        <v>1</v>
      </c>
      <c r="H500">
        <v>5</v>
      </c>
      <c r="I500">
        <v>3</v>
      </c>
      <c r="J500">
        <v>2</v>
      </c>
      <c r="K500">
        <v>4</v>
      </c>
      <c r="L500">
        <v>2</v>
      </c>
      <c r="M500">
        <v>37</v>
      </c>
      <c r="N500">
        <v>3</v>
      </c>
      <c r="O500">
        <v>2</v>
      </c>
      <c r="P500">
        <v>1</v>
      </c>
      <c r="Q500">
        <v>3</v>
      </c>
      <c r="R500">
        <v>1</v>
      </c>
      <c r="S500">
        <v>2</v>
      </c>
      <c r="T500">
        <v>2</v>
      </c>
    </row>
    <row r="501" spans="1:20">
      <c r="A501">
        <v>1</v>
      </c>
      <c r="B501">
        <v>4</v>
      </c>
      <c r="C501">
        <v>12</v>
      </c>
      <c r="D501">
        <v>2</v>
      </c>
      <c r="E501">
        <v>9</v>
      </c>
      <c r="F501">
        <v>1076</v>
      </c>
      <c r="G501">
        <v>1</v>
      </c>
      <c r="H501">
        <v>3</v>
      </c>
      <c r="I501">
        <v>2</v>
      </c>
      <c r="J501">
        <v>4</v>
      </c>
      <c r="K501">
        <v>2</v>
      </c>
      <c r="L501">
        <v>1</v>
      </c>
      <c r="M501">
        <v>26</v>
      </c>
      <c r="N501">
        <v>3</v>
      </c>
      <c r="O501">
        <v>2</v>
      </c>
      <c r="P501">
        <v>1</v>
      </c>
      <c r="Q501">
        <v>3</v>
      </c>
      <c r="R501">
        <v>1</v>
      </c>
      <c r="S501">
        <v>2</v>
      </c>
      <c r="T501">
        <v>1</v>
      </c>
    </row>
    <row r="502" spans="1:20">
      <c r="A502">
        <v>1</v>
      </c>
      <c r="B502">
        <v>4</v>
      </c>
      <c r="C502">
        <v>12</v>
      </c>
      <c r="D502">
        <v>2</v>
      </c>
      <c r="E502">
        <v>0</v>
      </c>
      <c r="F502">
        <v>3527</v>
      </c>
      <c r="G502">
        <v>5</v>
      </c>
      <c r="H502">
        <v>2</v>
      </c>
      <c r="I502">
        <v>2</v>
      </c>
      <c r="J502">
        <v>3</v>
      </c>
      <c r="K502">
        <v>3</v>
      </c>
      <c r="L502">
        <v>2</v>
      </c>
      <c r="M502">
        <v>45</v>
      </c>
      <c r="N502">
        <v>3</v>
      </c>
      <c r="O502">
        <v>2</v>
      </c>
      <c r="P502">
        <v>1</v>
      </c>
      <c r="Q502">
        <v>4</v>
      </c>
      <c r="R502">
        <v>2</v>
      </c>
      <c r="S502">
        <v>2</v>
      </c>
      <c r="T502">
        <v>1</v>
      </c>
    </row>
    <row r="503" spans="1:20">
      <c r="A503">
        <v>1</v>
      </c>
      <c r="B503">
        <v>4</v>
      </c>
      <c r="C503">
        <v>18</v>
      </c>
      <c r="D503">
        <v>2</v>
      </c>
      <c r="E503">
        <v>3</v>
      </c>
      <c r="F503">
        <v>2051</v>
      </c>
      <c r="G503">
        <v>1</v>
      </c>
      <c r="H503">
        <v>2</v>
      </c>
      <c r="I503">
        <v>4</v>
      </c>
      <c r="J503">
        <v>3</v>
      </c>
      <c r="K503">
        <v>1</v>
      </c>
      <c r="L503">
        <v>1</v>
      </c>
      <c r="M503">
        <v>33</v>
      </c>
      <c r="N503">
        <v>3</v>
      </c>
      <c r="O503">
        <v>2</v>
      </c>
      <c r="P503">
        <v>1</v>
      </c>
      <c r="Q503">
        <v>3</v>
      </c>
      <c r="R503">
        <v>1</v>
      </c>
      <c r="S503">
        <v>1</v>
      </c>
      <c r="T503">
        <v>1</v>
      </c>
    </row>
    <row r="504" spans="1:20">
      <c r="A504">
        <v>1</v>
      </c>
      <c r="B504">
        <v>4</v>
      </c>
      <c r="C504">
        <v>12</v>
      </c>
      <c r="D504">
        <v>4</v>
      </c>
      <c r="E504">
        <v>2</v>
      </c>
      <c r="F504">
        <v>3331</v>
      </c>
      <c r="G504">
        <v>1</v>
      </c>
      <c r="H504">
        <v>5</v>
      </c>
      <c r="I504">
        <v>2</v>
      </c>
      <c r="J504">
        <v>3</v>
      </c>
      <c r="K504">
        <v>4</v>
      </c>
      <c r="L504">
        <v>2</v>
      </c>
      <c r="M504">
        <v>42</v>
      </c>
      <c r="N504">
        <v>2</v>
      </c>
      <c r="O504">
        <v>2</v>
      </c>
      <c r="P504">
        <v>1</v>
      </c>
      <c r="Q504">
        <v>3</v>
      </c>
      <c r="R504">
        <v>1</v>
      </c>
      <c r="S504">
        <v>1</v>
      </c>
      <c r="T504">
        <v>1</v>
      </c>
    </row>
    <row r="505" spans="1:20">
      <c r="A505">
        <v>1</v>
      </c>
      <c r="B505">
        <v>1</v>
      </c>
      <c r="C505">
        <v>18</v>
      </c>
      <c r="D505">
        <v>0</v>
      </c>
      <c r="E505">
        <v>9</v>
      </c>
      <c r="F505">
        <v>3104</v>
      </c>
      <c r="G505">
        <v>1</v>
      </c>
      <c r="H505">
        <v>4</v>
      </c>
      <c r="I505">
        <v>3</v>
      </c>
      <c r="J505">
        <v>3</v>
      </c>
      <c r="K505">
        <v>1</v>
      </c>
      <c r="L505">
        <v>2</v>
      </c>
      <c r="M505">
        <v>31</v>
      </c>
      <c r="N505">
        <v>1</v>
      </c>
      <c r="O505">
        <v>2</v>
      </c>
      <c r="P505">
        <v>1</v>
      </c>
      <c r="Q505">
        <v>3</v>
      </c>
      <c r="R505">
        <v>1</v>
      </c>
      <c r="S505">
        <v>2</v>
      </c>
      <c r="T505">
        <v>1</v>
      </c>
    </row>
    <row r="506" spans="1:20">
      <c r="A506">
        <v>1</v>
      </c>
      <c r="B506">
        <v>4</v>
      </c>
      <c r="C506">
        <v>24</v>
      </c>
      <c r="D506">
        <v>4</v>
      </c>
      <c r="E506">
        <v>3</v>
      </c>
      <c r="F506">
        <v>2611</v>
      </c>
      <c r="G506">
        <v>1</v>
      </c>
      <c r="H506">
        <v>5</v>
      </c>
      <c r="I506">
        <v>4</v>
      </c>
      <c r="J506">
        <v>4</v>
      </c>
      <c r="K506">
        <v>3</v>
      </c>
      <c r="L506">
        <v>1</v>
      </c>
      <c r="M506">
        <v>46</v>
      </c>
      <c r="N506">
        <v>3</v>
      </c>
      <c r="O506">
        <v>2</v>
      </c>
      <c r="P506">
        <v>2</v>
      </c>
      <c r="Q506">
        <v>3</v>
      </c>
      <c r="R506">
        <v>1</v>
      </c>
      <c r="S506">
        <v>1</v>
      </c>
      <c r="T506">
        <v>1</v>
      </c>
    </row>
    <row r="507" spans="1:20">
      <c r="A507">
        <v>1</v>
      </c>
      <c r="B507">
        <v>1</v>
      </c>
      <c r="C507">
        <v>12</v>
      </c>
      <c r="D507">
        <v>4</v>
      </c>
      <c r="E507">
        <v>1</v>
      </c>
      <c r="F507">
        <v>1409</v>
      </c>
      <c r="G507">
        <v>1</v>
      </c>
      <c r="H507">
        <v>5</v>
      </c>
      <c r="I507">
        <v>4</v>
      </c>
      <c r="J507">
        <v>3</v>
      </c>
      <c r="K507">
        <v>3</v>
      </c>
      <c r="L507">
        <v>1</v>
      </c>
      <c r="M507">
        <v>54</v>
      </c>
      <c r="N507">
        <v>3</v>
      </c>
      <c r="O507">
        <v>2</v>
      </c>
      <c r="P507">
        <v>1</v>
      </c>
      <c r="Q507">
        <v>3</v>
      </c>
      <c r="R507">
        <v>1</v>
      </c>
      <c r="S507">
        <v>1</v>
      </c>
      <c r="T507">
        <v>1</v>
      </c>
    </row>
    <row r="508" spans="1:20">
      <c r="A508">
        <v>1</v>
      </c>
      <c r="B508">
        <v>4</v>
      </c>
      <c r="C508">
        <v>24</v>
      </c>
      <c r="D508">
        <v>2</v>
      </c>
      <c r="E508">
        <v>3</v>
      </c>
      <c r="F508">
        <v>1311</v>
      </c>
      <c r="G508">
        <v>2</v>
      </c>
      <c r="H508">
        <v>4</v>
      </c>
      <c r="I508">
        <v>4</v>
      </c>
      <c r="J508">
        <v>4</v>
      </c>
      <c r="K508">
        <v>3</v>
      </c>
      <c r="L508">
        <v>2</v>
      </c>
      <c r="M508">
        <v>26</v>
      </c>
      <c r="N508">
        <v>3</v>
      </c>
      <c r="O508">
        <v>2</v>
      </c>
      <c r="P508">
        <v>1</v>
      </c>
      <c r="Q508">
        <v>3</v>
      </c>
      <c r="R508">
        <v>1</v>
      </c>
      <c r="S508">
        <v>2</v>
      </c>
      <c r="T508">
        <v>1</v>
      </c>
    </row>
    <row r="509" spans="1:20">
      <c r="A509">
        <v>1</v>
      </c>
      <c r="B509">
        <v>4</v>
      </c>
      <c r="C509">
        <v>6</v>
      </c>
      <c r="D509">
        <v>2</v>
      </c>
      <c r="E509">
        <v>3</v>
      </c>
      <c r="F509">
        <v>2108</v>
      </c>
      <c r="G509">
        <v>1</v>
      </c>
      <c r="H509">
        <v>4</v>
      </c>
      <c r="I509">
        <v>2</v>
      </c>
      <c r="J509">
        <v>4</v>
      </c>
      <c r="K509">
        <v>2</v>
      </c>
      <c r="L509">
        <v>1</v>
      </c>
      <c r="M509">
        <v>29</v>
      </c>
      <c r="N509">
        <v>3</v>
      </c>
      <c r="O509">
        <v>1</v>
      </c>
      <c r="P509">
        <v>1</v>
      </c>
      <c r="Q509">
        <v>3</v>
      </c>
      <c r="R509">
        <v>1</v>
      </c>
      <c r="S509">
        <v>1</v>
      </c>
      <c r="T509">
        <v>1</v>
      </c>
    </row>
    <row r="510" spans="1:20">
      <c r="A510">
        <v>1</v>
      </c>
      <c r="B510">
        <v>4</v>
      </c>
      <c r="C510">
        <v>24</v>
      </c>
      <c r="D510">
        <v>4</v>
      </c>
      <c r="E510">
        <v>1</v>
      </c>
      <c r="F510">
        <v>4042</v>
      </c>
      <c r="G510">
        <v>5</v>
      </c>
      <c r="H510">
        <v>4</v>
      </c>
      <c r="I510">
        <v>3</v>
      </c>
      <c r="J510">
        <v>3</v>
      </c>
      <c r="K510">
        <v>4</v>
      </c>
      <c r="L510">
        <v>2</v>
      </c>
      <c r="M510">
        <v>43</v>
      </c>
      <c r="N510">
        <v>3</v>
      </c>
      <c r="O510">
        <v>2</v>
      </c>
      <c r="P510">
        <v>2</v>
      </c>
      <c r="Q510">
        <v>3</v>
      </c>
      <c r="R510">
        <v>1</v>
      </c>
      <c r="S510">
        <v>2</v>
      </c>
      <c r="T510">
        <v>1</v>
      </c>
    </row>
    <row r="511" spans="1:20">
      <c r="A511">
        <v>1</v>
      </c>
      <c r="B511">
        <v>4</v>
      </c>
      <c r="C511">
        <v>12</v>
      </c>
      <c r="D511">
        <v>4</v>
      </c>
      <c r="E511">
        <v>0</v>
      </c>
      <c r="F511">
        <v>926</v>
      </c>
      <c r="G511">
        <v>1</v>
      </c>
      <c r="H511">
        <v>1</v>
      </c>
      <c r="I511">
        <v>1</v>
      </c>
      <c r="J511">
        <v>2</v>
      </c>
      <c r="K511">
        <v>2</v>
      </c>
      <c r="L511">
        <v>2</v>
      </c>
      <c r="M511">
        <v>38</v>
      </c>
      <c r="N511">
        <v>3</v>
      </c>
      <c r="O511">
        <v>2</v>
      </c>
      <c r="P511">
        <v>1</v>
      </c>
      <c r="Q511">
        <v>1</v>
      </c>
      <c r="R511">
        <v>1</v>
      </c>
      <c r="S511">
        <v>1</v>
      </c>
      <c r="T511">
        <v>1</v>
      </c>
    </row>
    <row r="512" spans="1:20">
      <c r="A512">
        <v>1</v>
      </c>
      <c r="B512">
        <v>1</v>
      </c>
      <c r="C512">
        <v>12</v>
      </c>
      <c r="D512">
        <v>2</v>
      </c>
      <c r="E512">
        <v>3</v>
      </c>
      <c r="F512">
        <v>1680</v>
      </c>
      <c r="G512">
        <v>3</v>
      </c>
      <c r="H512">
        <v>5</v>
      </c>
      <c r="I512">
        <v>3</v>
      </c>
      <c r="J512">
        <v>4</v>
      </c>
      <c r="K512">
        <v>1</v>
      </c>
      <c r="L512">
        <v>1</v>
      </c>
      <c r="M512">
        <v>35</v>
      </c>
      <c r="N512">
        <v>3</v>
      </c>
      <c r="O512">
        <v>2</v>
      </c>
      <c r="P512">
        <v>1</v>
      </c>
      <c r="Q512">
        <v>3</v>
      </c>
      <c r="R512">
        <v>1</v>
      </c>
      <c r="S512">
        <v>1</v>
      </c>
      <c r="T512">
        <v>1</v>
      </c>
    </row>
    <row r="513" spans="1:20">
      <c r="A513">
        <v>1</v>
      </c>
      <c r="B513">
        <v>4</v>
      </c>
      <c r="C513">
        <v>24</v>
      </c>
      <c r="D513">
        <v>2</v>
      </c>
      <c r="E513">
        <v>0</v>
      </c>
      <c r="F513">
        <v>1249</v>
      </c>
      <c r="G513">
        <v>1</v>
      </c>
      <c r="H513">
        <v>2</v>
      </c>
      <c r="I513">
        <v>4</v>
      </c>
      <c r="J513">
        <v>4</v>
      </c>
      <c r="K513">
        <v>2</v>
      </c>
      <c r="L513">
        <v>1</v>
      </c>
      <c r="M513">
        <v>28</v>
      </c>
      <c r="N513">
        <v>3</v>
      </c>
      <c r="O513">
        <v>2</v>
      </c>
      <c r="P513">
        <v>1</v>
      </c>
      <c r="Q513">
        <v>3</v>
      </c>
      <c r="R513">
        <v>1</v>
      </c>
      <c r="S513">
        <v>1</v>
      </c>
      <c r="T513">
        <v>1</v>
      </c>
    </row>
    <row r="514" spans="1:20">
      <c r="A514">
        <v>1</v>
      </c>
      <c r="B514">
        <v>4</v>
      </c>
      <c r="C514">
        <v>24</v>
      </c>
      <c r="D514">
        <v>4</v>
      </c>
      <c r="E514">
        <v>0</v>
      </c>
      <c r="F514">
        <v>2463</v>
      </c>
      <c r="G514">
        <v>2</v>
      </c>
      <c r="H514">
        <v>4</v>
      </c>
      <c r="I514">
        <v>4</v>
      </c>
      <c r="J514">
        <v>4</v>
      </c>
      <c r="K514">
        <v>3</v>
      </c>
      <c r="L514">
        <v>2</v>
      </c>
      <c r="M514">
        <v>27</v>
      </c>
      <c r="N514">
        <v>3</v>
      </c>
      <c r="O514">
        <v>2</v>
      </c>
      <c r="P514">
        <v>2</v>
      </c>
      <c r="Q514">
        <v>3</v>
      </c>
      <c r="R514">
        <v>1</v>
      </c>
      <c r="S514">
        <v>2</v>
      </c>
      <c r="T514">
        <v>1</v>
      </c>
    </row>
    <row r="515" spans="1:20">
      <c r="A515">
        <v>1</v>
      </c>
      <c r="B515">
        <v>4</v>
      </c>
      <c r="C515">
        <v>6</v>
      </c>
      <c r="D515">
        <v>2</v>
      </c>
      <c r="E515">
        <v>3</v>
      </c>
      <c r="F515">
        <v>1595</v>
      </c>
      <c r="G515">
        <v>1</v>
      </c>
      <c r="H515">
        <v>4</v>
      </c>
      <c r="I515">
        <v>3</v>
      </c>
      <c r="J515">
        <v>3</v>
      </c>
      <c r="K515">
        <v>2</v>
      </c>
      <c r="L515">
        <v>2</v>
      </c>
      <c r="M515">
        <v>51</v>
      </c>
      <c r="N515">
        <v>3</v>
      </c>
      <c r="O515">
        <v>2</v>
      </c>
      <c r="P515">
        <v>1</v>
      </c>
      <c r="Q515">
        <v>3</v>
      </c>
      <c r="R515">
        <v>2</v>
      </c>
      <c r="S515">
        <v>1</v>
      </c>
      <c r="T515">
        <v>1</v>
      </c>
    </row>
    <row r="516" spans="1:20">
      <c r="A516">
        <v>1</v>
      </c>
      <c r="B516">
        <v>4</v>
      </c>
      <c r="C516">
        <v>24</v>
      </c>
      <c r="D516">
        <v>4</v>
      </c>
      <c r="E516">
        <v>5</v>
      </c>
      <c r="F516">
        <v>2058</v>
      </c>
      <c r="G516">
        <v>1</v>
      </c>
      <c r="H516">
        <v>3</v>
      </c>
      <c r="I516">
        <v>4</v>
      </c>
      <c r="J516">
        <v>1</v>
      </c>
      <c r="K516">
        <v>2</v>
      </c>
      <c r="L516">
        <v>1</v>
      </c>
      <c r="M516">
        <v>33</v>
      </c>
      <c r="N516">
        <v>3</v>
      </c>
      <c r="O516">
        <v>2</v>
      </c>
      <c r="P516">
        <v>2</v>
      </c>
      <c r="Q516">
        <v>3</v>
      </c>
      <c r="R516">
        <v>1</v>
      </c>
      <c r="S516">
        <v>2</v>
      </c>
      <c r="T516">
        <v>1</v>
      </c>
    </row>
    <row r="517" spans="1:20">
      <c r="A517">
        <v>1</v>
      </c>
      <c r="B517">
        <v>4</v>
      </c>
      <c r="C517">
        <v>24</v>
      </c>
      <c r="D517">
        <v>2</v>
      </c>
      <c r="E517">
        <v>1</v>
      </c>
      <c r="F517">
        <v>7814</v>
      </c>
      <c r="G517">
        <v>1</v>
      </c>
      <c r="H517">
        <v>4</v>
      </c>
      <c r="I517">
        <v>3</v>
      </c>
      <c r="J517">
        <v>3</v>
      </c>
      <c r="K517">
        <v>3</v>
      </c>
      <c r="L517">
        <v>3</v>
      </c>
      <c r="M517">
        <v>38</v>
      </c>
      <c r="N517">
        <v>3</v>
      </c>
      <c r="O517">
        <v>2</v>
      </c>
      <c r="P517">
        <v>1</v>
      </c>
      <c r="Q517">
        <v>4</v>
      </c>
      <c r="R517">
        <v>1</v>
      </c>
      <c r="S517">
        <v>2</v>
      </c>
      <c r="T517">
        <v>1</v>
      </c>
    </row>
    <row r="518" spans="1:20">
      <c r="A518">
        <v>1</v>
      </c>
      <c r="B518">
        <v>4</v>
      </c>
      <c r="C518">
        <v>6</v>
      </c>
      <c r="D518">
        <v>4</v>
      </c>
      <c r="E518">
        <v>3</v>
      </c>
      <c r="F518">
        <v>1740</v>
      </c>
      <c r="G518">
        <v>1</v>
      </c>
      <c r="H518">
        <v>5</v>
      </c>
      <c r="I518">
        <v>2</v>
      </c>
      <c r="J518">
        <v>4</v>
      </c>
      <c r="K518">
        <v>2</v>
      </c>
      <c r="L518">
        <v>1</v>
      </c>
      <c r="M518">
        <v>30</v>
      </c>
      <c r="N518">
        <v>3</v>
      </c>
      <c r="O518">
        <v>1</v>
      </c>
      <c r="P518">
        <v>2</v>
      </c>
      <c r="Q518">
        <v>3</v>
      </c>
      <c r="R518">
        <v>1</v>
      </c>
      <c r="S518">
        <v>1</v>
      </c>
      <c r="T518">
        <v>1</v>
      </c>
    </row>
    <row r="519" spans="1:20">
      <c r="A519">
        <v>1</v>
      </c>
      <c r="B519">
        <v>4</v>
      </c>
      <c r="C519">
        <v>12</v>
      </c>
      <c r="D519">
        <v>4</v>
      </c>
      <c r="E519">
        <v>3</v>
      </c>
      <c r="F519">
        <v>1240</v>
      </c>
      <c r="G519">
        <v>5</v>
      </c>
      <c r="H519">
        <v>5</v>
      </c>
      <c r="I519">
        <v>4</v>
      </c>
      <c r="J519">
        <v>2</v>
      </c>
      <c r="K519">
        <v>2</v>
      </c>
      <c r="L519">
        <v>1</v>
      </c>
      <c r="M519">
        <v>38</v>
      </c>
      <c r="N519">
        <v>3</v>
      </c>
      <c r="O519">
        <v>2</v>
      </c>
      <c r="P519">
        <v>2</v>
      </c>
      <c r="Q519">
        <v>3</v>
      </c>
      <c r="R519">
        <v>1</v>
      </c>
      <c r="S519">
        <v>2</v>
      </c>
      <c r="T519">
        <v>1</v>
      </c>
    </row>
    <row r="520" spans="1:20">
      <c r="A520">
        <v>1</v>
      </c>
      <c r="B520">
        <v>4</v>
      </c>
      <c r="C520">
        <v>24</v>
      </c>
      <c r="D520">
        <v>4</v>
      </c>
      <c r="E520">
        <v>1</v>
      </c>
      <c r="F520">
        <v>6842</v>
      </c>
      <c r="G520">
        <v>5</v>
      </c>
      <c r="H520">
        <v>3</v>
      </c>
      <c r="I520">
        <v>2</v>
      </c>
      <c r="J520">
        <v>3</v>
      </c>
      <c r="K520">
        <v>4</v>
      </c>
      <c r="L520">
        <v>2</v>
      </c>
      <c r="M520">
        <v>46</v>
      </c>
      <c r="N520">
        <v>3</v>
      </c>
      <c r="O520">
        <v>2</v>
      </c>
      <c r="P520">
        <v>2</v>
      </c>
      <c r="Q520">
        <v>4</v>
      </c>
      <c r="R520">
        <v>2</v>
      </c>
      <c r="S520">
        <v>2</v>
      </c>
      <c r="T520">
        <v>1</v>
      </c>
    </row>
    <row r="521" spans="1:20">
      <c r="A521">
        <v>1</v>
      </c>
      <c r="B521">
        <v>4</v>
      </c>
      <c r="C521">
        <v>24</v>
      </c>
      <c r="D521">
        <v>4</v>
      </c>
      <c r="E521">
        <v>2</v>
      </c>
      <c r="F521">
        <v>5150</v>
      </c>
      <c r="G521">
        <v>1</v>
      </c>
      <c r="H521">
        <v>5</v>
      </c>
      <c r="I521">
        <v>4</v>
      </c>
      <c r="J521">
        <v>3</v>
      </c>
      <c r="K521">
        <v>4</v>
      </c>
      <c r="L521">
        <v>3</v>
      </c>
      <c r="M521">
        <v>33</v>
      </c>
      <c r="N521">
        <v>3</v>
      </c>
      <c r="O521">
        <v>2</v>
      </c>
      <c r="P521">
        <v>1</v>
      </c>
      <c r="Q521">
        <v>3</v>
      </c>
      <c r="R521">
        <v>1</v>
      </c>
      <c r="S521">
        <v>2</v>
      </c>
      <c r="T521">
        <v>1</v>
      </c>
    </row>
    <row r="522" spans="1:20">
      <c r="A522">
        <v>1</v>
      </c>
      <c r="B522">
        <v>1</v>
      </c>
      <c r="C522">
        <v>6</v>
      </c>
      <c r="D522">
        <v>2</v>
      </c>
      <c r="E522">
        <v>0</v>
      </c>
      <c r="F522">
        <v>1203</v>
      </c>
      <c r="G522">
        <v>2</v>
      </c>
      <c r="H522">
        <v>5</v>
      </c>
      <c r="I522">
        <v>3</v>
      </c>
      <c r="J522">
        <v>3</v>
      </c>
      <c r="K522">
        <v>2</v>
      </c>
      <c r="L522">
        <v>2</v>
      </c>
      <c r="M522">
        <v>43</v>
      </c>
      <c r="N522">
        <v>3</v>
      </c>
      <c r="O522">
        <v>2</v>
      </c>
      <c r="P522">
        <v>1</v>
      </c>
      <c r="Q522">
        <v>3</v>
      </c>
      <c r="R522">
        <v>1</v>
      </c>
      <c r="S522">
        <v>2</v>
      </c>
      <c r="T522">
        <v>1</v>
      </c>
    </row>
    <row r="523" spans="1:20">
      <c r="A523">
        <v>1</v>
      </c>
      <c r="B523">
        <v>4</v>
      </c>
      <c r="C523">
        <v>6</v>
      </c>
      <c r="D523">
        <v>4</v>
      </c>
      <c r="E523">
        <v>0</v>
      </c>
      <c r="F523">
        <v>2080</v>
      </c>
      <c r="G523">
        <v>3</v>
      </c>
      <c r="H523">
        <v>3</v>
      </c>
      <c r="I523">
        <v>1</v>
      </c>
      <c r="J523">
        <v>4</v>
      </c>
      <c r="K523">
        <v>2</v>
      </c>
      <c r="L523">
        <v>3</v>
      </c>
      <c r="M523">
        <v>24</v>
      </c>
      <c r="N523">
        <v>3</v>
      </c>
      <c r="O523">
        <v>2</v>
      </c>
      <c r="P523">
        <v>1</v>
      </c>
      <c r="Q523">
        <v>3</v>
      </c>
      <c r="R523">
        <v>1</v>
      </c>
      <c r="S523">
        <v>1</v>
      </c>
      <c r="T523">
        <v>1</v>
      </c>
    </row>
    <row r="524" spans="1:20">
      <c r="A524">
        <v>1</v>
      </c>
      <c r="B524">
        <v>4</v>
      </c>
      <c r="C524">
        <v>6</v>
      </c>
      <c r="D524">
        <v>2</v>
      </c>
      <c r="E524">
        <v>6</v>
      </c>
      <c r="F524">
        <v>1538</v>
      </c>
      <c r="G524">
        <v>1</v>
      </c>
      <c r="H524">
        <v>2</v>
      </c>
      <c r="I524">
        <v>1</v>
      </c>
      <c r="J524">
        <v>2</v>
      </c>
      <c r="K524">
        <v>2</v>
      </c>
      <c r="L524">
        <v>4</v>
      </c>
      <c r="M524">
        <v>56</v>
      </c>
      <c r="N524">
        <v>3</v>
      </c>
      <c r="O524">
        <v>2</v>
      </c>
      <c r="P524">
        <v>1</v>
      </c>
      <c r="Q524">
        <v>3</v>
      </c>
      <c r="R524">
        <v>1</v>
      </c>
      <c r="S524">
        <v>1</v>
      </c>
      <c r="T524">
        <v>1</v>
      </c>
    </row>
    <row r="525" spans="1:20">
      <c r="A525">
        <v>1</v>
      </c>
      <c r="B525">
        <v>2</v>
      </c>
      <c r="C525">
        <v>24</v>
      </c>
      <c r="D525">
        <v>4</v>
      </c>
      <c r="E525">
        <v>0</v>
      </c>
      <c r="F525">
        <v>3878</v>
      </c>
      <c r="G525">
        <v>2</v>
      </c>
      <c r="H525">
        <v>2</v>
      </c>
      <c r="I525">
        <v>4</v>
      </c>
      <c r="J525">
        <v>1</v>
      </c>
      <c r="K525">
        <v>2</v>
      </c>
      <c r="L525">
        <v>3</v>
      </c>
      <c r="M525">
        <v>37</v>
      </c>
      <c r="N525">
        <v>3</v>
      </c>
      <c r="O525">
        <v>2</v>
      </c>
      <c r="P525">
        <v>1</v>
      </c>
      <c r="Q525">
        <v>3</v>
      </c>
      <c r="R525">
        <v>1</v>
      </c>
      <c r="S525">
        <v>2</v>
      </c>
      <c r="T525">
        <v>1</v>
      </c>
    </row>
    <row r="526" spans="1:20">
      <c r="A526">
        <v>1</v>
      </c>
      <c r="B526">
        <v>2</v>
      </c>
      <c r="C526">
        <v>30</v>
      </c>
      <c r="D526">
        <v>2</v>
      </c>
      <c r="E526">
        <v>2</v>
      </c>
      <c r="F526">
        <v>3832</v>
      </c>
      <c r="G526">
        <v>1</v>
      </c>
      <c r="H526">
        <v>2</v>
      </c>
      <c r="I526">
        <v>2</v>
      </c>
      <c r="J526">
        <v>4</v>
      </c>
      <c r="K526">
        <v>1</v>
      </c>
      <c r="L526">
        <v>2</v>
      </c>
      <c r="M526">
        <v>22</v>
      </c>
      <c r="N526">
        <v>3</v>
      </c>
      <c r="O526">
        <v>2</v>
      </c>
      <c r="P526">
        <v>1</v>
      </c>
      <c r="Q526">
        <v>3</v>
      </c>
      <c r="R526">
        <v>1</v>
      </c>
      <c r="S526">
        <v>1</v>
      </c>
      <c r="T526">
        <v>1</v>
      </c>
    </row>
    <row r="527" spans="1:20">
      <c r="A527">
        <v>1</v>
      </c>
      <c r="B527">
        <v>4</v>
      </c>
      <c r="C527">
        <v>15</v>
      </c>
      <c r="D527">
        <v>2</v>
      </c>
      <c r="E527">
        <v>0</v>
      </c>
      <c r="F527">
        <v>3186</v>
      </c>
      <c r="G527">
        <v>4</v>
      </c>
      <c r="H527">
        <v>4</v>
      </c>
      <c r="I527">
        <v>2</v>
      </c>
      <c r="J527">
        <v>2</v>
      </c>
      <c r="K527">
        <v>3</v>
      </c>
      <c r="L527">
        <v>3</v>
      </c>
      <c r="M527">
        <v>20</v>
      </c>
      <c r="N527">
        <v>3</v>
      </c>
      <c r="O527">
        <v>1</v>
      </c>
      <c r="P527">
        <v>1</v>
      </c>
      <c r="Q527">
        <v>3</v>
      </c>
      <c r="R527">
        <v>1</v>
      </c>
      <c r="S527">
        <v>1</v>
      </c>
      <c r="T527">
        <v>1</v>
      </c>
    </row>
    <row r="528" spans="1:20">
      <c r="A528">
        <v>1</v>
      </c>
      <c r="B528">
        <v>2</v>
      </c>
      <c r="C528">
        <v>24</v>
      </c>
      <c r="D528">
        <v>2</v>
      </c>
      <c r="E528">
        <v>3</v>
      </c>
      <c r="F528">
        <v>2896</v>
      </c>
      <c r="G528">
        <v>2</v>
      </c>
      <c r="H528">
        <v>2</v>
      </c>
      <c r="I528">
        <v>2</v>
      </c>
      <c r="J528">
        <v>3</v>
      </c>
      <c r="K528">
        <v>1</v>
      </c>
      <c r="L528">
        <v>3</v>
      </c>
      <c r="M528">
        <v>29</v>
      </c>
      <c r="N528">
        <v>3</v>
      </c>
      <c r="O528">
        <v>2</v>
      </c>
      <c r="P528">
        <v>1</v>
      </c>
      <c r="Q528">
        <v>3</v>
      </c>
      <c r="R528">
        <v>1</v>
      </c>
      <c r="S528">
        <v>1</v>
      </c>
      <c r="T528">
        <v>1</v>
      </c>
    </row>
    <row r="529" spans="1:20">
      <c r="A529">
        <v>1</v>
      </c>
      <c r="B529">
        <v>2</v>
      </c>
      <c r="C529">
        <v>24</v>
      </c>
      <c r="D529">
        <v>3</v>
      </c>
      <c r="E529">
        <v>9</v>
      </c>
      <c r="F529">
        <v>6967</v>
      </c>
      <c r="G529">
        <v>2</v>
      </c>
      <c r="H529">
        <v>4</v>
      </c>
      <c r="I529">
        <v>4</v>
      </c>
      <c r="J529">
        <v>3</v>
      </c>
      <c r="K529">
        <v>4</v>
      </c>
      <c r="L529">
        <v>3</v>
      </c>
      <c r="M529">
        <v>36</v>
      </c>
      <c r="N529">
        <v>3</v>
      </c>
      <c r="O529">
        <v>1</v>
      </c>
      <c r="P529">
        <v>1</v>
      </c>
      <c r="Q529">
        <v>4</v>
      </c>
      <c r="R529">
        <v>1</v>
      </c>
      <c r="S529">
        <v>2</v>
      </c>
      <c r="T529">
        <v>1</v>
      </c>
    </row>
    <row r="530" spans="1:20">
      <c r="A530">
        <v>0</v>
      </c>
      <c r="B530">
        <v>4</v>
      </c>
      <c r="C530">
        <v>36</v>
      </c>
      <c r="D530">
        <v>2</v>
      </c>
      <c r="E530">
        <v>6</v>
      </c>
      <c r="F530">
        <v>1819</v>
      </c>
      <c r="G530">
        <v>1</v>
      </c>
      <c r="H530">
        <v>3</v>
      </c>
      <c r="I530">
        <v>4</v>
      </c>
      <c r="J530">
        <v>3</v>
      </c>
      <c r="K530">
        <v>4</v>
      </c>
      <c r="L530">
        <v>4</v>
      </c>
      <c r="M530">
        <v>37</v>
      </c>
      <c r="N530">
        <v>2</v>
      </c>
      <c r="O530">
        <v>3</v>
      </c>
      <c r="P530">
        <v>1</v>
      </c>
      <c r="Q530">
        <v>3</v>
      </c>
      <c r="R530">
        <v>1</v>
      </c>
      <c r="S530">
        <v>2</v>
      </c>
      <c r="T530">
        <v>1</v>
      </c>
    </row>
    <row r="531" spans="1:20">
      <c r="A531">
        <v>0</v>
      </c>
      <c r="B531">
        <v>4</v>
      </c>
      <c r="C531">
        <v>24</v>
      </c>
      <c r="D531">
        <v>2</v>
      </c>
      <c r="E531">
        <v>3</v>
      </c>
      <c r="F531">
        <v>5943</v>
      </c>
      <c r="G531">
        <v>5</v>
      </c>
      <c r="H531">
        <v>2</v>
      </c>
      <c r="I531">
        <v>1</v>
      </c>
      <c r="J531">
        <v>2</v>
      </c>
      <c r="K531">
        <v>1</v>
      </c>
      <c r="L531">
        <v>3</v>
      </c>
      <c r="M531">
        <v>44</v>
      </c>
      <c r="N531">
        <v>3</v>
      </c>
      <c r="O531">
        <v>2</v>
      </c>
      <c r="P531">
        <v>2</v>
      </c>
      <c r="Q531">
        <v>3</v>
      </c>
      <c r="R531">
        <v>1</v>
      </c>
      <c r="S531">
        <v>2</v>
      </c>
      <c r="T531">
        <v>1</v>
      </c>
    </row>
    <row r="532" spans="1:20">
      <c r="A532">
        <v>0</v>
      </c>
      <c r="B532">
        <v>4</v>
      </c>
      <c r="C532">
        <v>36</v>
      </c>
      <c r="D532">
        <v>4</v>
      </c>
      <c r="E532">
        <v>2</v>
      </c>
      <c r="F532">
        <v>7127</v>
      </c>
      <c r="G532">
        <v>1</v>
      </c>
      <c r="H532">
        <v>2</v>
      </c>
      <c r="I532">
        <v>2</v>
      </c>
      <c r="J532">
        <v>2</v>
      </c>
      <c r="K532">
        <v>4</v>
      </c>
      <c r="L532">
        <v>2</v>
      </c>
      <c r="M532">
        <v>23</v>
      </c>
      <c r="N532">
        <v>3</v>
      </c>
      <c r="O532">
        <v>1</v>
      </c>
      <c r="P532">
        <v>2</v>
      </c>
      <c r="Q532">
        <v>3</v>
      </c>
      <c r="R532">
        <v>1</v>
      </c>
      <c r="S532">
        <v>2</v>
      </c>
      <c r="T532">
        <v>1</v>
      </c>
    </row>
    <row r="533" spans="1:20">
      <c r="A533">
        <v>0</v>
      </c>
      <c r="B533">
        <v>4</v>
      </c>
      <c r="C533">
        <v>36</v>
      </c>
      <c r="D533">
        <v>2</v>
      </c>
      <c r="E533">
        <v>2</v>
      </c>
      <c r="F533">
        <v>3349</v>
      </c>
      <c r="G533">
        <v>1</v>
      </c>
      <c r="H533">
        <v>3</v>
      </c>
      <c r="I533">
        <v>4</v>
      </c>
      <c r="J533">
        <v>2</v>
      </c>
      <c r="K533">
        <v>2</v>
      </c>
      <c r="L533">
        <v>3</v>
      </c>
      <c r="M533">
        <v>28</v>
      </c>
      <c r="N533">
        <v>3</v>
      </c>
      <c r="O533">
        <v>2</v>
      </c>
      <c r="P533">
        <v>1</v>
      </c>
      <c r="Q533">
        <v>4</v>
      </c>
      <c r="R533">
        <v>1</v>
      </c>
      <c r="S533">
        <v>2</v>
      </c>
      <c r="T533">
        <v>1</v>
      </c>
    </row>
    <row r="534" spans="1:20">
      <c r="A534">
        <v>0</v>
      </c>
      <c r="B534">
        <v>4</v>
      </c>
      <c r="C534">
        <v>36</v>
      </c>
      <c r="D534">
        <v>2</v>
      </c>
      <c r="E534">
        <v>2</v>
      </c>
      <c r="F534">
        <v>10974</v>
      </c>
      <c r="G534">
        <v>1</v>
      </c>
      <c r="H534">
        <v>1</v>
      </c>
      <c r="I534">
        <v>4</v>
      </c>
      <c r="J534">
        <v>2</v>
      </c>
      <c r="K534">
        <v>2</v>
      </c>
      <c r="L534">
        <v>3</v>
      </c>
      <c r="M534">
        <v>26</v>
      </c>
      <c r="N534">
        <v>3</v>
      </c>
      <c r="O534">
        <v>2</v>
      </c>
      <c r="P534">
        <v>2</v>
      </c>
      <c r="Q534">
        <v>4</v>
      </c>
      <c r="R534">
        <v>1</v>
      </c>
      <c r="S534">
        <v>2</v>
      </c>
      <c r="T534">
        <v>1</v>
      </c>
    </row>
    <row r="535" spans="1:20">
      <c r="A535">
        <v>1</v>
      </c>
      <c r="B535">
        <v>4</v>
      </c>
      <c r="C535">
        <v>6</v>
      </c>
      <c r="D535">
        <v>2</v>
      </c>
      <c r="E535">
        <v>3</v>
      </c>
      <c r="F535">
        <v>518</v>
      </c>
      <c r="G535">
        <v>1</v>
      </c>
      <c r="H535">
        <v>3</v>
      </c>
      <c r="I535">
        <v>3</v>
      </c>
      <c r="J535">
        <v>2</v>
      </c>
      <c r="K535">
        <v>1</v>
      </c>
      <c r="L535">
        <v>1</v>
      </c>
      <c r="M535">
        <v>29</v>
      </c>
      <c r="N535">
        <v>3</v>
      </c>
      <c r="O535">
        <v>2</v>
      </c>
      <c r="P535">
        <v>1</v>
      </c>
      <c r="Q535">
        <v>3</v>
      </c>
      <c r="R535">
        <v>1</v>
      </c>
      <c r="S535">
        <v>1</v>
      </c>
      <c r="T535">
        <v>1</v>
      </c>
    </row>
    <row r="536" spans="1:20">
      <c r="A536">
        <v>1</v>
      </c>
      <c r="B536">
        <v>4</v>
      </c>
      <c r="C536">
        <v>18</v>
      </c>
      <c r="D536">
        <v>2</v>
      </c>
      <c r="E536">
        <v>3</v>
      </c>
      <c r="F536">
        <v>1126</v>
      </c>
      <c r="G536">
        <v>5</v>
      </c>
      <c r="H536">
        <v>2</v>
      </c>
      <c r="I536">
        <v>4</v>
      </c>
      <c r="J536">
        <v>2</v>
      </c>
      <c r="K536">
        <v>2</v>
      </c>
      <c r="L536">
        <v>1</v>
      </c>
      <c r="M536">
        <v>21</v>
      </c>
      <c r="N536">
        <v>3</v>
      </c>
      <c r="O536">
        <v>1</v>
      </c>
      <c r="P536">
        <v>1</v>
      </c>
      <c r="Q536">
        <v>3</v>
      </c>
      <c r="R536">
        <v>1</v>
      </c>
      <c r="S536">
        <v>2</v>
      </c>
      <c r="T536">
        <v>1</v>
      </c>
    </row>
    <row r="537" spans="1:20">
      <c r="A537">
        <v>1</v>
      </c>
      <c r="B537">
        <v>2</v>
      </c>
      <c r="C537">
        <v>12</v>
      </c>
      <c r="D537">
        <v>4</v>
      </c>
      <c r="E537">
        <v>1</v>
      </c>
      <c r="F537">
        <v>1860</v>
      </c>
      <c r="G537">
        <v>1</v>
      </c>
      <c r="H537">
        <v>1</v>
      </c>
      <c r="I537">
        <v>4</v>
      </c>
      <c r="J537">
        <v>3</v>
      </c>
      <c r="K537">
        <v>2</v>
      </c>
      <c r="L537">
        <v>3</v>
      </c>
      <c r="M537">
        <v>34</v>
      </c>
      <c r="N537">
        <v>3</v>
      </c>
      <c r="O537">
        <v>2</v>
      </c>
      <c r="P537">
        <v>2</v>
      </c>
      <c r="Q537">
        <v>4</v>
      </c>
      <c r="R537">
        <v>1</v>
      </c>
      <c r="S537">
        <v>2</v>
      </c>
      <c r="T537">
        <v>1</v>
      </c>
    </row>
    <row r="538" spans="1:20">
      <c r="A538">
        <v>1</v>
      </c>
      <c r="B538">
        <v>4</v>
      </c>
      <c r="C538">
        <v>36</v>
      </c>
      <c r="D538">
        <v>4</v>
      </c>
      <c r="E538">
        <v>3</v>
      </c>
      <c r="F538">
        <v>9566</v>
      </c>
      <c r="G538">
        <v>1</v>
      </c>
      <c r="H538">
        <v>3</v>
      </c>
      <c r="I538">
        <v>2</v>
      </c>
      <c r="J538">
        <v>2</v>
      </c>
      <c r="K538">
        <v>2</v>
      </c>
      <c r="L538">
        <v>3</v>
      </c>
      <c r="M538">
        <v>31</v>
      </c>
      <c r="N538">
        <v>2</v>
      </c>
      <c r="O538">
        <v>2</v>
      </c>
      <c r="P538">
        <v>2</v>
      </c>
      <c r="Q538">
        <v>3</v>
      </c>
      <c r="R538">
        <v>1</v>
      </c>
      <c r="S538">
        <v>1</v>
      </c>
      <c r="T538">
        <v>1</v>
      </c>
    </row>
    <row r="539" spans="1:20">
      <c r="A539">
        <v>1</v>
      </c>
      <c r="B539">
        <v>1</v>
      </c>
      <c r="C539">
        <v>12</v>
      </c>
      <c r="D539">
        <v>2</v>
      </c>
      <c r="E539">
        <v>3</v>
      </c>
      <c r="F539">
        <v>701</v>
      </c>
      <c r="G539">
        <v>1</v>
      </c>
      <c r="H539">
        <v>3</v>
      </c>
      <c r="I539">
        <v>4</v>
      </c>
      <c r="J539">
        <v>4</v>
      </c>
      <c r="K539">
        <v>2</v>
      </c>
      <c r="L539">
        <v>1</v>
      </c>
      <c r="M539">
        <v>40</v>
      </c>
      <c r="N539">
        <v>3</v>
      </c>
      <c r="O539">
        <v>2</v>
      </c>
      <c r="P539">
        <v>1</v>
      </c>
      <c r="Q539">
        <v>2</v>
      </c>
      <c r="R539">
        <v>1</v>
      </c>
      <c r="S539">
        <v>1</v>
      </c>
      <c r="T539">
        <v>1</v>
      </c>
    </row>
    <row r="540" spans="1:20">
      <c r="A540">
        <v>1</v>
      </c>
      <c r="B540">
        <v>2</v>
      </c>
      <c r="C540">
        <v>12</v>
      </c>
      <c r="D540">
        <v>2</v>
      </c>
      <c r="E540">
        <v>3</v>
      </c>
      <c r="F540">
        <v>2930</v>
      </c>
      <c r="G540">
        <v>1</v>
      </c>
      <c r="H540">
        <v>4</v>
      </c>
      <c r="I540">
        <v>2</v>
      </c>
      <c r="J540">
        <v>2</v>
      </c>
      <c r="K540">
        <v>1</v>
      </c>
      <c r="L540">
        <v>1</v>
      </c>
      <c r="M540">
        <v>27</v>
      </c>
      <c r="N540">
        <v>3</v>
      </c>
      <c r="O540">
        <v>2</v>
      </c>
      <c r="P540">
        <v>1</v>
      </c>
      <c r="Q540">
        <v>3</v>
      </c>
      <c r="R540">
        <v>1</v>
      </c>
      <c r="S540">
        <v>1</v>
      </c>
      <c r="T540">
        <v>1</v>
      </c>
    </row>
    <row r="541" spans="1:20">
      <c r="A541">
        <v>1</v>
      </c>
      <c r="B541">
        <v>4</v>
      </c>
      <c r="C541">
        <v>18</v>
      </c>
      <c r="D541">
        <v>2</v>
      </c>
      <c r="E541">
        <v>3</v>
      </c>
      <c r="F541">
        <v>1505</v>
      </c>
      <c r="G541">
        <v>1</v>
      </c>
      <c r="H541">
        <v>3</v>
      </c>
      <c r="I541">
        <v>4</v>
      </c>
      <c r="J541">
        <v>3</v>
      </c>
      <c r="K541">
        <v>2</v>
      </c>
      <c r="L541">
        <v>4</v>
      </c>
      <c r="M541">
        <v>32</v>
      </c>
      <c r="N541">
        <v>3</v>
      </c>
      <c r="O541">
        <v>3</v>
      </c>
      <c r="P541">
        <v>1</v>
      </c>
      <c r="Q541">
        <v>4</v>
      </c>
      <c r="R541">
        <v>1</v>
      </c>
      <c r="S541">
        <v>2</v>
      </c>
      <c r="T541">
        <v>1</v>
      </c>
    </row>
    <row r="542" spans="1:20">
      <c r="A542">
        <v>1</v>
      </c>
      <c r="B542">
        <v>4</v>
      </c>
      <c r="C542">
        <v>18</v>
      </c>
      <c r="D542">
        <v>4</v>
      </c>
      <c r="E542">
        <v>3</v>
      </c>
      <c r="F542">
        <v>2238</v>
      </c>
      <c r="G542">
        <v>1</v>
      </c>
      <c r="H542">
        <v>3</v>
      </c>
      <c r="I542">
        <v>2</v>
      </c>
      <c r="J542">
        <v>2</v>
      </c>
      <c r="K542">
        <v>1</v>
      </c>
      <c r="L542">
        <v>3</v>
      </c>
      <c r="M542">
        <v>25</v>
      </c>
      <c r="N542">
        <v>3</v>
      </c>
      <c r="O542">
        <v>2</v>
      </c>
      <c r="P542">
        <v>2</v>
      </c>
      <c r="Q542">
        <v>3</v>
      </c>
      <c r="R542">
        <v>1</v>
      </c>
      <c r="S542">
        <v>1</v>
      </c>
      <c r="T542">
        <v>1</v>
      </c>
    </row>
    <row r="543" spans="1:20">
      <c r="A543">
        <v>1</v>
      </c>
      <c r="B543">
        <v>4</v>
      </c>
      <c r="C543">
        <v>4</v>
      </c>
      <c r="D543">
        <v>4</v>
      </c>
      <c r="E543">
        <v>3</v>
      </c>
      <c r="F543">
        <v>1503</v>
      </c>
      <c r="G543">
        <v>1</v>
      </c>
      <c r="H543">
        <v>4</v>
      </c>
      <c r="I543">
        <v>2</v>
      </c>
      <c r="J543">
        <v>3</v>
      </c>
      <c r="K543">
        <v>1</v>
      </c>
      <c r="L543">
        <v>1</v>
      </c>
      <c r="M543">
        <v>42</v>
      </c>
      <c r="N543">
        <v>3</v>
      </c>
      <c r="O543">
        <v>2</v>
      </c>
      <c r="P543">
        <v>2</v>
      </c>
      <c r="Q543">
        <v>2</v>
      </c>
      <c r="R543">
        <v>2</v>
      </c>
      <c r="S543">
        <v>1</v>
      </c>
      <c r="T543">
        <v>1</v>
      </c>
    </row>
    <row r="544" spans="1:20">
      <c r="A544">
        <v>1</v>
      </c>
      <c r="B544">
        <v>4</v>
      </c>
      <c r="C544">
        <v>24</v>
      </c>
      <c r="D544">
        <v>4</v>
      </c>
      <c r="E544">
        <v>1</v>
      </c>
      <c r="F544">
        <v>2197</v>
      </c>
      <c r="G544">
        <v>5</v>
      </c>
      <c r="H544">
        <v>4</v>
      </c>
      <c r="I544">
        <v>4</v>
      </c>
      <c r="J544">
        <v>3</v>
      </c>
      <c r="K544">
        <v>4</v>
      </c>
      <c r="L544">
        <v>3</v>
      </c>
      <c r="M544">
        <v>43</v>
      </c>
      <c r="N544">
        <v>3</v>
      </c>
      <c r="O544">
        <v>2</v>
      </c>
      <c r="P544">
        <v>2</v>
      </c>
      <c r="Q544">
        <v>3</v>
      </c>
      <c r="R544">
        <v>2</v>
      </c>
      <c r="S544">
        <v>2</v>
      </c>
      <c r="T544">
        <v>1</v>
      </c>
    </row>
    <row r="545" spans="1:20">
      <c r="A545">
        <v>1</v>
      </c>
      <c r="B545">
        <v>3</v>
      </c>
      <c r="C545">
        <v>12</v>
      </c>
      <c r="D545">
        <v>2</v>
      </c>
      <c r="E545">
        <v>3</v>
      </c>
      <c r="F545">
        <v>1881</v>
      </c>
      <c r="G545">
        <v>1</v>
      </c>
      <c r="H545">
        <v>3</v>
      </c>
      <c r="I545">
        <v>2</v>
      </c>
      <c r="J545">
        <v>2</v>
      </c>
      <c r="K545">
        <v>2</v>
      </c>
      <c r="L545">
        <v>3</v>
      </c>
      <c r="M545">
        <v>44</v>
      </c>
      <c r="N545">
        <v>3</v>
      </c>
      <c r="O545">
        <v>1</v>
      </c>
      <c r="P545">
        <v>1</v>
      </c>
      <c r="Q545">
        <v>2</v>
      </c>
      <c r="R545">
        <v>1</v>
      </c>
      <c r="S545">
        <v>2</v>
      </c>
      <c r="T545">
        <v>1</v>
      </c>
    </row>
    <row r="546" spans="1:20">
      <c r="A546">
        <v>1</v>
      </c>
      <c r="B546">
        <v>1</v>
      </c>
      <c r="C546">
        <v>18</v>
      </c>
      <c r="D546">
        <v>4</v>
      </c>
      <c r="E546">
        <v>3</v>
      </c>
      <c r="F546">
        <v>1880</v>
      </c>
      <c r="G546">
        <v>1</v>
      </c>
      <c r="H546">
        <v>4</v>
      </c>
      <c r="I546">
        <v>4</v>
      </c>
      <c r="J546">
        <v>4</v>
      </c>
      <c r="K546">
        <v>1</v>
      </c>
      <c r="L546">
        <v>2</v>
      </c>
      <c r="M546">
        <v>32</v>
      </c>
      <c r="N546">
        <v>3</v>
      </c>
      <c r="O546">
        <v>2</v>
      </c>
      <c r="P546">
        <v>2</v>
      </c>
      <c r="Q546">
        <v>4</v>
      </c>
      <c r="R546">
        <v>1</v>
      </c>
      <c r="S546">
        <v>2</v>
      </c>
      <c r="T546">
        <v>1</v>
      </c>
    </row>
    <row r="547" spans="1:20">
      <c r="A547">
        <v>1</v>
      </c>
      <c r="B547">
        <v>1</v>
      </c>
      <c r="C547">
        <v>18</v>
      </c>
      <c r="D547">
        <v>2</v>
      </c>
      <c r="E547">
        <v>3</v>
      </c>
      <c r="F547">
        <v>2389</v>
      </c>
      <c r="G547">
        <v>1</v>
      </c>
      <c r="H547">
        <v>2</v>
      </c>
      <c r="I547">
        <v>4</v>
      </c>
      <c r="J547">
        <v>2</v>
      </c>
      <c r="K547">
        <v>1</v>
      </c>
      <c r="L547">
        <v>3</v>
      </c>
      <c r="M547">
        <v>27</v>
      </c>
      <c r="N547">
        <v>2</v>
      </c>
      <c r="O547">
        <v>2</v>
      </c>
      <c r="P547">
        <v>1</v>
      </c>
      <c r="Q547">
        <v>3</v>
      </c>
      <c r="R547">
        <v>1</v>
      </c>
      <c r="S547">
        <v>1</v>
      </c>
      <c r="T547">
        <v>1</v>
      </c>
    </row>
    <row r="548" spans="1:20">
      <c r="A548">
        <v>1</v>
      </c>
      <c r="B548">
        <v>2</v>
      </c>
      <c r="C548">
        <v>24</v>
      </c>
      <c r="D548">
        <v>2</v>
      </c>
      <c r="E548">
        <v>3</v>
      </c>
      <c r="F548">
        <v>1967</v>
      </c>
      <c r="G548">
        <v>1</v>
      </c>
      <c r="H548">
        <v>5</v>
      </c>
      <c r="I548">
        <v>4</v>
      </c>
      <c r="J548">
        <v>2</v>
      </c>
      <c r="K548">
        <v>4</v>
      </c>
      <c r="L548">
        <v>3</v>
      </c>
      <c r="M548">
        <v>20</v>
      </c>
      <c r="N548">
        <v>3</v>
      </c>
      <c r="O548">
        <v>2</v>
      </c>
      <c r="P548">
        <v>1</v>
      </c>
      <c r="Q548">
        <v>3</v>
      </c>
      <c r="R548">
        <v>1</v>
      </c>
      <c r="S548">
        <v>2</v>
      </c>
      <c r="T548">
        <v>1</v>
      </c>
    </row>
    <row r="549" spans="1:20">
      <c r="A549">
        <v>1</v>
      </c>
      <c r="B549">
        <v>4</v>
      </c>
      <c r="C549">
        <v>4</v>
      </c>
      <c r="D549">
        <v>4</v>
      </c>
      <c r="E549">
        <v>0</v>
      </c>
      <c r="F549">
        <v>3380</v>
      </c>
      <c r="G549">
        <v>1</v>
      </c>
      <c r="H549">
        <v>4</v>
      </c>
      <c r="I549">
        <v>1</v>
      </c>
      <c r="J549">
        <v>2</v>
      </c>
      <c r="K549">
        <v>1</v>
      </c>
      <c r="L549">
        <v>1</v>
      </c>
      <c r="M549">
        <v>37</v>
      </c>
      <c r="N549">
        <v>3</v>
      </c>
      <c r="O549">
        <v>2</v>
      </c>
      <c r="P549">
        <v>1</v>
      </c>
      <c r="Q549">
        <v>3</v>
      </c>
      <c r="R549">
        <v>2</v>
      </c>
      <c r="S549">
        <v>1</v>
      </c>
      <c r="T549">
        <v>1</v>
      </c>
    </row>
    <row r="550" spans="1:20">
      <c r="A550">
        <v>1</v>
      </c>
      <c r="B550">
        <v>4</v>
      </c>
      <c r="C550">
        <v>4</v>
      </c>
      <c r="D550">
        <v>4</v>
      </c>
      <c r="E550">
        <v>0</v>
      </c>
      <c r="F550">
        <v>1455</v>
      </c>
      <c r="G550">
        <v>1</v>
      </c>
      <c r="H550">
        <v>4</v>
      </c>
      <c r="I550">
        <v>2</v>
      </c>
      <c r="J550">
        <v>3</v>
      </c>
      <c r="K550">
        <v>1</v>
      </c>
      <c r="L550">
        <v>1</v>
      </c>
      <c r="M550">
        <v>42</v>
      </c>
      <c r="N550">
        <v>3</v>
      </c>
      <c r="O550">
        <v>2</v>
      </c>
      <c r="P550">
        <v>3</v>
      </c>
      <c r="Q550">
        <v>2</v>
      </c>
      <c r="R550">
        <v>2</v>
      </c>
      <c r="S550">
        <v>1</v>
      </c>
      <c r="T550">
        <v>1</v>
      </c>
    </row>
    <row r="551" spans="1:20">
      <c r="A551">
        <v>1</v>
      </c>
      <c r="B551">
        <v>4</v>
      </c>
      <c r="C551">
        <v>7</v>
      </c>
      <c r="D551">
        <v>4</v>
      </c>
      <c r="E551">
        <v>3</v>
      </c>
      <c r="F551">
        <v>730</v>
      </c>
      <c r="G551">
        <v>5</v>
      </c>
      <c r="H551">
        <v>5</v>
      </c>
      <c r="I551">
        <v>4</v>
      </c>
      <c r="J551">
        <v>3</v>
      </c>
      <c r="K551">
        <v>2</v>
      </c>
      <c r="L551">
        <v>2</v>
      </c>
      <c r="M551">
        <v>46</v>
      </c>
      <c r="N551">
        <v>3</v>
      </c>
      <c r="O551">
        <v>1</v>
      </c>
      <c r="P551">
        <v>2</v>
      </c>
      <c r="Q551">
        <v>2</v>
      </c>
      <c r="R551">
        <v>1</v>
      </c>
      <c r="S551">
        <v>2</v>
      </c>
      <c r="T551">
        <v>1</v>
      </c>
    </row>
    <row r="552" spans="1:20">
      <c r="A552">
        <v>1</v>
      </c>
      <c r="B552">
        <v>2</v>
      </c>
      <c r="C552">
        <v>18</v>
      </c>
      <c r="D552">
        <v>0</v>
      </c>
      <c r="E552">
        <v>2</v>
      </c>
      <c r="F552">
        <v>3244</v>
      </c>
      <c r="G552">
        <v>1</v>
      </c>
      <c r="H552">
        <v>3</v>
      </c>
      <c r="I552">
        <v>1</v>
      </c>
      <c r="J552">
        <v>2</v>
      </c>
      <c r="K552">
        <v>4</v>
      </c>
      <c r="L552">
        <v>3</v>
      </c>
      <c r="M552">
        <v>33</v>
      </c>
      <c r="N552">
        <v>1</v>
      </c>
      <c r="O552">
        <v>2</v>
      </c>
      <c r="P552">
        <v>2</v>
      </c>
      <c r="Q552">
        <v>3</v>
      </c>
      <c r="R552">
        <v>1</v>
      </c>
      <c r="S552">
        <v>2</v>
      </c>
      <c r="T552">
        <v>1</v>
      </c>
    </row>
    <row r="553" spans="1:20">
      <c r="A553">
        <v>0</v>
      </c>
      <c r="B553">
        <v>2</v>
      </c>
      <c r="C553">
        <v>9</v>
      </c>
      <c r="D553">
        <v>2</v>
      </c>
      <c r="E553">
        <v>3</v>
      </c>
      <c r="F553">
        <v>1670</v>
      </c>
      <c r="G553">
        <v>1</v>
      </c>
      <c r="H553">
        <v>2</v>
      </c>
      <c r="I553">
        <v>4</v>
      </c>
      <c r="J553">
        <v>2</v>
      </c>
      <c r="K553">
        <v>2</v>
      </c>
      <c r="L553">
        <v>3</v>
      </c>
      <c r="M553">
        <v>22</v>
      </c>
      <c r="N553">
        <v>3</v>
      </c>
      <c r="O553">
        <v>2</v>
      </c>
      <c r="P553">
        <v>1</v>
      </c>
      <c r="Q553">
        <v>3</v>
      </c>
      <c r="R553">
        <v>1</v>
      </c>
      <c r="S553">
        <v>2</v>
      </c>
      <c r="T553">
        <v>1</v>
      </c>
    </row>
    <row r="554" spans="1:20">
      <c r="A554">
        <v>1</v>
      </c>
      <c r="B554">
        <v>2</v>
      </c>
      <c r="C554">
        <v>48</v>
      </c>
      <c r="D554">
        <v>2</v>
      </c>
      <c r="E554">
        <v>3</v>
      </c>
      <c r="F554">
        <v>3979</v>
      </c>
      <c r="G554">
        <v>5</v>
      </c>
      <c r="H554">
        <v>4</v>
      </c>
      <c r="I554">
        <v>4</v>
      </c>
      <c r="J554">
        <v>3</v>
      </c>
      <c r="K554">
        <v>1</v>
      </c>
      <c r="L554">
        <v>3</v>
      </c>
      <c r="M554">
        <v>41</v>
      </c>
      <c r="N554">
        <v>3</v>
      </c>
      <c r="O554">
        <v>2</v>
      </c>
      <c r="P554">
        <v>2</v>
      </c>
      <c r="Q554">
        <v>3</v>
      </c>
      <c r="R554">
        <v>2</v>
      </c>
      <c r="S554">
        <v>2</v>
      </c>
      <c r="T554">
        <v>1</v>
      </c>
    </row>
    <row r="555" spans="1:20">
      <c r="A555">
        <v>0</v>
      </c>
      <c r="B555">
        <v>2</v>
      </c>
      <c r="C555">
        <v>12</v>
      </c>
      <c r="D555">
        <v>2</v>
      </c>
      <c r="E555">
        <v>2</v>
      </c>
      <c r="F555">
        <v>1922</v>
      </c>
      <c r="G555">
        <v>1</v>
      </c>
      <c r="H555">
        <v>3</v>
      </c>
      <c r="I555">
        <v>4</v>
      </c>
      <c r="J555">
        <v>3</v>
      </c>
      <c r="K555">
        <v>2</v>
      </c>
      <c r="L555">
        <v>2</v>
      </c>
      <c r="M555">
        <v>37</v>
      </c>
      <c r="N555">
        <v>3</v>
      </c>
      <c r="O555">
        <v>2</v>
      </c>
      <c r="P555">
        <v>1</v>
      </c>
      <c r="Q555">
        <v>2</v>
      </c>
      <c r="R555">
        <v>1</v>
      </c>
      <c r="S555">
        <v>1</v>
      </c>
      <c r="T555">
        <v>1</v>
      </c>
    </row>
    <row r="556" spans="1:20">
      <c r="A556">
        <v>1</v>
      </c>
      <c r="B556">
        <v>2</v>
      </c>
      <c r="C556">
        <v>18</v>
      </c>
      <c r="D556">
        <v>4</v>
      </c>
      <c r="E556">
        <v>2</v>
      </c>
      <c r="F556">
        <v>1295</v>
      </c>
      <c r="G556">
        <v>1</v>
      </c>
      <c r="H556">
        <v>2</v>
      </c>
      <c r="I556">
        <v>4</v>
      </c>
      <c r="J556">
        <v>2</v>
      </c>
      <c r="K556">
        <v>1</v>
      </c>
      <c r="L556">
        <v>2</v>
      </c>
      <c r="M556">
        <v>27</v>
      </c>
      <c r="N556">
        <v>3</v>
      </c>
      <c r="O556">
        <v>2</v>
      </c>
      <c r="P556">
        <v>2</v>
      </c>
      <c r="Q556">
        <v>3</v>
      </c>
      <c r="R556">
        <v>1</v>
      </c>
      <c r="S556">
        <v>1</v>
      </c>
      <c r="T556">
        <v>1</v>
      </c>
    </row>
    <row r="557" spans="1:20">
      <c r="A557">
        <v>1</v>
      </c>
      <c r="B557">
        <v>4</v>
      </c>
      <c r="C557">
        <v>4</v>
      </c>
      <c r="D557">
        <v>4</v>
      </c>
      <c r="E557">
        <v>3</v>
      </c>
      <c r="F557">
        <v>1544</v>
      </c>
      <c r="G557">
        <v>1</v>
      </c>
      <c r="H557">
        <v>4</v>
      </c>
      <c r="I557">
        <v>2</v>
      </c>
      <c r="J557">
        <v>3</v>
      </c>
      <c r="K557">
        <v>1</v>
      </c>
      <c r="L557">
        <v>1</v>
      </c>
      <c r="M557">
        <v>42</v>
      </c>
      <c r="N557">
        <v>3</v>
      </c>
      <c r="O557">
        <v>2</v>
      </c>
      <c r="P557">
        <v>3</v>
      </c>
      <c r="Q557">
        <v>2</v>
      </c>
      <c r="R557">
        <v>2</v>
      </c>
      <c r="S557">
        <v>1</v>
      </c>
      <c r="T557">
        <v>1</v>
      </c>
    </row>
    <row r="558" spans="1:20">
      <c r="A558">
        <v>1</v>
      </c>
      <c r="B558">
        <v>2</v>
      </c>
      <c r="C558">
        <v>8</v>
      </c>
      <c r="D558">
        <v>2</v>
      </c>
      <c r="E558">
        <v>9</v>
      </c>
      <c r="F558">
        <v>907</v>
      </c>
      <c r="G558">
        <v>1</v>
      </c>
      <c r="H558">
        <v>2</v>
      </c>
      <c r="I558">
        <v>3</v>
      </c>
      <c r="J558">
        <v>4</v>
      </c>
      <c r="K558">
        <v>2</v>
      </c>
      <c r="L558">
        <v>1</v>
      </c>
      <c r="M558">
        <v>26</v>
      </c>
      <c r="N558">
        <v>3</v>
      </c>
      <c r="O558">
        <v>2</v>
      </c>
      <c r="P558">
        <v>1</v>
      </c>
      <c r="Q558">
        <v>3</v>
      </c>
      <c r="R558">
        <v>1</v>
      </c>
      <c r="S558">
        <v>2</v>
      </c>
      <c r="T558">
        <v>1</v>
      </c>
    </row>
    <row r="559" spans="1:20">
      <c r="A559">
        <v>1</v>
      </c>
      <c r="B559">
        <v>2</v>
      </c>
      <c r="C559">
        <v>30</v>
      </c>
      <c r="D559">
        <v>2</v>
      </c>
      <c r="E559">
        <v>3</v>
      </c>
      <c r="F559">
        <v>1715</v>
      </c>
      <c r="G559">
        <v>5</v>
      </c>
      <c r="H559">
        <v>3</v>
      </c>
      <c r="I559">
        <v>4</v>
      </c>
      <c r="J559">
        <v>2</v>
      </c>
      <c r="K559">
        <v>1</v>
      </c>
      <c r="L559">
        <v>3</v>
      </c>
      <c r="M559">
        <v>26</v>
      </c>
      <c r="N559">
        <v>3</v>
      </c>
      <c r="O559">
        <v>2</v>
      </c>
      <c r="P559">
        <v>1</v>
      </c>
      <c r="Q559">
        <v>3</v>
      </c>
      <c r="R559">
        <v>1</v>
      </c>
      <c r="S559">
        <v>1</v>
      </c>
      <c r="T559">
        <v>1</v>
      </c>
    </row>
    <row r="560" spans="1:20">
      <c r="A560">
        <v>1</v>
      </c>
      <c r="B560">
        <v>3</v>
      </c>
      <c r="C560">
        <v>10</v>
      </c>
      <c r="D560">
        <v>4</v>
      </c>
      <c r="E560">
        <v>3</v>
      </c>
      <c r="F560">
        <v>1347</v>
      </c>
      <c r="G560">
        <v>5</v>
      </c>
      <c r="H560">
        <v>4</v>
      </c>
      <c r="I560">
        <v>4</v>
      </c>
      <c r="J560">
        <v>3</v>
      </c>
      <c r="K560">
        <v>2</v>
      </c>
      <c r="L560">
        <v>2</v>
      </c>
      <c r="M560">
        <v>27</v>
      </c>
      <c r="N560">
        <v>3</v>
      </c>
      <c r="O560">
        <v>2</v>
      </c>
      <c r="P560">
        <v>2</v>
      </c>
      <c r="Q560">
        <v>3</v>
      </c>
      <c r="R560">
        <v>1</v>
      </c>
      <c r="S560">
        <v>2</v>
      </c>
      <c r="T560">
        <v>1</v>
      </c>
    </row>
    <row r="561" spans="1:20">
      <c r="A561">
        <v>1</v>
      </c>
      <c r="B561">
        <v>2</v>
      </c>
      <c r="C561">
        <v>12</v>
      </c>
      <c r="D561">
        <v>2</v>
      </c>
      <c r="E561">
        <v>0</v>
      </c>
      <c r="F561">
        <v>1007</v>
      </c>
      <c r="G561">
        <v>4</v>
      </c>
      <c r="H561">
        <v>3</v>
      </c>
      <c r="I561">
        <v>4</v>
      </c>
      <c r="J561">
        <v>4</v>
      </c>
      <c r="K561">
        <v>1</v>
      </c>
      <c r="L561">
        <v>1</v>
      </c>
      <c r="M561">
        <v>22</v>
      </c>
      <c r="N561">
        <v>3</v>
      </c>
      <c r="O561">
        <v>2</v>
      </c>
      <c r="P561">
        <v>1</v>
      </c>
      <c r="Q561">
        <v>3</v>
      </c>
      <c r="R561">
        <v>1</v>
      </c>
      <c r="S561">
        <v>1</v>
      </c>
      <c r="T561">
        <v>1</v>
      </c>
    </row>
    <row r="562" spans="1:20">
      <c r="A562">
        <v>1</v>
      </c>
      <c r="B562">
        <v>4</v>
      </c>
      <c r="C562">
        <v>12</v>
      </c>
      <c r="D562">
        <v>4</v>
      </c>
      <c r="E562">
        <v>2</v>
      </c>
      <c r="F562">
        <v>1402</v>
      </c>
      <c r="G562">
        <v>3</v>
      </c>
      <c r="H562">
        <v>4</v>
      </c>
      <c r="I562">
        <v>3</v>
      </c>
      <c r="J562">
        <v>2</v>
      </c>
      <c r="K562">
        <v>4</v>
      </c>
      <c r="L562">
        <v>3</v>
      </c>
      <c r="M562">
        <v>37</v>
      </c>
      <c r="N562">
        <v>3</v>
      </c>
      <c r="O562">
        <v>1</v>
      </c>
      <c r="P562">
        <v>1</v>
      </c>
      <c r="Q562">
        <v>3</v>
      </c>
      <c r="R562">
        <v>1</v>
      </c>
      <c r="S562">
        <v>2</v>
      </c>
      <c r="T562">
        <v>1</v>
      </c>
    </row>
    <row r="563" spans="1:20">
      <c r="A563">
        <v>1</v>
      </c>
      <c r="B563">
        <v>2</v>
      </c>
      <c r="C563">
        <v>12</v>
      </c>
      <c r="D563">
        <v>2</v>
      </c>
      <c r="E563">
        <v>0</v>
      </c>
      <c r="F563">
        <v>2002</v>
      </c>
      <c r="G563">
        <v>1</v>
      </c>
      <c r="H563">
        <v>4</v>
      </c>
      <c r="I563">
        <v>3</v>
      </c>
      <c r="J563">
        <v>3</v>
      </c>
      <c r="K563">
        <v>4</v>
      </c>
      <c r="L563">
        <v>2</v>
      </c>
      <c r="M563">
        <v>30</v>
      </c>
      <c r="N563">
        <v>3</v>
      </c>
      <c r="O563">
        <v>1</v>
      </c>
      <c r="P563">
        <v>1</v>
      </c>
      <c r="Q563">
        <v>3</v>
      </c>
      <c r="R563">
        <v>2</v>
      </c>
      <c r="S563">
        <v>2</v>
      </c>
      <c r="T563">
        <v>1</v>
      </c>
    </row>
    <row r="564" spans="1:20">
      <c r="A564">
        <v>1</v>
      </c>
      <c r="B564">
        <v>4</v>
      </c>
      <c r="C564">
        <v>12</v>
      </c>
      <c r="D564">
        <v>4</v>
      </c>
      <c r="E564">
        <v>6</v>
      </c>
      <c r="F564">
        <v>2096</v>
      </c>
      <c r="G564">
        <v>1</v>
      </c>
      <c r="H564">
        <v>4</v>
      </c>
      <c r="I564">
        <v>2</v>
      </c>
      <c r="J564">
        <v>3</v>
      </c>
      <c r="K564">
        <v>3</v>
      </c>
      <c r="L564">
        <v>1</v>
      </c>
      <c r="M564">
        <v>49</v>
      </c>
      <c r="N564">
        <v>3</v>
      </c>
      <c r="O564">
        <v>2</v>
      </c>
      <c r="P564">
        <v>1</v>
      </c>
      <c r="Q564">
        <v>2</v>
      </c>
      <c r="R564">
        <v>2</v>
      </c>
      <c r="S564">
        <v>1</v>
      </c>
      <c r="T564">
        <v>1</v>
      </c>
    </row>
    <row r="565" spans="1:20">
      <c r="A565">
        <v>1</v>
      </c>
      <c r="B565">
        <v>4</v>
      </c>
      <c r="C565">
        <v>12</v>
      </c>
      <c r="D565">
        <v>2</v>
      </c>
      <c r="E565">
        <v>0</v>
      </c>
      <c r="F565">
        <v>1101</v>
      </c>
      <c r="G565">
        <v>1</v>
      </c>
      <c r="H565">
        <v>3</v>
      </c>
      <c r="I565">
        <v>3</v>
      </c>
      <c r="J565">
        <v>4</v>
      </c>
      <c r="K565">
        <v>2</v>
      </c>
      <c r="L565">
        <v>1</v>
      </c>
      <c r="M565">
        <v>27</v>
      </c>
      <c r="N565">
        <v>3</v>
      </c>
      <c r="O565">
        <v>2</v>
      </c>
      <c r="P565">
        <v>2</v>
      </c>
      <c r="Q565">
        <v>3</v>
      </c>
      <c r="R565">
        <v>1</v>
      </c>
      <c r="S565">
        <v>2</v>
      </c>
      <c r="T565">
        <v>1</v>
      </c>
    </row>
    <row r="566" spans="1:20">
      <c r="A566">
        <v>1</v>
      </c>
      <c r="B566">
        <v>4</v>
      </c>
      <c r="C566">
        <v>10</v>
      </c>
      <c r="D566">
        <v>2</v>
      </c>
      <c r="E566">
        <v>8</v>
      </c>
      <c r="F566">
        <v>894</v>
      </c>
      <c r="G566">
        <v>5</v>
      </c>
      <c r="H566">
        <v>4</v>
      </c>
      <c r="I566">
        <v>4</v>
      </c>
      <c r="J566">
        <v>2</v>
      </c>
      <c r="K566">
        <v>3</v>
      </c>
      <c r="L566">
        <v>2</v>
      </c>
      <c r="M566">
        <v>40</v>
      </c>
      <c r="N566">
        <v>3</v>
      </c>
      <c r="O566">
        <v>2</v>
      </c>
      <c r="P566">
        <v>1</v>
      </c>
      <c r="Q566">
        <v>3</v>
      </c>
      <c r="R566">
        <v>1</v>
      </c>
      <c r="S566">
        <v>2</v>
      </c>
      <c r="T566">
        <v>1</v>
      </c>
    </row>
    <row r="567" spans="1:20">
      <c r="A567">
        <v>1</v>
      </c>
      <c r="B567">
        <v>2</v>
      </c>
      <c r="C567">
        <v>11</v>
      </c>
      <c r="D567">
        <v>2</v>
      </c>
      <c r="E567">
        <v>2</v>
      </c>
      <c r="F567">
        <v>1577</v>
      </c>
      <c r="G567">
        <v>4</v>
      </c>
      <c r="H567">
        <v>2</v>
      </c>
      <c r="I567">
        <v>4</v>
      </c>
      <c r="J567">
        <v>2</v>
      </c>
      <c r="K567">
        <v>1</v>
      </c>
      <c r="L567">
        <v>1</v>
      </c>
      <c r="M567">
        <v>20</v>
      </c>
      <c r="N567">
        <v>3</v>
      </c>
      <c r="O567">
        <v>2</v>
      </c>
      <c r="P567">
        <v>1</v>
      </c>
      <c r="Q567">
        <v>3</v>
      </c>
      <c r="R567">
        <v>1</v>
      </c>
      <c r="S567">
        <v>1</v>
      </c>
      <c r="T567">
        <v>1</v>
      </c>
    </row>
    <row r="568" spans="1:20">
      <c r="A568">
        <v>1</v>
      </c>
      <c r="B568">
        <v>4</v>
      </c>
      <c r="C568">
        <v>33</v>
      </c>
      <c r="D568">
        <v>3</v>
      </c>
      <c r="E568">
        <v>9</v>
      </c>
      <c r="F568">
        <v>2764</v>
      </c>
      <c r="G568">
        <v>1</v>
      </c>
      <c r="H568">
        <v>3</v>
      </c>
      <c r="I568">
        <v>2</v>
      </c>
      <c r="J568">
        <v>2</v>
      </c>
      <c r="K568">
        <v>2</v>
      </c>
      <c r="L568">
        <v>3</v>
      </c>
      <c r="M568">
        <v>26</v>
      </c>
      <c r="N568">
        <v>3</v>
      </c>
      <c r="O568">
        <v>2</v>
      </c>
      <c r="P568">
        <v>2</v>
      </c>
      <c r="Q568">
        <v>3</v>
      </c>
      <c r="R568">
        <v>1</v>
      </c>
      <c r="S568">
        <v>2</v>
      </c>
      <c r="T568">
        <v>1</v>
      </c>
    </row>
    <row r="569" spans="1:20">
      <c r="A569">
        <v>1</v>
      </c>
      <c r="B569">
        <v>2</v>
      </c>
      <c r="C569">
        <v>48</v>
      </c>
      <c r="D569">
        <v>0</v>
      </c>
      <c r="E569">
        <v>0</v>
      </c>
      <c r="F569">
        <v>8358</v>
      </c>
      <c r="G569">
        <v>3</v>
      </c>
      <c r="H569">
        <v>2</v>
      </c>
      <c r="I569">
        <v>1</v>
      </c>
      <c r="J569">
        <v>2</v>
      </c>
      <c r="K569">
        <v>1</v>
      </c>
      <c r="L569">
        <v>3</v>
      </c>
      <c r="M569">
        <v>30</v>
      </c>
      <c r="N569">
        <v>3</v>
      </c>
      <c r="O569">
        <v>2</v>
      </c>
      <c r="P569">
        <v>2</v>
      </c>
      <c r="Q569">
        <v>3</v>
      </c>
      <c r="R569">
        <v>1</v>
      </c>
      <c r="S569">
        <v>1</v>
      </c>
      <c r="T569">
        <v>1</v>
      </c>
    </row>
    <row r="570" spans="1:20">
      <c r="A570">
        <v>1</v>
      </c>
      <c r="B570">
        <v>3</v>
      </c>
      <c r="C570">
        <v>12</v>
      </c>
      <c r="D570">
        <v>2</v>
      </c>
      <c r="E570">
        <v>2</v>
      </c>
      <c r="F570">
        <v>1474</v>
      </c>
      <c r="G570">
        <v>1</v>
      </c>
      <c r="H570">
        <v>2</v>
      </c>
      <c r="I570">
        <v>4</v>
      </c>
      <c r="J570">
        <v>2</v>
      </c>
      <c r="K570">
        <v>1</v>
      </c>
      <c r="L570">
        <v>2</v>
      </c>
      <c r="M570">
        <v>33</v>
      </c>
      <c r="N570">
        <v>1</v>
      </c>
      <c r="O570">
        <v>2</v>
      </c>
      <c r="P570">
        <v>1</v>
      </c>
      <c r="Q570">
        <v>4</v>
      </c>
      <c r="R570">
        <v>1</v>
      </c>
      <c r="S570">
        <v>2</v>
      </c>
      <c r="T570">
        <v>1</v>
      </c>
    </row>
    <row r="571" spans="1:20">
      <c r="A571">
        <v>1</v>
      </c>
      <c r="B571">
        <v>4</v>
      </c>
      <c r="C571">
        <v>24</v>
      </c>
      <c r="D571">
        <v>2</v>
      </c>
      <c r="E571">
        <v>1</v>
      </c>
      <c r="F571">
        <v>5433</v>
      </c>
      <c r="G571">
        <v>5</v>
      </c>
      <c r="H571">
        <v>1</v>
      </c>
      <c r="I571">
        <v>2</v>
      </c>
      <c r="J571">
        <v>2</v>
      </c>
      <c r="K571">
        <v>4</v>
      </c>
      <c r="L571">
        <v>2</v>
      </c>
      <c r="M571">
        <v>26</v>
      </c>
      <c r="N571">
        <v>3</v>
      </c>
      <c r="O571">
        <v>1</v>
      </c>
      <c r="P571">
        <v>1</v>
      </c>
      <c r="Q571">
        <v>4</v>
      </c>
      <c r="R571">
        <v>1</v>
      </c>
      <c r="S571">
        <v>2</v>
      </c>
      <c r="T571">
        <v>1</v>
      </c>
    </row>
    <row r="572" spans="1:20">
      <c r="A572">
        <v>1</v>
      </c>
      <c r="B572">
        <v>2</v>
      </c>
      <c r="C572">
        <v>14</v>
      </c>
      <c r="D572">
        <v>2</v>
      </c>
      <c r="E572">
        <v>9</v>
      </c>
      <c r="F572">
        <v>1410</v>
      </c>
      <c r="G572">
        <v>3</v>
      </c>
      <c r="H572">
        <v>5</v>
      </c>
      <c r="I572">
        <v>1</v>
      </c>
      <c r="J572">
        <v>4</v>
      </c>
      <c r="K572">
        <v>2</v>
      </c>
      <c r="L572">
        <v>1</v>
      </c>
      <c r="M572">
        <v>35</v>
      </c>
      <c r="N572">
        <v>3</v>
      </c>
      <c r="O572">
        <v>2</v>
      </c>
      <c r="P572">
        <v>1</v>
      </c>
      <c r="Q572">
        <v>3</v>
      </c>
      <c r="R572">
        <v>1</v>
      </c>
      <c r="S572">
        <v>2</v>
      </c>
      <c r="T572">
        <v>1</v>
      </c>
    </row>
    <row r="573" spans="1:20">
      <c r="A573">
        <v>1</v>
      </c>
      <c r="B573">
        <v>4</v>
      </c>
      <c r="C573">
        <v>20</v>
      </c>
      <c r="D573">
        <v>4</v>
      </c>
      <c r="E573">
        <v>0</v>
      </c>
      <c r="F573">
        <v>3485</v>
      </c>
      <c r="G573">
        <v>5</v>
      </c>
      <c r="H573">
        <v>2</v>
      </c>
      <c r="I573">
        <v>2</v>
      </c>
      <c r="J573">
        <v>1</v>
      </c>
      <c r="K573">
        <v>4</v>
      </c>
      <c r="L573">
        <v>1</v>
      </c>
      <c r="M573">
        <v>44</v>
      </c>
      <c r="N573">
        <v>3</v>
      </c>
      <c r="O573">
        <v>2</v>
      </c>
      <c r="P573">
        <v>2</v>
      </c>
      <c r="Q573">
        <v>3</v>
      </c>
      <c r="R573">
        <v>1</v>
      </c>
      <c r="S573">
        <v>2</v>
      </c>
      <c r="T573">
        <v>1</v>
      </c>
    </row>
    <row r="574" spans="1:20">
      <c r="A574">
        <v>1</v>
      </c>
      <c r="B574">
        <v>4</v>
      </c>
      <c r="C574">
        <v>18</v>
      </c>
      <c r="D574">
        <v>4</v>
      </c>
      <c r="E574">
        <v>1</v>
      </c>
      <c r="F574">
        <v>3850</v>
      </c>
      <c r="G574">
        <v>1</v>
      </c>
      <c r="H574">
        <v>4</v>
      </c>
      <c r="I574">
        <v>3</v>
      </c>
      <c r="J574">
        <v>3</v>
      </c>
      <c r="K574">
        <v>1</v>
      </c>
      <c r="L574">
        <v>3</v>
      </c>
      <c r="M574">
        <v>27</v>
      </c>
      <c r="N574">
        <v>3</v>
      </c>
      <c r="O574">
        <v>2</v>
      </c>
      <c r="P574">
        <v>2</v>
      </c>
      <c r="Q574">
        <v>3</v>
      </c>
      <c r="R574">
        <v>1</v>
      </c>
      <c r="S574">
        <v>1</v>
      </c>
      <c r="T574">
        <v>1</v>
      </c>
    </row>
    <row r="575" spans="1:20">
      <c r="A575">
        <v>0</v>
      </c>
      <c r="B575">
        <v>2</v>
      </c>
      <c r="C575">
        <v>60</v>
      </c>
      <c r="D575">
        <v>2</v>
      </c>
      <c r="E575">
        <v>0</v>
      </c>
      <c r="F575">
        <v>7408</v>
      </c>
      <c r="G575">
        <v>2</v>
      </c>
      <c r="H575">
        <v>2</v>
      </c>
      <c r="I575">
        <v>4</v>
      </c>
      <c r="J575">
        <v>2</v>
      </c>
      <c r="K575">
        <v>2</v>
      </c>
      <c r="L575">
        <v>2</v>
      </c>
      <c r="M575">
        <v>24</v>
      </c>
      <c r="N575">
        <v>3</v>
      </c>
      <c r="O575">
        <v>2</v>
      </c>
      <c r="P575">
        <v>1</v>
      </c>
      <c r="Q575">
        <v>4</v>
      </c>
      <c r="R575">
        <v>1</v>
      </c>
      <c r="S575">
        <v>1</v>
      </c>
      <c r="T575">
        <v>1</v>
      </c>
    </row>
    <row r="576" spans="1:20">
      <c r="A576">
        <v>1</v>
      </c>
      <c r="B576">
        <v>3</v>
      </c>
      <c r="C576">
        <v>24</v>
      </c>
      <c r="D576">
        <v>2</v>
      </c>
      <c r="E576">
        <v>3</v>
      </c>
      <c r="F576">
        <v>1377</v>
      </c>
      <c r="G576">
        <v>2</v>
      </c>
      <c r="H576">
        <v>5</v>
      </c>
      <c r="I576">
        <v>4</v>
      </c>
      <c r="J576">
        <v>2</v>
      </c>
      <c r="K576">
        <v>2</v>
      </c>
      <c r="L576">
        <v>4</v>
      </c>
      <c r="M576">
        <v>47</v>
      </c>
      <c r="N576">
        <v>3</v>
      </c>
      <c r="O576">
        <v>3</v>
      </c>
      <c r="P576">
        <v>1</v>
      </c>
      <c r="Q576">
        <v>3</v>
      </c>
      <c r="R576">
        <v>1</v>
      </c>
      <c r="S576">
        <v>2</v>
      </c>
      <c r="T576">
        <v>1</v>
      </c>
    </row>
    <row r="577" spans="1:20">
      <c r="A577">
        <v>1</v>
      </c>
      <c r="B577">
        <v>4</v>
      </c>
      <c r="C577">
        <v>30</v>
      </c>
      <c r="D577">
        <v>3</v>
      </c>
      <c r="E577">
        <v>9</v>
      </c>
      <c r="F577">
        <v>4272</v>
      </c>
      <c r="G577">
        <v>2</v>
      </c>
      <c r="H577">
        <v>3</v>
      </c>
      <c r="I577">
        <v>2</v>
      </c>
      <c r="J577">
        <v>3</v>
      </c>
      <c r="K577">
        <v>2</v>
      </c>
      <c r="L577">
        <v>2</v>
      </c>
      <c r="M577">
        <v>26</v>
      </c>
      <c r="N577">
        <v>3</v>
      </c>
      <c r="O577">
        <v>2</v>
      </c>
      <c r="P577">
        <v>2</v>
      </c>
      <c r="Q577">
        <v>2</v>
      </c>
      <c r="R577">
        <v>1</v>
      </c>
      <c r="S577">
        <v>1</v>
      </c>
      <c r="T577">
        <v>1</v>
      </c>
    </row>
    <row r="578" spans="1:20">
      <c r="A578">
        <v>1</v>
      </c>
      <c r="B578">
        <v>2</v>
      </c>
      <c r="C578">
        <v>24</v>
      </c>
      <c r="D578">
        <v>3</v>
      </c>
      <c r="E578">
        <v>3</v>
      </c>
      <c r="F578">
        <v>1553</v>
      </c>
      <c r="G578">
        <v>2</v>
      </c>
      <c r="H578">
        <v>4</v>
      </c>
      <c r="I578">
        <v>3</v>
      </c>
      <c r="J578">
        <v>2</v>
      </c>
      <c r="K578">
        <v>2</v>
      </c>
      <c r="L578">
        <v>2</v>
      </c>
      <c r="M578">
        <v>23</v>
      </c>
      <c r="N578">
        <v>3</v>
      </c>
      <c r="O578">
        <v>1</v>
      </c>
      <c r="P578">
        <v>2</v>
      </c>
      <c r="Q578">
        <v>3</v>
      </c>
      <c r="R578">
        <v>1</v>
      </c>
      <c r="S578">
        <v>2</v>
      </c>
      <c r="T578">
        <v>1</v>
      </c>
    </row>
    <row r="579" spans="1:20">
      <c r="A579">
        <v>1</v>
      </c>
      <c r="B579">
        <v>2</v>
      </c>
      <c r="C579">
        <v>36</v>
      </c>
      <c r="D579">
        <v>3</v>
      </c>
      <c r="E579">
        <v>9</v>
      </c>
      <c r="F579">
        <v>9857</v>
      </c>
      <c r="G579">
        <v>2</v>
      </c>
      <c r="H579">
        <v>4</v>
      </c>
      <c r="I579">
        <v>1</v>
      </c>
      <c r="J579">
        <v>3</v>
      </c>
      <c r="K579">
        <v>3</v>
      </c>
      <c r="L579">
        <v>2</v>
      </c>
      <c r="M579">
        <v>31</v>
      </c>
      <c r="N579">
        <v>3</v>
      </c>
      <c r="O579">
        <v>2</v>
      </c>
      <c r="P579">
        <v>2</v>
      </c>
      <c r="Q579">
        <v>2</v>
      </c>
      <c r="R579">
        <v>2</v>
      </c>
      <c r="S579">
        <v>2</v>
      </c>
      <c r="T579">
        <v>1</v>
      </c>
    </row>
    <row r="580" spans="1:20">
      <c r="A580">
        <v>1</v>
      </c>
      <c r="B580">
        <v>4</v>
      </c>
      <c r="C580">
        <v>6</v>
      </c>
      <c r="D580">
        <v>4</v>
      </c>
      <c r="E580">
        <v>0</v>
      </c>
      <c r="F580">
        <v>362</v>
      </c>
      <c r="G580">
        <v>2</v>
      </c>
      <c r="H580">
        <v>3</v>
      </c>
      <c r="I580">
        <v>4</v>
      </c>
      <c r="J580">
        <v>2</v>
      </c>
      <c r="K580">
        <v>4</v>
      </c>
      <c r="L580">
        <v>3</v>
      </c>
      <c r="M580">
        <v>52</v>
      </c>
      <c r="N580">
        <v>3</v>
      </c>
      <c r="O580">
        <v>2</v>
      </c>
      <c r="P580">
        <v>2</v>
      </c>
      <c r="Q580">
        <v>2</v>
      </c>
      <c r="R580">
        <v>1</v>
      </c>
      <c r="S580">
        <v>1</v>
      </c>
      <c r="T580">
        <v>1</v>
      </c>
    </row>
    <row r="581" spans="1:20">
      <c r="A581">
        <v>1</v>
      </c>
      <c r="B581">
        <v>4</v>
      </c>
      <c r="C581">
        <v>12</v>
      </c>
      <c r="D581">
        <v>4</v>
      </c>
      <c r="E581">
        <v>2</v>
      </c>
      <c r="F581">
        <v>1935</v>
      </c>
      <c r="G581">
        <v>1</v>
      </c>
      <c r="H581">
        <v>5</v>
      </c>
      <c r="I581">
        <v>4</v>
      </c>
      <c r="J581">
        <v>3</v>
      </c>
      <c r="K581">
        <v>4</v>
      </c>
      <c r="L581">
        <v>1</v>
      </c>
      <c r="M581">
        <v>43</v>
      </c>
      <c r="N581">
        <v>3</v>
      </c>
      <c r="O581">
        <v>2</v>
      </c>
      <c r="P581">
        <v>3</v>
      </c>
      <c r="Q581">
        <v>3</v>
      </c>
      <c r="R581">
        <v>1</v>
      </c>
      <c r="S581">
        <v>2</v>
      </c>
      <c r="T581">
        <v>1</v>
      </c>
    </row>
    <row r="582" spans="1:20">
      <c r="A582">
        <v>1</v>
      </c>
      <c r="B582">
        <v>4</v>
      </c>
      <c r="C582">
        <v>48</v>
      </c>
      <c r="D582">
        <v>2</v>
      </c>
      <c r="E582">
        <v>3</v>
      </c>
      <c r="F582">
        <v>10222</v>
      </c>
      <c r="G582">
        <v>5</v>
      </c>
      <c r="H582">
        <v>4</v>
      </c>
      <c r="I582">
        <v>4</v>
      </c>
      <c r="J582">
        <v>3</v>
      </c>
      <c r="K582">
        <v>3</v>
      </c>
      <c r="L582">
        <v>3</v>
      </c>
      <c r="M582">
        <v>37</v>
      </c>
      <c r="N582">
        <v>2</v>
      </c>
      <c r="O582">
        <v>2</v>
      </c>
      <c r="P582">
        <v>1</v>
      </c>
      <c r="Q582">
        <v>3</v>
      </c>
      <c r="R582">
        <v>1</v>
      </c>
      <c r="S582">
        <v>2</v>
      </c>
      <c r="T582">
        <v>1</v>
      </c>
    </row>
    <row r="583" spans="1:20">
      <c r="A583">
        <v>1</v>
      </c>
      <c r="B583">
        <v>3</v>
      </c>
      <c r="C583">
        <v>12</v>
      </c>
      <c r="D583">
        <v>2</v>
      </c>
      <c r="E583">
        <v>0</v>
      </c>
      <c r="F583">
        <v>1330</v>
      </c>
      <c r="G583">
        <v>1</v>
      </c>
      <c r="H583">
        <v>2</v>
      </c>
      <c r="I583">
        <v>4</v>
      </c>
      <c r="J583">
        <v>3</v>
      </c>
      <c r="K583">
        <v>1</v>
      </c>
      <c r="L583">
        <v>1</v>
      </c>
      <c r="M583">
        <v>26</v>
      </c>
      <c r="N583">
        <v>3</v>
      </c>
      <c r="O583">
        <v>2</v>
      </c>
      <c r="P583">
        <v>1</v>
      </c>
      <c r="Q583">
        <v>3</v>
      </c>
      <c r="R583">
        <v>1</v>
      </c>
      <c r="S583">
        <v>1</v>
      </c>
      <c r="T583">
        <v>1</v>
      </c>
    </row>
    <row r="584" spans="1:20">
      <c r="A584">
        <v>1</v>
      </c>
      <c r="B584">
        <v>4</v>
      </c>
      <c r="C584">
        <v>36</v>
      </c>
      <c r="D584">
        <v>2</v>
      </c>
      <c r="E584">
        <v>6</v>
      </c>
      <c r="F584">
        <v>9055</v>
      </c>
      <c r="G584">
        <v>5</v>
      </c>
      <c r="H584">
        <v>3</v>
      </c>
      <c r="I584">
        <v>2</v>
      </c>
      <c r="J584">
        <v>3</v>
      </c>
      <c r="K584">
        <v>4</v>
      </c>
      <c r="L584">
        <v>4</v>
      </c>
      <c r="M584">
        <v>35</v>
      </c>
      <c r="N584">
        <v>3</v>
      </c>
      <c r="O584">
        <v>3</v>
      </c>
      <c r="P584">
        <v>1</v>
      </c>
      <c r="Q584">
        <v>2</v>
      </c>
      <c r="R584">
        <v>2</v>
      </c>
      <c r="S584">
        <v>2</v>
      </c>
      <c r="T584">
        <v>1</v>
      </c>
    </row>
    <row r="585" spans="1:20">
      <c r="A585">
        <v>1</v>
      </c>
      <c r="B585">
        <v>2</v>
      </c>
      <c r="C585">
        <v>26</v>
      </c>
      <c r="D585">
        <v>2</v>
      </c>
      <c r="E585">
        <v>1</v>
      </c>
      <c r="F585">
        <v>7966</v>
      </c>
      <c r="G585">
        <v>1</v>
      </c>
      <c r="H585">
        <v>2</v>
      </c>
      <c r="I585">
        <v>2</v>
      </c>
      <c r="J585">
        <v>3</v>
      </c>
      <c r="K585">
        <v>3</v>
      </c>
      <c r="L585">
        <v>3</v>
      </c>
      <c r="M585">
        <v>30</v>
      </c>
      <c r="N585">
        <v>3</v>
      </c>
      <c r="O585">
        <v>2</v>
      </c>
      <c r="P585">
        <v>2</v>
      </c>
      <c r="Q585">
        <v>3</v>
      </c>
      <c r="R585">
        <v>1</v>
      </c>
      <c r="S585">
        <v>1</v>
      </c>
      <c r="T585">
        <v>1</v>
      </c>
    </row>
    <row r="586" spans="1:20">
      <c r="A586">
        <v>1</v>
      </c>
      <c r="B586">
        <v>2</v>
      </c>
      <c r="C586">
        <v>30</v>
      </c>
      <c r="D586">
        <v>1</v>
      </c>
      <c r="E586">
        <v>2</v>
      </c>
      <c r="F586">
        <v>3496</v>
      </c>
      <c r="G586">
        <v>4</v>
      </c>
      <c r="H586">
        <v>3</v>
      </c>
      <c r="I586">
        <v>4</v>
      </c>
      <c r="J586">
        <v>3</v>
      </c>
      <c r="K586">
        <v>2</v>
      </c>
      <c r="L586">
        <v>3</v>
      </c>
      <c r="M586">
        <v>34</v>
      </c>
      <c r="N586">
        <v>2</v>
      </c>
      <c r="O586">
        <v>2</v>
      </c>
      <c r="P586">
        <v>1</v>
      </c>
      <c r="Q586">
        <v>3</v>
      </c>
      <c r="R586">
        <v>2</v>
      </c>
      <c r="S586">
        <v>2</v>
      </c>
      <c r="T586">
        <v>1</v>
      </c>
    </row>
    <row r="587" spans="1:20">
      <c r="A587">
        <v>1</v>
      </c>
      <c r="B587">
        <v>2</v>
      </c>
      <c r="C587">
        <v>36</v>
      </c>
      <c r="D587">
        <v>2</v>
      </c>
      <c r="E587">
        <v>1</v>
      </c>
      <c r="F587">
        <v>6948</v>
      </c>
      <c r="G587">
        <v>1</v>
      </c>
      <c r="H587">
        <v>3</v>
      </c>
      <c r="I587">
        <v>2</v>
      </c>
      <c r="J587">
        <v>3</v>
      </c>
      <c r="K587">
        <v>2</v>
      </c>
      <c r="L587">
        <v>3</v>
      </c>
      <c r="M587">
        <v>35</v>
      </c>
      <c r="N587">
        <v>3</v>
      </c>
      <c r="O587">
        <v>1</v>
      </c>
      <c r="P587">
        <v>1</v>
      </c>
      <c r="Q587">
        <v>4</v>
      </c>
      <c r="R587">
        <v>1</v>
      </c>
      <c r="S587">
        <v>2</v>
      </c>
      <c r="T587">
        <v>1</v>
      </c>
    </row>
    <row r="588" spans="1:20">
      <c r="A588">
        <v>1</v>
      </c>
      <c r="B588">
        <v>2</v>
      </c>
      <c r="C588">
        <v>48</v>
      </c>
      <c r="D588">
        <v>0</v>
      </c>
      <c r="E588">
        <v>9</v>
      </c>
      <c r="F588">
        <v>12204</v>
      </c>
      <c r="G588">
        <v>5</v>
      </c>
      <c r="H588">
        <v>3</v>
      </c>
      <c r="I588">
        <v>2</v>
      </c>
      <c r="J588">
        <v>3</v>
      </c>
      <c r="K588">
        <v>2</v>
      </c>
      <c r="L588">
        <v>3</v>
      </c>
      <c r="M588">
        <v>48</v>
      </c>
      <c r="N588">
        <v>1</v>
      </c>
      <c r="O588">
        <v>2</v>
      </c>
      <c r="P588">
        <v>1</v>
      </c>
      <c r="Q588">
        <v>4</v>
      </c>
      <c r="R588">
        <v>1</v>
      </c>
      <c r="S588">
        <v>2</v>
      </c>
      <c r="T588">
        <v>1</v>
      </c>
    </row>
    <row r="589" spans="1:20">
      <c r="A589">
        <v>0</v>
      </c>
      <c r="B589">
        <v>1</v>
      </c>
      <c r="C589">
        <v>36</v>
      </c>
      <c r="D589">
        <v>2</v>
      </c>
      <c r="E589">
        <v>2</v>
      </c>
      <c r="F589">
        <v>3446</v>
      </c>
      <c r="G589">
        <v>1</v>
      </c>
      <c r="H589">
        <v>5</v>
      </c>
      <c r="I589">
        <v>4</v>
      </c>
      <c r="J589">
        <v>3</v>
      </c>
      <c r="K589">
        <v>2</v>
      </c>
      <c r="L589">
        <v>3</v>
      </c>
      <c r="M589">
        <v>42</v>
      </c>
      <c r="N589">
        <v>3</v>
      </c>
      <c r="O589">
        <v>2</v>
      </c>
      <c r="P589">
        <v>1</v>
      </c>
      <c r="Q589">
        <v>3</v>
      </c>
      <c r="R589">
        <v>2</v>
      </c>
      <c r="S589">
        <v>1</v>
      </c>
      <c r="T589">
        <v>1</v>
      </c>
    </row>
    <row r="590" spans="1:20">
      <c r="A590">
        <v>0</v>
      </c>
      <c r="B590">
        <v>1</v>
      </c>
      <c r="C590">
        <v>12</v>
      </c>
      <c r="D590">
        <v>2</v>
      </c>
      <c r="E590">
        <v>6</v>
      </c>
      <c r="F590">
        <v>684</v>
      </c>
      <c r="G590">
        <v>1</v>
      </c>
      <c r="H590">
        <v>3</v>
      </c>
      <c r="I590">
        <v>4</v>
      </c>
      <c r="J590">
        <v>3</v>
      </c>
      <c r="K590">
        <v>4</v>
      </c>
      <c r="L590">
        <v>3</v>
      </c>
      <c r="M590">
        <v>40</v>
      </c>
      <c r="N590">
        <v>3</v>
      </c>
      <c r="O590">
        <v>1</v>
      </c>
      <c r="P590">
        <v>1</v>
      </c>
      <c r="Q590">
        <v>2</v>
      </c>
      <c r="R590">
        <v>2</v>
      </c>
      <c r="S590">
        <v>1</v>
      </c>
      <c r="T590">
        <v>1</v>
      </c>
    </row>
    <row r="591" spans="1:20">
      <c r="A591">
        <v>0</v>
      </c>
      <c r="B591">
        <v>1</v>
      </c>
      <c r="C591">
        <v>33</v>
      </c>
      <c r="D591">
        <v>4</v>
      </c>
      <c r="E591">
        <v>2</v>
      </c>
      <c r="F591">
        <v>4281</v>
      </c>
      <c r="G591">
        <v>3</v>
      </c>
      <c r="H591">
        <v>3</v>
      </c>
      <c r="I591">
        <v>1</v>
      </c>
      <c r="J591">
        <v>2</v>
      </c>
      <c r="K591">
        <v>4</v>
      </c>
      <c r="L591">
        <v>3</v>
      </c>
      <c r="M591">
        <v>23</v>
      </c>
      <c r="N591">
        <v>3</v>
      </c>
      <c r="O591">
        <v>2</v>
      </c>
      <c r="P591">
        <v>2</v>
      </c>
      <c r="Q591">
        <v>3</v>
      </c>
      <c r="R591">
        <v>1</v>
      </c>
      <c r="S591">
        <v>1</v>
      </c>
      <c r="T591">
        <v>1</v>
      </c>
    </row>
    <row r="592" spans="1:20">
      <c r="A592">
        <v>0</v>
      </c>
      <c r="B592">
        <v>1</v>
      </c>
      <c r="C592">
        <v>42</v>
      </c>
      <c r="D592">
        <v>2</v>
      </c>
      <c r="E592">
        <v>3</v>
      </c>
      <c r="F592">
        <v>7174</v>
      </c>
      <c r="G592">
        <v>5</v>
      </c>
      <c r="H592">
        <v>4</v>
      </c>
      <c r="I592">
        <v>4</v>
      </c>
      <c r="J592">
        <v>2</v>
      </c>
      <c r="K592">
        <v>3</v>
      </c>
      <c r="L592">
        <v>3</v>
      </c>
      <c r="M592">
        <v>30</v>
      </c>
      <c r="N592">
        <v>3</v>
      </c>
      <c r="O592">
        <v>2</v>
      </c>
      <c r="P592">
        <v>1</v>
      </c>
      <c r="Q592">
        <v>4</v>
      </c>
      <c r="R592">
        <v>1</v>
      </c>
      <c r="S592">
        <v>2</v>
      </c>
      <c r="T592">
        <v>1</v>
      </c>
    </row>
    <row r="593" spans="1:20">
      <c r="A593">
        <v>0</v>
      </c>
      <c r="B593">
        <v>1</v>
      </c>
      <c r="C593">
        <v>24</v>
      </c>
      <c r="D593">
        <v>1</v>
      </c>
      <c r="E593">
        <v>3</v>
      </c>
      <c r="F593">
        <v>1546</v>
      </c>
      <c r="G593">
        <v>1</v>
      </c>
      <c r="H593">
        <v>4</v>
      </c>
      <c r="I593">
        <v>4</v>
      </c>
      <c r="J593">
        <v>3</v>
      </c>
      <c r="K593">
        <v>4</v>
      </c>
      <c r="L593">
        <v>3</v>
      </c>
      <c r="M593">
        <v>24</v>
      </c>
      <c r="N593">
        <v>1</v>
      </c>
      <c r="O593">
        <v>1</v>
      </c>
      <c r="P593">
        <v>1</v>
      </c>
      <c r="Q593">
        <v>2</v>
      </c>
      <c r="R593">
        <v>1</v>
      </c>
      <c r="S593">
        <v>1</v>
      </c>
      <c r="T593">
        <v>1</v>
      </c>
    </row>
    <row r="594" spans="1:20">
      <c r="A594">
        <v>0</v>
      </c>
      <c r="B594">
        <v>1</v>
      </c>
      <c r="C594">
        <v>24</v>
      </c>
      <c r="D594">
        <v>2</v>
      </c>
      <c r="E594">
        <v>2</v>
      </c>
      <c r="F594">
        <v>2359</v>
      </c>
      <c r="G594">
        <v>2</v>
      </c>
      <c r="H594">
        <v>1</v>
      </c>
      <c r="I594">
        <v>1</v>
      </c>
      <c r="J594">
        <v>1</v>
      </c>
      <c r="K594">
        <v>1</v>
      </c>
      <c r="L594">
        <v>2</v>
      </c>
      <c r="M594">
        <v>33</v>
      </c>
      <c r="N594">
        <v>3</v>
      </c>
      <c r="O594">
        <v>2</v>
      </c>
      <c r="P594">
        <v>1</v>
      </c>
      <c r="Q594">
        <v>3</v>
      </c>
      <c r="R594">
        <v>1</v>
      </c>
      <c r="S594">
        <v>1</v>
      </c>
      <c r="T594">
        <v>1</v>
      </c>
    </row>
    <row r="595" spans="1:20">
      <c r="A595">
        <v>0</v>
      </c>
      <c r="B595">
        <v>4</v>
      </c>
      <c r="C595">
        <v>24</v>
      </c>
      <c r="D595">
        <v>2</v>
      </c>
      <c r="E595">
        <v>3</v>
      </c>
      <c r="F595">
        <v>3621</v>
      </c>
      <c r="G595">
        <v>2</v>
      </c>
      <c r="H595">
        <v>5</v>
      </c>
      <c r="I595">
        <v>2</v>
      </c>
      <c r="J595">
        <v>3</v>
      </c>
      <c r="K595">
        <v>4</v>
      </c>
      <c r="L595">
        <v>3</v>
      </c>
      <c r="M595">
        <v>31</v>
      </c>
      <c r="N595">
        <v>3</v>
      </c>
      <c r="O595">
        <v>2</v>
      </c>
      <c r="P595">
        <v>2</v>
      </c>
      <c r="Q595">
        <v>3</v>
      </c>
      <c r="R595">
        <v>1</v>
      </c>
      <c r="S595">
        <v>1</v>
      </c>
      <c r="T595">
        <v>1</v>
      </c>
    </row>
    <row r="596" spans="1:20">
      <c r="A596">
        <v>0</v>
      </c>
      <c r="B596">
        <v>1</v>
      </c>
      <c r="C596">
        <v>12</v>
      </c>
      <c r="D596">
        <v>2</v>
      </c>
      <c r="E596">
        <v>4</v>
      </c>
      <c r="F596">
        <v>741</v>
      </c>
      <c r="G596">
        <v>2</v>
      </c>
      <c r="H596">
        <v>1</v>
      </c>
      <c r="I596">
        <v>4</v>
      </c>
      <c r="J596">
        <v>2</v>
      </c>
      <c r="K596">
        <v>3</v>
      </c>
      <c r="L596">
        <v>2</v>
      </c>
      <c r="M596">
        <v>22</v>
      </c>
      <c r="N596">
        <v>3</v>
      </c>
      <c r="O596">
        <v>2</v>
      </c>
      <c r="P596">
        <v>1</v>
      </c>
      <c r="Q596">
        <v>3</v>
      </c>
      <c r="R596">
        <v>1</v>
      </c>
      <c r="S596">
        <v>1</v>
      </c>
      <c r="T596">
        <v>1</v>
      </c>
    </row>
    <row r="597" spans="1:20">
      <c r="A597">
        <v>0</v>
      </c>
      <c r="B597">
        <v>1</v>
      </c>
      <c r="C597">
        <v>12</v>
      </c>
      <c r="D597">
        <v>2</v>
      </c>
      <c r="E597">
        <v>2</v>
      </c>
      <c r="F597">
        <v>7865</v>
      </c>
      <c r="G597">
        <v>1</v>
      </c>
      <c r="H597">
        <v>5</v>
      </c>
      <c r="I597">
        <v>4</v>
      </c>
      <c r="J597">
        <v>3</v>
      </c>
      <c r="K597">
        <v>4</v>
      </c>
      <c r="L597">
        <v>4</v>
      </c>
      <c r="M597">
        <v>53</v>
      </c>
      <c r="N597">
        <v>3</v>
      </c>
      <c r="O597">
        <v>3</v>
      </c>
      <c r="P597">
        <v>1</v>
      </c>
      <c r="Q597">
        <v>4</v>
      </c>
      <c r="R597">
        <v>1</v>
      </c>
      <c r="S597">
        <v>2</v>
      </c>
      <c r="T597">
        <v>1</v>
      </c>
    </row>
    <row r="598" spans="1:20">
      <c r="A598">
        <v>1</v>
      </c>
      <c r="B598">
        <v>1</v>
      </c>
      <c r="C598">
        <v>24</v>
      </c>
      <c r="D598">
        <v>2</v>
      </c>
      <c r="E598">
        <v>1</v>
      </c>
      <c r="F598">
        <v>2910</v>
      </c>
      <c r="G598">
        <v>1</v>
      </c>
      <c r="H598">
        <v>4</v>
      </c>
      <c r="I598">
        <v>2</v>
      </c>
      <c r="J598">
        <v>3</v>
      </c>
      <c r="K598">
        <v>1</v>
      </c>
      <c r="L598">
        <v>4</v>
      </c>
      <c r="M598">
        <v>34</v>
      </c>
      <c r="N598">
        <v>3</v>
      </c>
      <c r="O598">
        <v>3</v>
      </c>
      <c r="P598">
        <v>1</v>
      </c>
      <c r="Q598">
        <v>4</v>
      </c>
      <c r="R598">
        <v>1</v>
      </c>
      <c r="S598">
        <v>2</v>
      </c>
      <c r="T598">
        <v>1</v>
      </c>
    </row>
    <row r="599" spans="1:20">
      <c r="A599">
        <v>1</v>
      </c>
      <c r="B599">
        <v>1</v>
      </c>
      <c r="C599">
        <v>18</v>
      </c>
      <c r="D599">
        <v>4</v>
      </c>
      <c r="E599">
        <v>0</v>
      </c>
      <c r="F599">
        <v>5302</v>
      </c>
      <c r="G599">
        <v>1</v>
      </c>
      <c r="H599">
        <v>5</v>
      </c>
      <c r="I599">
        <v>2</v>
      </c>
      <c r="J599">
        <v>3</v>
      </c>
      <c r="K599">
        <v>4</v>
      </c>
      <c r="L599">
        <v>4</v>
      </c>
      <c r="M599">
        <v>36</v>
      </c>
      <c r="N599">
        <v>3</v>
      </c>
      <c r="O599">
        <v>3</v>
      </c>
      <c r="P599">
        <v>3</v>
      </c>
      <c r="Q599">
        <v>4</v>
      </c>
      <c r="R599">
        <v>1</v>
      </c>
      <c r="S599">
        <v>2</v>
      </c>
      <c r="T599">
        <v>1</v>
      </c>
    </row>
    <row r="600" spans="1:20">
      <c r="A600">
        <v>1</v>
      </c>
      <c r="B600">
        <v>1</v>
      </c>
      <c r="C600">
        <v>36</v>
      </c>
      <c r="D600">
        <v>2</v>
      </c>
      <c r="E600">
        <v>2</v>
      </c>
      <c r="F600">
        <v>3620</v>
      </c>
      <c r="G600">
        <v>1</v>
      </c>
      <c r="H600">
        <v>3</v>
      </c>
      <c r="I600">
        <v>1</v>
      </c>
      <c r="J600">
        <v>3</v>
      </c>
      <c r="K600">
        <v>2</v>
      </c>
      <c r="L600">
        <v>2</v>
      </c>
      <c r="M600">
        <v>37</v>
      </c>
      <c r="N600">
        <v>3</v>
      </c>
      <c r="O600">
        <v>2</v>
      </c>
      <c r="P600">
        <v>1</v>
      </c>
      <c r="Q600">
        <v>3</v>
      </c>
      <c r="R600">
        <v>2</v>
      </c>
      <c r="S600">
        <v>1</v>
      </c>
      <c r="T600">
        <v>1</v>
      </c>
    </row>
    <row r="601" spans="1:20">
      <c r="A601">
        <v>1</v>
      </c>
      <c r="B601">
        <v>1</v>
      </c>
      <c r="C601">
        <v>18</v>
      </c>
      <c r="D601">
        <v>2</v>
      </c>
      <c r="E601">
        <v>3</v>
      </c>
      <c r="F601">
        <v>3509</v>
      </c>
      <c r="G601">
        <v>1</v>
      </c>
      <c r="H601">
        <v>4</v>
      </c>
      <c r="I601">
        <v>4</v>
      </c>
      <c r="J601">
        <v>2</v>
      </c>
      <c r="K601">
        <v>1</v>
      </c>
      <c r="L601">
        <v>1</v>
      </c>
      <c r="M601">
        <v>25</v>
      </c>
      <c r="N601">
        <v>3</v>
      </c>
      <c r="O601">
        <v>2</v>
      </c>
      <c r="P601">
        <v>1</v>
      </c>
      <c r="Q601">
        <v>3</v>
      </c>
      <c r="R601">
        <v>1</v>
      </c>
      <c r="S601">
        <v>1</v>
      </c>
      <c r="T601">
        <v>1</v>
      </c>
    </row>
    <row r="602" spans="1:20">
      <c r="A602">
        <v>1</v>
      </c>
      <c r="B602">
        <v>2</v>
      </c>
      <c r="C602">
        <v>12</v>
      </c>
      <c r="D602">
        <v>2</v>
      </c>
      <c r="E602">
        <v>2</v>
      </c>
      <c r="F602">
        <v>3017</v>
      </c>
      <c r="G602">
        <v>1</v>
      </c>
      <c r="H602">
        <v>2</v>
      </c>
      <c r="I602">
        <v>3</v>
      </c>
      <c r="J602">
        <v>2</v>
      </c>
      <c r="K602">
        <v>1</v>
      </c>
      <c r="L602">
        <v>1</v>
      </c>
      <c r="M602">
        <v>34</v>
      </c>
      <c r="N602">
        <v>3</v>
      </c>
      <c r="O602">
        <v>1</v>
      </c>
      <c r="P602">
        <v>1</v>
      </c>
      <c r="Q602">
        <v>4</v>
      </c>
      <c r="R602">
        <v>1</v>
      </c>
      <c r="S602">
        <v>1</v>
      </c>
      <c r="T602">
        <v>1</v>
      </c>
    </row>
    <row r="603" spans="1:20">
      <c r="A603">
        <v>1</v>
      </c>
      <c r="B603">
        <v>1</v>
      </c>
      <c r="C603">
        <v>12</v>
      </c>
      <c r="D603">
        <v>2</v>
      </c>
      <c r="E603">
        <v>2</v>
      </c>
      <c r="F603">
        <v>1657</v>
      </c>
      <c r="G603">
        <v>1</v>
      </c>
      <c r="H603">
        <v>3</v>
      </c>
      <c r="I603">
        <v>2</v>
      </c>
      <c r="J603">
        <v>3</v>
      </c>
      <c r="K603">
        <v>2</v>
      </c>
      <c r="L603">
        <v>1</v>
      </c>
      <c r="M603">
        <v>27</v>
      </c>
      <c r="N603">
        <v>3</v>
      </c>
      <c r="O603">
        <v>2</v>
      </c>
      <c r="P603">
        <v>1</v>
      </c>
      <c r="Q603">
        <v>3</v>
      </c>
      <c r="R603">
        <v>1</v>
      </c>
      <c r="S603">
        <v>1</v>
      </c>
      <c r="T603">
        <v>1</v>
      </c>
    </row>
    <row r="604" spans="1:20">
      <c r="A604">
        <v>1</v>
      </c>
      <c r="B604">
        <v>1</v>
      </c>
      <c r="C604">
        <v>8</v>
      </c>
      <c r="D604">
        <v>4</v>
      </c>
      <c r="E604">
        <v>10</v>
      </c>
      <c r="F604">
        <v>1164</v>
      </c>
      <c r="G604">
        <v>1</v>
      </c>
      <c r="H604">
        <v>5</v>
      </c>
      <c r="I604">
        <v>3</v>
      </c>
      <c r="J604">
        <v>3</v>
      </c>
      <c r="K604">
        <v>4</v>
      </c>
      <c r="L604">
        <v>4</v>
      </c>
      <c r="M604">
        <v>51</v>
      </c>
      <c r="N604">
        <v>1</v>
      </c>
      <c r="O604">
        <v>3</v>
      </c>
      <c r="P604">
        <v>2</v>
      </c>
      <c r="Q604">
        <v>4</v>
      </c>
      <c r="R604">
        <v>2</v>
      </c>
      <c r="S604">
        <v>2</v>
      </c>
      <c r="T604">
        <v>1</v>
      </c>
    </row>
    <row r="605" spans="1:20">
      <c r="A605">
        <v>0</v>
      </c>
      <c r="B605">
        <v>1</v>
      </c>
      <c r="C605">
        <v>36</v>
      </c>
      <c r="D605">
        <v>4</v>
      </c>
      <c r="E605">
        <v>2</v>
      </c>
      <c r="F605">
        <v>6229</v>
      </c>
      <c r="G605">
        <v>1</v>
      </c>
      <c r="H605">
        <v>2</v>
      </c>
      <c r="I605">
        <v>4</v>
      </c>
      <c r="J605">
        <v>2</v>
      </c>
      <c r="K605">
        <v>4</v>
      </c>
      <c r="L605">
        <v>4</v>
      </c>
      <c r="M605">
        <v>23</v>
      </c>
      <c r="N605">
        <v>3</v>
      </c>
      <c r="O605">
        <v>1</v>
      </c>
      <c r="P605">
        <v>2</v>
      </c>
      <c r="Q605">
        <v>2</v>
      </c>
      <c r="R605">
        <v>1</v>
      </c>
      <c r="S605">
        <v>2</v>
      </c>
      <c r="T605">
        <v>1</v>
      </c>
    </row>
    <row r="606" spans="1:20">
      <c r="A606">
        <v>0</v>
      </c>
      <c r="B606">
        <v>1</v>
      </c>
      <c r="C606">
        <v>24</v>
      </c>
      <c r="D606">
        <v>1</v>
      </c>
      <c r="E606">
        <v>0</v>
      </c>
      <c r="F606">
        <v>1193</v>
      </c>
      <c r="G606">
        <v>1</v>
      </c>
      <c r="H606">
        <v>1</v>
      </c>
      <c r="I606">
        <v>1</v>
      </c>
      <c r="J606">
        <v>2</v>
      </c>
      <c r="K606">
        <v>4</v>
      </c>
      <c r="L606">
        <v>4</v>
      </c>
      <c r="M606">
        <v>29</v>
      </c>
      <c r="N606">
        <v>3</v>
      </c>
      <c r="O606">
        <v>1</v>
      </c>
      <c r="P606">
        <v>2</v>
      </c>
      <c r="Q606">
        <v>1</v>
      </c>
      <c r="R606">
        <v>1</v>
      </c>
      <c r="S606">
        <v>1</v>
      </c>
      <c r="T606">
        <v>1</v>
      </c>
    </row>
    <row r="607" spans="1:20">
      <c r="A607">
        <v>1</v>
      </c>
      <c r="B607">
        <v>1</v>
      </c>
      <c r="C607">
        <v>30</v>
      </c>
      <c r="D607">
        <v>0</v>
      </c>
      <c r="E607">
        <v>2</v>
      </c>
      <c r="F607">
        <v>4583</v>
      </c>
      <c r="G607">
        <v>1</v>
      </c>
      <c r="H607">
        <v>3</v>
      </c>
      <c r="I607">
        <v>2</v>
      </c>
      <c r="J607">
        <v>1</v>
      </c>
      <c r="K607">
        <v>2</v>
      </c>
      <c r="L607">
        <v>1</v>
      </c>
      <c r="M607">
        <v>32</v>
      </c>
      <c r="N607">
        <v>3</v>
      </c>
      <c r="O607">
        <v>2</v>
      </c>
      <c r="P607">
        <v>2</v>
      </c>
      <c r="Q607">
        <v>3</v>
      </c>
      <c r="R607">
        <v>1</v>
      </c>
      <c r="S607">
        <v>1</v>
      </c>
      <c r="T607">
        <v>1</v>
      </c>
    </row>
    <row r="608" spans="1:20">
      <c r="A608">
        <v>1</v>
      </c>
      <c r="B608">
        <v>1</v>
      </c>
      <c r="C608">
        <v>36</v>
      </c>
      <c r="D608">
        <v>4</v>
      </c>
      <c r="E608">
        <v>2</v>
      </c>
      <c r="F608">
        <v>5371</v>
      </c>
      <c r="G608">
        <v>1</v>
      </c>
      <c r="H608">
        <v>3</v>
      </c>
      <c r="I608">
        <v>3</v>
      </c>
      <c r="J608">
        <v>3</v>
      </c>
      <c r="K608">
        <v>2</v>
      </c>
      <c r="L608">
        <v>2</v>
      </c>
      <c r="M608">
        <v>28</v>
      </c>
      <c r="N608">
        <v>3</v>
      </c>
      <c r="O608">
        <v>2</v>
      </c>
      <c r="P608">
        <v>2</v>
      </c>
      <c r="Q608">
        <v>3</v>
      </c>
      <c r="R608">
        <v>1</v>
      </c>
      <c r="S608">
        <v>1</v>
      </c>
      <c r="T608">
        <v>1</v>
      </c>
    </row>
    <row r="609" spans="1:20">
      <c r="A609">
        <v>1</v>
      </c>
      <c r="B609">
        <v>1</v>
      </c>
      <c r="C609">
        <v>12</v>
      </c>
      <c r="D609">
        <v>2</v>
      </c>
      <c r="E609">
        <v>2</v>
      </c>
      <c r="F609">
        <v>708</v>
      </c>
      <c r="G609">
        <v>1</v>
      </c>
      <c r="H609">
        <v>3</v>
      </c>
      <c r="I609">
        <v>2</v>
      </c>
      <c r="J609">
        <v>3</v>
      </c>
      <c r="K609">
        <v>3</v>
      </c>
      <c r="L609">
        <v>2</v>
      </c>
      <c r="M609">
        <v>38</v>
      </c>
      <c r="N609">
        <v>3</v>
      </c>
      <c r="O609">
        <v>2</v>
      </c>
      <c r="P609">
        <v>1</v>
      </c>
      <c r="Q609">
        <v>2</v>
      </c>
      <c r="R609">
        <v>2</v>
      </c>
      <c r="S609">
        <v>1</v>
      </c>
      <c r="T609">
        <v>1</v>
      </c>
    </row>
    <row r="610" spans="1:20">
      <c r="A610">
        <v>1</v>
      </c>
      <c r="B610">
        <v>1</v>
      </c>
      <c r="C610">
        <v>21</v>
      </c>
      <c r="D610">
        <v>4</v>
      </c>
      <c r="E610">
        <v>0</v>
      </c>
      <c r="F610">
        <v>571</v>
      </c>
      <c r="G610">
        <v>1</v>
      </c>
      <c r="H610">
        <v>5</v>
      </c>
      <c r="I610">
        <v>4</v>
      </c>
      <c r="J610">
        <v>3</v>
      </c>
      <c r="K610">
        <v>4</v>
      </c>
      <c r="L610">
        <v>1</v>
      </c>
      <c r="M610">
        <v>65</v>
      </c>
      <c r="N610">
        <v>3</v>
      </c>
      <c r="O610">
        <v>2</v>
      </c>
      <c r="P610">
        <v>2</v>
      </c>
      <c r="Q610">
        <v>3</v>
      </c>
      <c r="R610">
        <v>1</v>
      </c>
      <c r="S610">
        <v>1</v>
      </c>
      <c r="T610">
        <v>1</v>
      </c>
    </row>
    <row r="611" spans="1:20">
      <c r="A611">
        <v>1</v>
      </c>
      <c r="B611">
        <v>1</v>
      </c>
      <c r="C611">
        <v>30</v>
      </c>
      <c r="D611">
        <v>2</v>
      </c>
      <c r="E611">
        <v>3</v>
      </c>
      <c r="F611">
        <v>2522</v>
      </c>
      <c r="G611">
        <v>1</v>
      </c>
      <c r="H611">
        <v>5</v>
      </c>
      <c r="I611">
        <v>1</v>
      </c>
      <c r="J611">
        <v>3</v>
      </c>
      <c r="K611">
        <v>3</v>
      </c>
      <c r="L611">
        <v>2</v>
      </c>
      <c r="M611">
        <v>39</v>
      </c>
      <c r="N611">
        <v>3</v>
      </c>
      <c r="O611">
        <v>2</v>
      </c>
      <c r="P611">
        <v>1</v>
      </c>
      <c r="Q611">
        <v>3</v>
      </c>
      <c r="R611">
        <v>2</v>
      </c>
      <c r="S611">
        <v>1</v>
      </c>
      <c r="T611">
        <v>1</v>
      </c>
    </row>
    <row r="612" spans="1:20">
      <c r="A612">
        <v>0</v>
      </c>
      <c r="B612">
        <v>1</v>
      </c>
      <c r="C612">
        <v>36</v>
      </c>
      <c r="D612">
        <v>2</v>
      </c>
      <c r="E612">
        <v>2</v>
      </c>
      <c r="F612">
        <v>5179</v>
      </c>
      <c r="G612">
        <v>1</v>
      </c>
      <c r="H612">
        <v>4</v>
      </c>
      <c r="I612">
        <v>4</v>
      </c>
      <c r="J612">
        <v>3</v>
      </c>
      <c r="K612">
        <v>2</v>
      </c>
      <c r="L612">
        <v>2</v>
      </c>
      <c r="M612">
        <v>29</v>
      </c>
      <c r="N612">
        <v>3</v>
      </c>
      <c r="O612">
        <v>2</v>
      </c>
      <c r="P612">
        <v>1</v>
      </c>
      <c r="Q612">
        <v>3</v>
      </c>
      <c r="R612">
        <v>1</v>
      </c>
      <c r="S612">
        <v>1</v>
      </c>
      <c r="T612">
        <v>1</v>
      </c>
    </row>
    <row r="613" spans="1:20">
      <c r="A613">
        <v>0</v>
      </c>
      <c r="B613">
        <v>1</v>
      </c>
      <c r="C613">
        <v>36</v>
      </c>
      <c r="D613">
        <v>2</v>
      </c>
      <c r="E613">
        <v>1</v>
      </c>
      <c r="F613">
        <v>8229</v>
      </c>
      <c r="G613">
        <v>1</v>
      </c>
      <c r="H613">
        <v>3</v>
      </c>
      <c r="I613">
        <v>2</v>
      </c>
      <c r="J613">
        <v>3</v>
      </c>
      <c r="K613">
        <v>2</v>
      </c>
      <c r="L613">
        <v>2</v>
      </c>
      <c r="M613">
        <v>26</v>
      </c>
      <c r="N613">
        <v>3</v>
      </c>
      <c r="O613">
        <v>2</v>
      </c>
      <c r="P613">
        <v>1</v>
      </c>
      <c r="Q613">
        <v>3</v>
      </c>
      <c r="R613">
        <v>2</v>
      </c>
      <c r="S613">
        <v>1</v>
      </c>
      <c r="T613">
        <v>1</v>
      </c>
    </row>
    <row r="614" spans="1:20">
      <c r="A614">
        <v>1</v>
      </c>
      <c r="B614">
        <v>4</v>
      </c>
      <c r="C614">
        <v>24</v>
      </c>
      <c r="D614">
        <v>4</v>
      </c>
      <c r="E614">
        <v>2</v>
      </c>
      <c r="F614">
        <v>2028</v>
      </c>
      <c r="G614">
        <v>1</v>
      </c>
      <c r="H614">
        <v>4</v>
      </c>
      <c r="I614">
        <v>2</v>
      </c>
      <c r="J614">
        <v>3</v>
      </c>
      <c r="K614">
        <v>2</v>
      </c>
      <c r="L614">
        <v>2</v>
      </c>
      <c r="M614">
        <v>30</v>
      </c>
      <c r="N614">
        <v>3</v>
      </c>
      <c r="O614">
        <v>2</v>
      </c>
      <c r="P614">
        <v>2</v>
      </c>
      <c r="Q614">
        <v>2</v>
      </c>
      <c r="R614">
        <v>1</v>
      </c>
      <c r="S614">
        <v>1</v>
      </c>
      <c r="T614">
        <v>1</v>
      </c>
    </row>
    <row r="615" spans="1:20">
      <c r="A615">
        <v>1</v>
      </c>
      <c r="B615">
        <v>1</v>
      </c>
      <c r="C615">
        <v>6</v>
      </c>
      <c r="D615">
        <v>2</v>
      </c>
      <c r="E615">
        <v>0</v>
      </c>
      <c r="F615">
        <v>1374</v>
      </c>
      <c r="G615">
        <v>5</v>
      </c>
      <c r="H615">
        <v>1</v>
      </c>
      <c r="I615">
        <v>4</v>
      </c>
      <c r="J615">
        <v>2</v>
      </c>
      <c r="K615">
        <v>3</v>
      </c>
      <c r="L615">
        <v>2</v>
      </c>
      <c r="M615">
        <v>75</v>
      </c>
      <c r="N615">
        <v>3</v>
      </c>
      <c r="O615">
        <v>2</v>
      </c>
      <c r="P615">
        <v>1</v>
      </c>
      <c r="Q615">
        <v>4</v>
      </c>
      <c r="R615">
        <v>1</v>
      </c>
      <c r="S615">
        <v>2</v>
      </c>
      <c r="T615">
        <v>1</v>
      </c>
    </row>
    <row r="616" spans="1:20">
      <c r="A616">
        <v>1</v>
      </c>
      <c r="B616">
        <v>1</v>
      </c>
      <c r="C616">
        <v>12</v>
      </c>
      <c r="D616">
        <v>2</v>
      </c>
      <c r="E616">
        <v>2</v>
      </c>
      <c r="F616">
        <v>1289</v>
      </c>
      <c r="G616">
        <v>1</v>
      </c>
      <c r="H616">
        <v>3</v>
      </c>
      <c r="I616">
        <v>4</v>
      </c>
      <c r="J616">
        <v>3</v>
      </c>
      <c r="K616">
        <v>1</v>
      </c>
      <c r="L616">
        <v>2</v>
      </c>
      <c r="M616">
        <v>21</v>
      </c>
      <c r="N616">
        <v>3</v>
      </c>
      <c r="O616">
        <v>2</v>
      </c>
      <c r="P616">
        <v>1</v>
      </c>
      <c r="Q616">
        <v>2</v>
      </c>
      <c r="R616">
        <v>1</v>
      </c>
      <c r="S616">
        <v>1</v>
      </c>
      <c r="T616">
        <v>1</v>
      </c>
    </row>
    <row r="617" spans="1:20">
      <c r="A617">
        <v>0</v>
      </c>
      <c r="B617">
        <v>1</v>
      </c>
      <c r="C617">
        <v>36</v>
      </c>
      <c r="D617">
        <v>2</v>
      </c>
      <c r="E617">
        <v>2</v>
      </c>
      <c r="F617">
        <v>2712</v>
      </c>
      <c r="G617">
        <v>1</v>
      </c>
      <c r="H617">
        <v>5</v>
      </c>
      <c r="I617">
        <v>2</v>
      </c>
      <c r="J617">
        <v>3</v>
      </c>
      <c r="K617">
        <v>2</v>
      </c>
      <c r="L617">
        <v>2</v>
      </c>
      <c r="M617">
        <v>41</v>
      </c>
      <c r="N617">
        <v>1</v>
      </c>
      <c r="O617">
        <v>2</v>
      </c>
      <c r="P617">
        <v>1</v>
      </c>
      <c r="Q617">
        <v>3</v>
      </c>
      <c r="R617">
        <v>2</v>
      </c>
      <c r="S617">
        <v>1</v>
      </c>
      <c r="T617">
        <v>1</v>
      </c>
    </row>
    <row r="618" spans="1:20">
      <c r="A618">
        <v>1</v>
      </c>
      <c r="B618">
        <v>1</v>
      </c>
      <c r="C618">
        <v>15</v>
      </c>
      <c r="D618">
        <v>4</v>
      </c>
      <c r="E618">
        <v>2</v>
      </c>
      <c r="F618">
        <v>975</v>
      </c>
      <c r="G618">
        <v>1</v>
      </c>
      <c r="H618">
        <v>3</v>
      </c>
      <c r="I618">
        <v>2</v>
      </c>
      <c r="J618">
        <v>1</v>
      </c>
      <c r="K618">
        <v>3</v>
      </c>
      <c r="L618">
        <v>2</v>
      </c>
      <c r="M618">
        <v>25</v>
      </c>
      <c r="N618">
        <v>3</v>
      </c>
      <c r="O618">
        <v>2</v>
      </c>
      <c r="P618">
        <v>2</v>
      </c>
      <c r="Q618">
        <v>3</v>
      </c>
      <c r="R618">
        <v>1</v>
      </c>
      <c r="S618">
        <v>1</v>
      </c>
      <c r="T618">
        <v>1</v>
      </c>
    </row>
    <row r="619" spans="1:20">
      <c r="A619">
        <v>1</v>
      </c>
      <c r="B619">
        <v>2</v>
      </c>
      <c r="C619">
        <v>6</v>
      </c>
      <c r="D619">
        <v>3</v>
      </c>
      <c r="E619">
        <v>2</v>
      </c>
      <c r="F619">
        <v>1050</v>
      </c>
      <c r="G619">
        <v>1</v>
      </c>
      <c r="H619">
        <v>1</v>
      </c>
      <c r="I619">
        <v>4</v>
      </c>
      <c r="J619">
        <v>3</v>
      </c>
      <c r="K619">
        <v>1</v>
      </c>
      <c r="L619">
        <v>2</v>
      </c>
      <c r="M619">
        <v>35</v>
      </c>
      <c r="N619">
        <v>2</v>
      </c>
      <c r="O619">
        <v>2</v>
      </c>
      <c r="P619">
        <v>2</v>
      </c>
      <c r="Q619">
        <v>4</v>
      </c>
      <c r="R619">
        <v>1</v>
      </c>
      <c r="S619">
        <v>2</v>
      </c>
      <c r="T619">
        <v>2</v>
      </c>
    </row>
    <row r="620" spans="1:20">
      <c r="A620">
        <v>1</v>
      </c>
      <c r="B620">
        <v>1</v>
      </c>
      <c r="C620">
        <v>6</v>
      </c>
      <c r="D620">
        <v>4</v>
      </c>
      <c r="E620">
        <v>0</v>
      </c>
      <c r="F620">
        <v>609</v>
      </c>
      <c r="G620">
        <v>1</v>
      </c>
      <c r="H620">
        <v>4</v>
      </c>
      <c r="I620">
        <v>4</v>
      </c>
      <c r="J620">
        <v>2</v>
      </c>
      <c r="K620">
        <v>3</v>
      </c>
      <c r="L620">
        <v>2</v>
      </c>
      <c r="M620">
        <v>37</v>
      </c>
      <c r="N620">
        <v>3</v>
      </c>
      <c r="O620">
        <v>2</v>
      </c>
      <c r="P620">
        <v>2</v>
      </c>
      <c r="Q620">
        <v>3</v>
      </c>
      <c r="R620">
        <v>1</v>
      </c>
      <c r="S620">
        <v>1</v>
      </c>
      <c r="T620">
        <v>1</v>
      </c>
    </row>
    <row r="621" spans="1:20">
      <c r="A621">
        <v>1</v>
      </c>
      <c r="B621">
        <v>1</v>
      </c>
      <c r="C621">
        <v>48</v>
      </c>
      <c r="D621">
        <v>2</v>
      </c>
      <c r="E621">
        <v>1</v>
      </c>
      <c r="F621">
        <v>4788</v>
      </c>
      <c r="G621">
        <v>1</v>
      </c>
      <c r="H621">
        <v>4</v>
      </c>
      <c r="I621">
        <v>4</v>
      </c>
      <c r="J621">
        <v>3</v>
      </c>
      <c r="K621">
        <v>3</v>
      </c>
      <c r="L621">
        <v>2</v>
      </c>
      <c r="M621">
        <v>26</v>
      </c>
      <c r="N621">
        <v>3</v>
      </c>
      <c r="O621">
        <v>2</v>
      </c>
      <c r="P621">
        <v>1</v>
      </c>
      <c r="Q621">
        <v>3</v>
      </c>
      <c r="R621">
        <v>2</v>
      </c>
      <c r="S621">
        <v>1</v>
      </c>
      <c r="T621">
        <v>1</v>
      </c>
    </row>
    <row r="622" spans="1:20">
      <c r="A622">
        <v>1</v>
      </c>
      <c r="B622">
        <v>2</v>
      </c>
      <c r="C622">
        <v>24</v>
      </c>
      <c r="D622">
        <v>2</v>
      </c>
      <c r="E622">
        <v>2</v>
      </c>
      <c r="F622">
        <v>3069</v>
      </c>
      <c r="G622">
        <v>2</v>
      </c>
      <c r="H622">
        <v>5</v>
      </c>
      <c r="I622">
        <v>4</v>
      </c>
      <c r="J622">
        <v>3</v>
      </c>
      <c r="K622">
        <v>4</v>
      </c>
      <c r="L622">
        <v>4</v>
      </c>
      <c r="M622">
        <v>30</v>
      </c>
      <c r="N622">
        <v>3</v>
      </c>
      <c r="O622">
        <v>3</v>
      </c>
      <c r="P622">
        <v>1</v>
      </c>
      <c r="Q622">
        <v>3</v>
      </c>
      <c r="R622">
        <v>1</v>
      </c>
      <c r="S622">
        <v>1</v>
      </c>
      <c r="T622">
        <v>1</v>
      </c>
    </row>
    <row r="623" spans="1:20">
      <c r="A623">
        <v>0</v>
      </c>
      <c r="B623">
        <v>2</v>
      </c>
      <c r="C623">
        <v>12</v>
      </c>
      <c r="D623">
        <v>2</v>
      </c>
      <c r="E623">
        <v>0</v>
      </c>
      <c r="F623">
        <v>836</v>
      </c>
      <c r="G623">
        <v>2</v>
      </c>
      <c r="H623">
        <v>2</v>
      </c>
      <c r="I623">
        <v>4</v>
      </c>
      <c r="J623">
        <v>2</v>
      </c>
      <c r="K623">
        <v>2</v>
      </c>
      <c r="L623">
        <v>2</v>
      </c>
      <c r="M623">
        <v>23</v>
      </c>
      <c r="N623">
        <v>1</v>
      </c>
      <c r="O623">
        <v>2</v>
      </c>
      <c r="P623">
        <v>1</v>
      </c>
      <c r="Q623">
        <v>2</v>
      </c>
      <c r="R623">
        <v>1</v>
      </c>
      <c r="S623">
        <v>1</v>
      </c>
      <c r="T623">
        <v>1</v>
      </c>
    </row>
    <row r="624" spans="1:20">
      <c r="A624">
        <v>1</v>
      </c>
      <c r="B624">
        <v>1</v>
      </c>
      <c r="C624">
        <v>12</v>
      </c>
      <c r="D624">
        <v>2</v>
      </c>
      <c r="E624">
        <v>2</v>
      </c>
      <c r="F624">
        <v>2577</v>
      </c>
      <c r="G624">
        <v>1</v>
      </c>
      <c r="H624">
        <v>3</v>
      </c>
      <c r="I624">
        <v>2</v>
      </c>
      <c r="J624">
        <v>1</v>
      </c>
      <c r="K624">
        <v>1</v>
      </c>
      <c r="L624">
        <v>3</v>
      </c>
      <c r="M624">
        <v>42</v>
      </c>
      <c r="N624">
        <v>3</v>
      </c>
      <c r="O624">
        <v>2</v>
      </c>
      <c r="P624">
        <v>1</v>
      </c>
      <c r="Q624">
        <v>3</v>
      </c>
      <c r="R624">
        <v>1</v>
      </c>
      <c r="S624">
        <v>1</v>
      </c>
      <c r="T624">
        <v>1</v>
      </c>
    </row>
    <row r="625" spans="1:20">
      <c r="A625">
        <v>1</v>
      </c>
      <c r="B625">
        <v>1</v>
      </c>
      <c r="C625">
        <v>12</v>
      </c>
      <c r="D625">
        <v>2</v>
      </c>
      <c r="E625">
        <v>2</v>
      </c>
      <c r="F625">
        <v>1620</v>
      </c>
      <c r="G625">
        <v>1</v>
      </c>
      <c r="H625">
        <v>3</v>
      </c>
      <c r="I625">
        <v>2</v>
      </c>
      <c r="J625">
        <v>2</v>
      </c>
      <c r="K625">
        <v>3</v>
      </c>
      <c r="L625">
        <v>2</v>
      </c>
      <c r="M625">
        <v>30</v>
      </c>
      <c r="N625">
        <v>3</v>
      </c>
      <c r="O625">
        <v>2</v>
      </c>
      <c r="P625">
        <v>1</v>
      </c>
      <c r="Q625">
        <v>3</v>
      </c>
      <c r="R625">
        <v>1</v>
      </c>
      <c r="S625">
        <v>1</v>
      </c>
      <c r="T625">
        <v>1</v>
      </c>
    </row>
    <row r="626" spans="1:20">
      <c r="A626">
        <v>1</v>
      </c>
      <c r="B626">
        <v>1</v>
      </c>
      <c r="C626">
        <v>15</v>
      </c>
      <c r="D626">
        <v>2</v>
      </c>
      <c r="E626">
        <v>2</v>
      </c>
      <c r="F626">
        <v>1845</v>
      </c>
      <c r="G626">
        <v>1</v>
      </c>
      <c r="H626">
        <v>2</v>
      </c>
      <c r="I626">
        <v>4</v>
      </c>
      <c r="J626">
        <v>2</v>
      </c>
      <c r="K626">
        <v>1</v>
      </c>
      <c r="L626">
        <v>2</v>
      </c>
      <c r="M626">
        <v>46</v>
      </c>
      <c r="N626">
        <v>3</v>
      </c>
      <c r="O626">
        <v>1</v>
      </c>
      <c r="P626">
        <v>1</v>
      </c>
      <c r="Q626">
        <v>3</v>
      </c>
      <c r="R626">
        <v>1</v>
      </c>
      <c r="S626">
        <v>1</v>
      </c>
      <c r="T626">
        <v>1</v>
      </c>
    </row>
    <row r="627" spans="1:20">
      <c r="A627">
        <v>1</v>
      </c>
      <c r="B627">
        <v>1</v>
      </c>
      <c r="C627">
        <v>24</v>
      </c>
      <c r="D627">
        <v>2</v>
      </c>
      <c r="E627">
        <v>1</v>
      </c>
      <c r="F627">
        <v>6579</v>
      </c>
      <c r="G627">
        <v>1</v>
      </c>
      <c r="H627">
        <v>1</v>
      </c>
      <c r="I627">
        <v>4</v>
      </c>
      <c r="J627">
        <v>3</v>
      </c>
      <c r="K627">
        <v>2</v>
      </c>
      <c r="L627">
        <v>4</v>
      </c>
      <c r="M627">
        <v>29</v>
      </c>
      <c r="N627">
        <v>3</v>
      </c>
      <c r="O627">
        <v>3</v>
      </c>
      <c r="P627">
        <v>1</v>
      </c>
      <c r="Q627">
        <v>4</v>
      </c>
      <c r="R627">
        <v>1</v>
      </c>
      <c r="S627">
        <v>2</v>
      </c>
      <c r="T627">
        <v>1</v>
      </c>
    </row>
    <row r="628" spans="1:20">
      <c r="A628">
        <v>1</v>
      </c>
      <c r="B628">
        <v>1</v>
      </c>
      <c r="C628">
        <v>12</v>
      </c>
      <c r="D628">
        <v>2</v>
      </c>
      <c r="E628">
        <v>0</v>
      </c>
      <c r="F628">
        <v>1893</v>
      </c>
      <c r="G628">
        <v>1</v>
      </c>
      <c r="H628">
        <v>3</v>
      </c>
      <c r="I628">
        <v>4</v>
      </c>
      <c r="J628">
        <v>2</v>
      </c>
      <c r="K628">
        <v>4</v>
      </c>
      <c r="L628">
        <v>2</v>
      </c>
      <c r="M628">
        <v>29</v>
      </c>
      <c r="N628">
        <v>3</v>
      </c>
      <c r="O628">
        <v>2</v>
      </c>
      <c r="P628">
        <v>1</v>
      </c>
      <c r="Q628">
        <v>3</v>
      </c>
      <c r="R628">
        <v>1</v>
      </c>
      <c r="S628">
        <v>2</v>
      </c>
      <c r="T628">
        <v>1</v>
      </c>
    </row>
    <row r="629" spans="1:20">
      <c r="A629">
        <v>1</v>
      </c>
      <c r="B629">
        <v>1</v>
      </c>
      <c r="C629">
        <v>30</v>
      </c>
      <c r="D629">
        <v>4</v>
      </c>
      <c r="E629">
        <v>1</v>
      </c>
      <c r="F629">
        <v>10623</v>
      </c>
      <c r="G629">
        <v>1</v>
      </c>
      <c r="H629">
        <v>5</v>
      </c>
      <c r="I629">
        <v>3</v>
      </c>
      <c r="J629">
        <v>3</v>
      </c>
      <c r="K629">
        <v>4</v>
      </c>
      <c r="L629">
        <v>4</v>
      </c>
      <c r="M629">
        <v>38</v>
      </c>
      <c r="N629">
        <v>3</v>
      </c>
      <c r="O629">
        <v>3</v>
      </c>
      <c r="P629">
        <v>3</v>
      </c>
      <c r="Q629">
        <v>4</v>
      </c>
      <c r="R629">
        <v>2</v>
      </c>
      <c r="S629">
        <v>2</v>
      </c>
      <c r="T629">
        <v>1</v>
      </c>
    </row>
    <row r="630" spans="1:20">
      <c r="A630">
        <v>1</v>
      </c>
      <c r="B630">
        <v>1</v>
      </c>
      <c r="C630">
        <v>18</v>
      </c>
      <c r="D630">
        <v>2</v>
      </c>
      <c r="E630">
        <v>0</v>
      </c>
      <c r="F630">
        <v>2249</v>
      </c>
      <c r="G630">
        <v>2</v>
      </c>
      <c r="H630">
        <v>4</v>
      </c>
      <c r="I630">
        <v>4</v>
      </c>
      <c r="J630">
        <v>3</v>
      </c>
      <c r="K630">
        <v>3</v>
      </c>
      <c r="L630">
        <v>3</v>
      </c>
      <c r="M630">
        <v>30</v>
      </c>
      <c r="N630">
        <v>3</v>
      </c>
      <c r="O630">
        <v>2</v>
      </c>
      <c r="P630">
        <v>1</v>
      </c>
      <c r="Q630">
        <v>4</v>
      </c>
      <c r="R630">
        <v>2</v>
      </c>
      <c r="S630">
        <v>2</v>
      </c>
      <c r="T630">
        <v>1</v>
      </c>
    </row>
    <row r="631" spans="1:20">
      <c r="A631">
        <v>0</v>
      </c>
      <c r="B631">
        <v>1</v>
      </c>
      <c r="C631">
        <v>30</v>
      </c>
      <c r="D631">
        <v>2</v>
      </c>
      <c r="E631">
        <v>2</v>
      </c>
      <c r="F631">
        <v>3108</v>
      </c>
      <c r="G631">
        <v>1</v>
      </c>
      <c r="H631">
        <v>2</v>
      </c>
      <c r="I631">
        <v>2</v>
      </c>
      <c r="J631">
        <v>1</v>
      </c>
      <c r="K631">
        <v>4</v>
      </c>
      <c r="L631">
        <v>2</v>
      </c>
      <c r="M631">
        <v>31</v>
      </c>
      <c r="N631">
        <v>3</v>
      </c>
      <c r="O631">
        <v>2</v>
      </c>
      <c r="P631">
        <v>1</v>
      </c>
      <c r="Q631">
        <v>2</v>
      </c>
      <c r="R631">
        <v>1</v>
      </c>
      <c r="S631">
        <v>1</v>
      </c>
      <c r="T631">
        <v>1</v>
      </c>
    </row>
    <row r="632" spans="1:20">
      <c r="A632">
        <v>1</v>
      </c>
      <c r="B632">
        <v>2</v>
      </c>
      <c r="C632">
        <v>12</v>
      </c>
      <c r="D632">
        <v>4</v>
      </c>
      <c r="E632">
        <v>0</v>
      </c>
      <c r="F632">
        <v>958</v>
      </c>
      <c r="G632">
        <v>1</v>
      </c>
      <c r="H632">
        <v>4</v>
      </c>
      <c r="I632">
        <v>2</v>
      </c>
      <c r="J632">
        <v>3</v>
      </c>
      <c r="K632">
        <v>3</v>
      </c>
      <c r="L632">
        <v>1</v>
      </c>
      <c r="M632">
        <v>47</v>
      </c>
      <c r="N632">
        <v>3</v>
      </c>
      <c r="O632">
        <v>2</v>
      </c>
      <c r="P632">
        <v>2</v>
      </c>
      <c r="Q632">
        <v>2</v>
      </c>
      <c r="R632">
        <v>2</v>
      </c>
      <c r="S632">
        <v>1</v>
      </c>
      <c r="T632">
        <v>1</v>
      </c>
    </row>
    <row r="633" spans="1:20">
      <c r="A633">
        <v>1</v>
      </c>
      <c r="B633">
        <v>4</v>
      </c>
      <c r="C633">
        <v>24</v>
      </c>
      <c r="D633">
        <v>2</v>
      </c>
      <c r="E633">
        <v>1</v>
      </c>
      <c r="F633">
        <v>9277</v>
      </c>
      <c r="G633">
        <v>5</v>
      </c>
      <c r="H633">
        <v>3</v>
      </c>
      <c r="I633">
        <v>2</v>
      </c>
      <c r="J633">
        <v>1</v>
      </c>
      <c r="K633">
        <v>4</v>
      </c>
      <c r="L633">
        <v>4</v>
      </c>
      <c r="M633">
        <v>48</v>
      </c>
      <c r="N633">
        <v>3</v>
      </c>
      <c r="O633">
        <v>3</v>
      </c>
      <c r="P633">
        <v>1</v>
      </c>
      <c r="Q633">
        <v>3</v>
      </c>
      <c r="R633">
        <v>1</v>
      </c>
      <c r="S633">
        <v>2</v>
      </c>
      <c r="T633">
        <v>1</v>
      </c>
    </row>
    <row r="634" spans="1:20">
      <c r="A634">
        <v>1</v>
      </c>
      <c r="B634">
        <v>4</v>
      </c>
      <c r="C634">
        <v>24</v>
      </c>
      <c r="D634">
        <v>4</v>
      </c>
      <c r="E634">
        <v>10</v>
      </c>
      <c r="F634">
        <v>6314</v>
      </c>
      <c r="G634">
        <v>1</v>
      </c>
      <c r="H634">
        <v>1</v>
      </c>
      <c r="I634">
        <v>4</v>
      </c>
      <c r="J634">
        <v>3</v>
      </c>
      <c r="K634">
        <v>2</v>
      </c>
      <c r="L634">
        <v>4</v>
      </c>
      <c r="M634">
        <v>27</v>
      </c>
      <c r="N634">
        <v>1</v>
      </c>
      <c r="O634">
        <v>2</v>
      </c>
      <c r="P634">
        <v>2</v>
      </c>
      <c r="Q634">
        <v>4</v>
      </c>
      <c r="R634">
        <v>1</v>
      </c>
      <c r="S634">
        <v>2</v>
      </c>
      <c r="T634">
        <v>1</v>
      </c>
    </row>
    <row r="635" spans="1:20">
      <c r="A635">
        <v>1</v>
      </c>
      <c r="B635">
        <v>1</v>
      </c>
      <c r="C635">
        <v>12</v>
      </c>
      <c r="D635">
        <v>4</v>
      </c>
      <c r="E635">
        <v>1</v>
      </c>
      <c r="F635">
        <v>1526</v>
      </c>
      <c r="G635">
        <v>1</v>
      </c>
      <c r="H635">
        <v>5</v>
      </c>
      <c r="I635">
        <v>4</v>
      </c>
      <c r="J635">
        <v>3</v>
      </c>
      <c r="K635">
        <v>4</v>
      </c>
      <c r="L635">
        <v>4</v>
      </c>
      <c r="M635">
        <v>66</v>
      </c>
      <c r="N635">
        <v>3</v>
      </c>
      <c r="O635">
        <v>3</v>
      </c>
      <c r="P635">
        <v>2</v>
      </c>
      <c r="Q635">
        <v>4</v>
      </c>
      <c r="R635">
        <v>1</v>
      </c>
      <c r="S635">
        <v>1</v>
      </c>
      <c r="T635">
        <v>1</v>
      </c>
    </row>
    <row r="636" spans="1:20">
      <c r="A636">
        <v>1</v>
      </c>
      <c r="B636">
        <v>1</v>
      </c>
      <c r="C636">
        <v>12</v>
      </c>
      <c r="D636">
        <v>2</v>
      </c>
      <c r="E636">
        <v>2</v>
      </c>
      <c r="F636">
        <v>3590</v>
      </c>
      <c r="G636">
        <v>1</v>
      </c>
      <c r="H636">
        <v>3</v>
      </c>
      <c r="I636">
        <v>2</v>
      </c>
      <c r="J636">
        <v>3</v>
      </c>
      <c r="K636">
        <v>2</v>
      </c>
      <c r="L636">
        <v>2</v>
      </c>
      <c r="M636">
        <v>29</v>
      </c>
      <c r="N636">
        <v>3</v>
      </c>
      <c r="O636">
        <v>2</v>
      </c>
      <c r="P636">
        <v>1</v>
      </c>
      <c r="Q636">
        <v>2</v>
      </c>
      <c r="R636">
        <v>2</v>
      </c>
      <c r="S636">
        <v>1</v>
      </c>
      <c r="T636">
        <v>1</v>
      </c>
    </row>
    <row r="637" spans="1:20">
      <c r="A637">
        <v>1</v>
      </c>
      <c r="B637">
        <v>1</v>
      </c>
      <c r="C637">
        <v>24</v>
      </c>
      <c r="D637">
        <v>4</v>
      </c>
      <c r="E637">
        <v>1</v>
      </c>
      <c r="F637">
        <v>6615</v>
      </c>
      <c r="G637">
        <v>1</v>
      </c>
      <c r="H637">
        <v>1</v>
      </c>
      <c r="I637">
        <v>2</v>
      </c>
      <c r="J637">
        <v>3</v>
      </c>
      <c r="K637">
        <v>4</v>
      </c>
      <c r="L637">
        <v>4</v>
      </c>
      <c r="M637">
        <v>75</v>
      </c>
      <c r="N637">
        <v>3</v>
      </c>
      <c r="O637">
        <v>3</v>
      </c>
      <c r="P637">
        <v>2</v>
      </c>
      <c r="Q637">
        <v>4</v>
      </c>
      <c r="R637">
        <v>1</v>
      </c>
      <c r="S637">
        <v>2</v>
      </c>
      <c r="T637">
        <v>1</v>
      </c>
    </row>
    <row r="638" spans="1:20">
      <c r="A638">
        <v>1</v>
      </c>
      <c r="B638">
        <v>1</v>
      </c>
      <c r="C638">
        <v>6</v>
      </c>
      <c r="D638">
        <v>4</v>
      </c>
      <c r="E638">
        <v>2</v>
      </c>
      <c r="F638">
        <v>1872</v>
      </c>
      <c r="G638">
        <v>1</v>
      </c>
      <c r="H638">
        <v>1</v>
      </c>
      <c r="I638">
        <v>4</v>
      </c>
      <c r="J638">
        <v>3</v>
      </c>
      <c r="K638">
        <v>4</v>
      </c>
      <c r="L638">
        <v>4</v>
      </c>
      <c r="M638">
        <v>36</v>
      </c>
      <c r="N638">
        <v>3</v>
      </c>
      <c r="O638">
        <v>3</v>
      </c>
      <c r="P638">
        <v>3</v>
      </c>
      <c r="Q638">
        <v>4</v>
      </c>
      <c r="R638">
        <v>1</v>
      </c>
      <c r="S638">
        <v>2</v>
      </c>
      <c r="T638">
        <v>1</v>
      </c>
    </row>
    <row r="639" spans="1:20">
      <c r="A639">
        <v>1</v>
      </c>
      <c r="B639">
        <v>4</v>
      </c>
      <c r="C639">
        <v>12</v>
      </c>
      <c r="D639">
        <v>2</v>
      </c>
      <c r="E639">
        <v>0</v>
      </c>
      <c r="F639">
        <v>2859</v>
      </c>
      <c r="G639">
        <v>5</v>
      </c>
      <c r="H639">
        <v>1</v>
      </c>
      <c r="I639">
        <v>4</v>
      </c>
      <c r="J639">
        <v>3</v>
      </c>
      <c r="K639">
        <v>4</v>
      </c>
      <c r="L639">
        <v>4</v>
      </c>
      <c r="M639">
        <v>38</v>
      </c>
      <c r="N639">
        <v>3</v>
      </c>
      <c r="O639">
        <v>2</v>
      </c>
      <c r="P639">
        <v>1</v>
      </c>
      <c r="Q639">
        <v>4</v>
      </c>
      <c r="R639">
        <v>1</v>
      </c>
      <c r="S639">
        <v>2</v>
      </c>
      <c r="T639">
        <v>1</v>
      </c>
    </row>
    <row r="640" spans="1:20">
      <c r="A640">
        <v>1</v>
      </c>
      <c r="B640">
        <v>4</v>
      </c>
      <c r="C640">
        <v>18</v>
      </c>
      <c r="D640">
        <v>4</v>
      </c>
      <c r="E640">
        <v>3</v>
      </c>
      <c r="F640">
        <v>1582</v>
      </c>
      <c r="G640">
        <v>4</v>
      </c>
      <c r="H640">
        <v>5</v>
      </c>
      <c r="I640">
        <v>4</v>
      </c>
      <c r="J640">
        <v>3</v>
      </c>
      <c r="K640">
        <v>4</v>
      </c>
      <c r="L640">
        <v>3</v>
      </c>
      <c r="M640">
        <v>46</v>
      </c>
      <c r="N640">
        <v>3</v>
      </c>
      <c r="O640">
        <v>2</v>
      </c>
      <c r="P640">
        <v>2</v>
      </c>
      <c r="Q640">
        <v>3</v>
      </c>
      <c r="R640">
        <v>1</v>
      </c>
      <c r="S640">
        <v>1</v>
      </c>
      <c r="T640">
        <v>1</v>
      </c>
    </row>
    <row r="641" spans="1:20">
      <c r="A641">
        <v>1</v>
      </c>
      <c r="B641">
        <v>4</v>
      </c>
      <c r="C641">
        <v>6</v>
      </c>
      <c r="D641">
        <v>2</v>
      </c>
      <c r="E641">
        <v>8</v>
      </c>
      <c r="F641">
        <v>1238</v>
      </c>
      <c r="G641">
        <v>5</v>
      </c>
      <c r="H641">
        <v>1</v>
      </c>
      <c r="I641">
        <v>4</v>
      </c>
      <c r="J641">
        <v>3</v>
      </c>
      <c r="K641">
        <v>4</v>
      </c>
      <c r="L641">
        <v>2</v>
      </c>
      <c r="M641">
        <v>36</v>
      </c>
      <c r="N641">
        <v>3</v>
      </c>
      <c r="O641">
        <v>2</v>
      </c>
      <c r="P641">
        <v>1</v>
      </c>
      <c r="Q641">
        <v>4</v>
      </c>
      <c r="R641">
        <v>2</v>
      </c>
      <c r="S641">
        <v>2</v>
      </c>
      <c r="T641">
        <v>1</v>
      </c>
    </row>
    <row r="642" spans="1:20">
      <c r="A642">
        <v>1</v>
      </c>
      <c r="B642">
        <v>1</v>
      </c>
      <c r="C642">
        <v>12</v>
      </c>
      <c r="D642">
        <v>2</v>
      </c>
      <c r="E642">
        <v>2</v>
      </c>
      <c r="F642">
        <v>2578</v>
      </c>
      <c r="G642">
        <v>1</v>
      </c>
      <c r="H642">
        <v>1</v>
      </c>
      <c r="I642">
        <v>3</v>
      </c>
      <c r="J642">
        <v>2</v>
      </c>
      <c r="K642">
        <v>4</v>
      </c>
      <c r="L642">
        <v>4</v>
      </c>
      <c r="M642">
        <v>55</v>
      </c>
      <c r="N642">
        <v>3</v>
      </c>
      <c r="O642">
        <v>3</v>
      </c>
      <c r="P642">
        <v>1</v>
      </c>
      <c r="Q642">
        <v>4</v>
      </c>
      <c r="R642">
        <v>1</v>
      </c>
      <c r="S642">
        <v>1</v>
      </c>
      <c r="T642">
        <v>1</v>
      </c>
    </row>
    <row r="643" spans="1:20">
      <c r="A643">
        <v>1</v>
      </c>
      <c r="B643">
        <v>1</v>
      </c>
      <c r="C643">
        <v>15</v>
      </c>
      <c r="D643">
        <v>4</v>
      </c>
      <c r="E643">
        <v>2</v>
      </c>
      <c r="F643">
        <v>1433</v>
      </c>
      <c r="G643">
        <v>1</v>
      </c>
      <c r="H643">
        <v>3</v>
      </c>
      <c r="I643">
        <v>4</v>
      </c>
      <c r="J643">
        <v>2</v>
      </c>
      <c r="K643">
        <v>3</v>
      </c>
      <c r="L643">
        <v>2</v>
      </c>
      <c r="M643">
        <v>25</v>
      </c>
      <c r="N643">
        <v>3</v>
      </c>
      <c r="O643">
        <v>1</v>
      </c>
      <c r="P643">
        <v>2</v>
      </c>
      <c r="Q643">
        <v>3</v>
      </c>
      <c r="R643">
        <v>1</v>
      </c>
      <c r="S643">
        <v>1</v>
      </c>
      <c r="T643">
        <v>1</v>
      </c>
    </row>
    <row r="644" spans="1:20">
      <c r="A644">
        <v>1</v>
      </c>
      <c r="B644">
        <v>1</v>
      </c>
      <c r="C644">
        <v>42</v>
      </c>
      <c r="D644">
        <v>2</v>
      </c>
      <c r="E644">
        <v>2</v>
      </c>
      <c r="F644">
        <v>7882</v>
      </c>
      <c r="G644">
        <v>1</v>
      </c>
      <c r="H644">
        <v>4</v>
      </c>
      <c r="I644">
        <v>2</v>
      </c>
      <c r="J644">
        <v>3</v>
      </c>
      <c r="K644">
        <v>4</v>
      </c>
      <c r="L644">
        <v>2</v>
      </c>
      <c r="M644">
        <v>45</v>
      </c>
      <c r="N644">
        <v>3</v>
      </c>
      <c r="O644">
        <v>3</v>
      </c>
      <c r="P644">
        <v>1</v>
      </c>
      <c r="Q644">
        <v>3</v>
      </c>
      <c r="R644">
        <v>2</v>
      </c>
      <c r="S644">
        <v>1</v>
      </c>
      <c r="T644">
        <v>1</v>
      </c>
    </row>
    <row r="645" spans="1:20">
      <c r="A645">
        <v>1</v>
      </c>
      <c r="B645">
        <v>1</v>
      </c>
      <c r="C645">
        <v>24</v>
      </c>
      <c r="D645">
        <v>2</v>
      </c>
      <c r="E645">
        <v>2</v>
      </c>
      <c r="F645">
        <v>4169</v>
      </c>
      <c r="G645">
        <v>1</v>
      </c>
      <c r="H645">
        <v>3</v>
      </c>
      <c r="I645">
        <v>4</v>
      </c>
      <c r="J645">
        <v>3</v>
      </c>
      <c r="K645">
        <v>4</v>
      </c>
      <c r="L645">
        <v>2</v>
      </c>
      <c r="M645">
        <v>28</v>
      </c>
      <c r="N645">
        <v>3</v>
      </c>
      <c r="O645">
        <v>2</v>
      </c>
      <c r="P645">
        <v>1</v>
      </c>
      <c r="Q645">
        <v>3</v>
      </c>
      <c r="R645">
        <v>1</v>
      </c>
      <c r="S645">
        <v>1</v>
      </c>
      <c r="T645">
        <v>1</v>
      </c>
    </row>
    <row r="646" spans="1:20">
      <c r="A646">
        <v>1</v>
      </c>
      <c r="B646">
        <v>1</v>
      </c>
      <c r="C646">
        <v>36</v>
      </c>
      <c r="D646">
        <v>2</v>
      </c>
      <c r="E646">
        <v>2</v>
      </c>
      <c r="F646">
        <v>3959</v>
      </c>
      <c r="G646">
        <v>1</v>
      </c>
      <c r="H646">
        <v>1</v>
      </c>
      <c r="I646">
        <v>4</v>
      </c>
      <c r="J646">
        <v>3</v>
      </c>
      <c r="K646">
        <v>3</v>
      </c>
      <c r="L646">
        <v>2</v>
      </c>
      <c r="M646">
        <v>30</v>
      </c>
      <c r="N646">
        <v>3</v>
      </c>
      <c r="O646">
        <v>2</v>
      </c>
      <c r="P646">
        <v>1</v>
      </c>
      <c r="Q646">
        <v>4</v>
      </c>
      <c r="R646">
        <v>1</v>
      </c>
      <c r="S646">
        <v>2</v>
      </c>
      <c r="T646">
        <v>1</v>
      </c>
    </row>
    <row r="647" spans="1:20">
      <c r="A647">
        <v>1</v>
      </c>
      <c r="B647">
        <v>1</v>
      </c>
      <c r="C647">
        <v>36</v>
      </c>
      <c r="D647">
        <v>2</v>
      </c>
      <c r="E647">
        <v>0</v>
      </c>
      <c r="F647">
        <v>3249</v>
      </c>
      <c r="G647">
        <v>1</v>
      </c>
      <c r="H647">
        <v>4</v>
      </c>
      <c r="I647">
        <v>2</v>
      </c>
      <c r="J647">
        <v>3</v>
      </c>
      <c r="K647">
        <v>4</v>
      </c>
      <c r="L647">
        <v>4</v>
      </c>
      <c r="M647">
        <v>39</v>
      </c>
      <c r="N647">
        <v>1</v>
      </c>
      <c r="O647">
        <v>3</v>
      </c>
      <c r="P647">
        <v>1</v>
      </c>
      <c r="Q647">
        <v>4</v>
      </c>
      <c r="R647">
        <v>2</v>
      </c>
      <c r="S647">
        <v>2</v>
      </c>
      <c r="T647">
        <v>1</v>
      </c>
    </row>
    <row r="648" spans="1:20">
      <c r="A648">
        <v>1</v>
      </c>
      <c r="B648">
        <v>1</v>
      </c>
      <c r="C648">
        <v>24</v>
      </c>
      <c r="D648">
        <v>2</v>
      </c>
      <c r="E648">
        <v>2</v>
      </c>
      <c r="F648">
        <v>3149</v>
      </c>
      <c r="G648">
        <v>1</v>
      </c>
      <c r="H648">
        <v>2</v>
      </c>
      <c r="I648">
        <v>4</v>
      </c>
      <c r="J648">
        <v>3</v>
      </c>
      <c r="K648">
        <v>1</v>
      </c>
      <c r="L648">
        <v>4</v>
      </c>
      <c r="M648">
        <v>22</v>
      </c>
      <c r="N648">
        <v>1</v>
      </c>
      <c r="O648">
        <v>3</v>
      </c>
      <c r="P648">
        <v>1</v>
      </c>
      <c r="Q648">
        <v>3</v>
      </c>
      <c r="R648">
        <v>1</v>
      </c>
      <c r="S648">
        <v>1</v>
      </c>
      <c r="T648">
        <v>1</v>
      </c>
    </row>
    <row r="649" spans="1:20">
      <c r="A649">
        <v>0</v>
      </c>
      <c r="B649">
        <v>1</v>
      </c>
      <c r="C649">
        <v>12</v>
      </c>
      <c r="D649">
        <v>4</v>
      </c>
      <c r="E649">
        <v>2</v>
      </c>
      <c r="F649">
        <v>2246</v>
      </c>
      <c r="G649">
        <v>1</v>
      </c>
      <c r="H649">
        <v>5</v>
      </c>
      <c r="I649">
        <v>3</v>
      </c>
      <c r="J649">
        <v>3</v>
      </c>
      <c r="K649">
        <v>3</v>
      </c>
      <c r="L649">
        <v>2</v>
      </c>
      <c r="M649">
        <v>60</v>
      </c>
      <c r="N649">
        <v>3</v>
      </c>
      <c r="O649">
        <v>2</v>
      </c>
      <c r="P649">
        <v>2</v>
      </c>
      <c r="Q649">
        <v>3</v>
      </c>
      <c r="R649">
        <v>1</v>
      </c>
      <c r="S649">
        <v>1</v>
      </c>
      <c r="T649">
        <v>1</v>
      </c>
    </row>
    <row r="650" spans="1:20">
      <c r="A650">
        <v>1</v>
      </c>
      <c r="B650">
        <v>1</v>
      </c>
      <c r="C650">
        <v>13</v>
      </c>
      <c r="D650">
        <v>4</v>
      </c>
      <c r="E650">
        <v>9</v>
      </c>
      <c r="F650">
        <v>1797</v>
      </c>
      <c r="G650">
        <v>1</v>
      </c>
      <c r="H650">
        <v>2</v>
      </c>
      <c r="I650">
        <v>3</v>
      </c>
      <c r="J650">
        <v>3</v>
      </c>
      <c r="K650">
        <v>1</v>
      </c>
      <c r="L650">
        <v>2</v>
      </c>
      <c r="M650">
        <v>28</v>
      </c>
      <c r="N650">
        <v>1</v>
      </c>
      <c r="O650">
        <v>2</v>
      </c>
      <c r="P650">
        <v>2</v>
      </c>
      <c r="Q650">
        <v>2</v>
      </c>
      <c r="R650">
        <v>1</v>
      </c>
      <c r="S650">
        <v>1</v>
      </c>
      <c r="T650">
        <v>1</v>
      </c>
    </row>
    <row r="651" spans="1:20">
      <c r="A651">
        <v>1</v>
      </c>
      <c r="B651">
        <v>1</v>
      </c>
      <c r="C651">
        <v>20</v>
      </c>
      <c r="D651">
        <v>4</v>
      </c>
      <c r="E651">
        <v>2</v>
      </c>
      <c r="F651">
        <v>4272</v>
      </c>
      <c r="G651">
        <v>1</v>
      </c>
      <c r="H651">
        <v>5</v>
      </c>
      <c r="I651">
        <v>1</v>
      </c>
      <c r="J651">
        <v>2</v>
      </c>
      <c r="K651">
        <v>4</v>
      </c>
      <c r="L651">
        <v>2</v>
      </c>
      <c r="M651">
        <v>24</v>
      </c>
      <c r="N651">
        <v>3</v>
      </c>
      <c r="O651">
        <v>2</v>
      </c>
      <c r="P651">
        <v>2</v>
      </c>
      <c r="Q651">
        <v>3</v>
      </c>
      <c r="R651">
        <v>1</v>
      </c>
      <c r="S651">
        <v>1</v>
      </c>
      <c r="T651">
        <v>1</v>
      </c>
    </row>
    <row r="652" spans="1:20">
      <c r="A652">
        <v>1</v>
      </c>
      <c r="B652">
        <v>1</v>
      </c>
      <c r="C652">
        <v>24</v>
      </c>
      <c r="D652">
        <v>4</v>
      </c>
      <c r="E652">
        <v>1</v>
      </c>
      <c r="F652">
        <v>2957</v>
      </c>
      <c r="G652">
        <v>1</v>
      </c>
      <c r="H652">
        <v>5</v>
      </c>
      <c r="I652">
        <v>4</v>
      </c>
      <c r="J652">
        <v>3</v>
      </c>
      <c r="K652">
        <v>4</v>
      </c>
      <c r="L652">
        <v>2</v>
      </c>
      <c r="M652">
        <v>63</v>
      </c>
      <c r="N652">
        <v>3</v>
      </c>
      <c r="O652">
        <v>2</v>
      </c>
      <c r="P652">
        <v>2</v>
      </c>
      <c r="Q652">
        <v>3</v>
      </c>
      <c r="R652">
        <v>1</v>
      </c>
      <c r="S652">
        <v>2</v>
      </c>
      <c r="T652">
        <v>1</v>
      </c>
    </row>
    <row r="653" spans="1:20">
      <c r="A653">
        <v>1</v>
      </c>
      <c r="B653">
        <v>1</v>
      </c>
      <c r="C653">
        <v>36</v>
      </c>
      <c r="D653">
        <v>4</v>
      </c>
      <c r="E653">
        <v>2</v>
      </c>
      <c r="F653">
        <v>2348</v>
      </c>
      <c r="G653">
        <v>1</v>
      </c>
      <c r="H653">
        <v>3</v>
      </c>
      <c r="I653">
        <v>3</v>
      </c>
      <c r="J653">
        <v>4</v>
      </c>
      <c r="K653">
        <v>2</v>
      </c>
      <c r="L653">
        <v>2</v>
      </c>
      <c r="M653">
        <v>46</v>
      </c>
      <c r="N653">
        <v>3</v>
      </c>
      <c r="O653">
        <v>2</v>
      </c>
      <c r="P653">
        <v>2</v>
      </c>
      <c r="Q653">
        <v>3</v>
      </c>
      <c r="R653">
        <v>1</v>
      </c>
      <c r="S653">
        <v>2</v>
      </c>
      <c r="T653">
        <v>1</v>
      </c>
    </row>
    <row r="654" spans="1:20">
      <c r="A654">
        <v>1</v>
      </c>
      <c r="B654">
        <v>3</v>
      </c>
      <c r="C654">
        <v>42</v>
      </c>
      <c r="D654">
        <v>0</v>
      </c>
      <c r="E654">
        <v>9</v>
      </c>
      <c r="F654">
        <v>6289</v>
      </c>
      <c r="G654">
        <v>1</v>
      </c>
      <c r="H654">
        <v>2</v>
      </c>
      <c r="I654">
        <v>2</v>
      </c>
      <c r="J654">
        <v>1</v>
      </c>
      <c r="K654">
        <v>1</v>
      </c>
      <c r="L654">
        <v>2</v>
      </c>
      <c r="M654">
        <v>33</v>
      </c>
      <c r="N654">
        <v>3</v>
      </c>
      <c r="O654">
        <v>2</v>
      </c>
      <c r="P654">
        <v>2</v>
      </c>
      <c r="Q654">
        <v>3</v>
      </c>
      <c r="R654">
        <v>1</v>
      </c>
      <c r="S654">
        <v>1</v>
      </c>
      <c r="T654">
        <v>1</v>
      </c>
    </row>
    <row r="655" spans="1:20">
      <c r="A655">
        <v>1</v>
      </c>
      <c r="B655">
        <v>1</v>
      </c>
      <c r="C655">
        <v>24</v>
      </c>
      <c r="D655">
        <v>4</v>
      </c>
      <c r="E655">
        <v>1</v>
      </c>
      <c r="F655">
        <v>6419</v>
      </c>
      <c r="G655">
        <v>1</v>
      </c>
      <c r="H655">
        <v>5</v>
      </c>
      <c r="I655">
        <v>2</v>
      </c>
      <c r="J655">
        <v>2</v>
      </c>
      <c r="K655">
        <v>4</v>
      </c>
      <c r="L655">
        <v>4</v>
      </c>
      <c r="M655">
        <v>44</v>
      </c>
      <c r="N655">
        <v>3</v>
      </c>
      <c r="O655">
        <v>3</v>
      </c>
      <c r="P655">
        <v>2</v>
      </c>
      <c r="Q655">
        <v>4</v>
      </c>
      <c r="R655">
        <v>2</v>
      </c>
      <c r="S655">
        <v>2</v>
      </c>
      <c r="T655">
        <v>1</v>
      </c>
    </row>
    <row r="656" spans="1:20">
      <c r="A656">
        <v>0</v>
      </c>
      <c r="B656">
        <v>1</v>
      </c>
      <c r="C656">
        <v>48</v>
      </c>
      <c r="D656">
        <v>4</v>
      </c>
      <c r="E656">
        <v>1</v>
      </c>
      <c r="F656">
        <v>6143</v>
      </c>
      <c r="G656">
        <v>1</v>
      </c>
      <c r="H656">
        <v>5</v>
      </c>
      <c r="I656">
        <v>4</v>
      </c>
      <c r="J656">
        <v>2</v>
      </c>
      <c r="K656">
        <v>4</v>
      </c>
      <c r="L656">
        <v>4</v>
      </c>
      <c r="M656">
        <v>58</v>
      </c>
      <c r="N656">
        <v>2</v>
      </c>
      <c r="O656">
        <v>3</v>
      </c>
      <c r="P656">
        <v>2</v>
      </c>
      <c r="Q656">
        <v>2</v>
      </c>
      <c r="R656">
        <v>1</v>
      </c>
      <c r="S656">
        <v>1</v>
      </c>
      <c r="T656">
        <v>1</v>
      </c>
    </row>
    <row r="657" spans="1:20">
      <c r="A657">
        <v>1</v>
      </c>
      <c r="B657">
        <v>4</v>
      </c>
      <c r="C657">
        <v>24</v>
      </c>
      <c r="D657">
        <v>4</v>
      </c>
      <c r="E657">
        <v>6</v>
      </c>
      <c r="F657">
        <v>1597</v>
      </c>
      <c r="G657">
        <v>1</v>
      </c>
      <c r="H657">
        <v>5</v>
      </c>
      <c r="I657">
        <v>4</v>
      </c>
      <c r="J657">
        <v>3</v>
      </c>
      <c r="K657">
        <v>4</v>
      </c>
      <c r="L657">
        <v>4</v>
      </c>
      <c r="M657">
        <v>54</v>
      </c>
      <c r="N657">
        <v>3</v>
      </c>
      <c r="O657">
        <v>3</v>
      </c>
      <c r="P657">
        <v>2</v>
      </c>
      <c r="Q657">
        <v>3</v>
      </c>
      <c r="R657">
        <v>2</v>
      </c>
      <c r="S657">
        <v>1</v>
      </c>
      <c r="T657">
        <v>1</v>
      </c>
    </row>
    <row r="658" spans="1:20">
      <c r="A658">
        <v>1</v>
      </c>
      <c r="B658">
        <v>1</v>
      </c>
      <c r="C658">
        <v>36</v>
      </c>
      <c r="D658">
        <v>2</v>
      </c>
      <c r="E658">
        <v>10</v>
      </c>
      <c r="F658">
        <v>15857</v>
      </c>
      <c r="G658">
        <v>1</v>
      </c>
      <c r="H658">
        <v>1</v>
      </c>
      <c r="I658">
        <v>2</v>
      </c>
      <c r="J658">
        <v>1</v>
      </c>
      <c r="K658">
        <v>3</v>
      </c>
      <c r="L658">
        <v>3</v>
      </c>
      <c r="M658">
        <v>43</v>
      </c>
      <c r="N658">
        <v>3</v>
      </c>
      <c r="O658">
        <v>2</v>
      </c>
      <c r="P658">
        <v>1</v>
      </c>
      <c r="Q658">
        <v>4</v>
      </c>
      <c r="R658">
        <v>1</v>
      </c>
      <c r="S658">
        <v>1</v>
      </c>
      <c r="T658">
        <v>1</v>
      </c>
    </row>
    <row r="659" spans="1:20">
      <c r="A659">
        <v>1</v>
      </c>
      <c r="B659">
        <v>4</v>
      </c>
      <c r="C659">
        <v>24</v>
      </c>
      <c r="D659">
        <v>4</v>
      </c>
      <c r="E659">
        <v>3</v>
      </c>
      <c r="F659">
        <v>2223</v>
      </c>
      <c r="G659">
        <v>2</v>
      </c>
      <c r="H659">
        <v>5</v>
      </c>
      <c r="I659">
        <v>4</v>
      </c>
      <c r="J659">
        <v>3</v>
      </c>
      <c r="K659">
        <v>4</v>
      </c>
      <c r="L659">
        <v>2</v>
      </c>
      <c r="M659">
        <v>52</v>
      </c>
      <c r="N659">
        <v>1</v>
      </c>
      <c r="O659">
        <v>2</v>
      </c>
      <c r="P659">
        <v>2</v>
      </c>
      <c r="Q659">
        <v>3</v>
      </c>
      <c r="R659">
        <v>1</v>
      </c>
      <c r="S659">
        <v>1</v>
      </c>
      <c r="T659">
        <v>1</v>
      </c>
    </row>
    <row r="660" spans="1:20">
      <c r="A660">
        <v>1</v>
      </c>
      <c r="B660">
        <v>4</v>
      </c>
      <c r="C660">
        <v>48</v>
      </c>
      <c r="D660">
        <v>3</v>
      </c>
      <c r="E660">
        <v>3</v>
      </c>
      <c r="F660">
        <v>7238</v>
      </c>
      <c r="G660">
        <v>5</v>
      </c>
      <c r="H660">
        <v>5</v>
      </c>
      <c r="I660">
        <v>3</v>
      </c>
      <c r="J660">
        <v>3</v>
      </c>
      <c r="K660">
        <v>3</v>
      </c>
      <c r="L660">
        <v>3</v>
      </c>
      <c r="M660">
        <v>32</v>
      </c>
      <c r="N660">
        <v>1</v>
      </c>
      <c r="O660">
        <v>2</v>
      </c>
      <c r="P660">
        <v>2</v>
      </c>
      <c r="Q660">
        <v>3</v>
      </c>
      <c r="R660">
        <v>2</v>
      </c>
      <c r="S660">
        <v>1</v>
      </c>
      <c r="T660">
        <v>1</v>
      </c>
    </row>
    <row r="661" spans="1:20">
      <c r="A661">
        <v>1</v>
      </c>
      <c r="B661">
        <v>2</v>
      </c>
      <c r="C661">
        <v>30</v>
      </c>
      <c r="D661">
        <v>3</v>
      </c>
      <c r="E661">
        <v>9</v>
      </c>
      <c r="F661">
        <v>2503</v>
      </c>
      <c r="G661">
        <v>2</v>
      </c>
      <c r="H661">
        <v>5</v>
      </c>
      <c r="I661">
        <v>4</v>
      </c>
      <c r="J661">
        <v>3</v>
      </c>
      <c r="K661">
        <v>2</v>
      </c>
      <c r="L661">
        <v>2</v>
      </c>
      <c r="M661">
        <v>41</v>
      </c>
      <c r="N661">
        <v>2</v>
      </c>
      <c r="O661">
        <v>2</v>
      </c>
      <c r="P661">
        <v>2</v>
      </c>
      <c r="Q661">
        <v>3</v>
      </c>
      <c r="R661">
        <v>1</v>
      </c>
      <c r="S661">
        <v>1</v>
      </c>
      <c r="T661">
        <v>1</v>
      </c>
    </row>
    <row r="662" spans="1:20">
      <c r="A662">
        <v>1</v>
      </c>
      <c r="B662">
        <v>2</v>
      </c>
      <c r="C662">
        <v>18</v>
      </c>
      <c r="D662">
        <v>2</v>
      </c>
      <c r="E662">
        <v>9</v>
      </c>
      <c r="F662">
        <v>2622</v>
      </c>
      <c r="G662">
        <v>2</v>
      </c>
      <c r="H662">
        <v>3</v>
      </c>
      <c r="I662">
        <v>4</v>
      </c>
      <c r="J662">
        <v>3</v>
      </c>
      <c r="K662">
        <v>4</v>
      </c>
      <c r="L662">
        <v>3</v>
      </c>
      <c r="M662">
        <v>34</v>
      </c>
      <c r="N662">
        <v>3</v>
      </c>
      <c r="O662">
        <v>2</v>
      </c>
      <c r="P662">
        <v>1</v>
      </c>
      <c r="Q662">
        <v>3</v>
      </c>
      <c r="R662">
        <v>1</v>
      </c>
      <c r="S662">
        <v>1</v>
      </c>
      <c r="T662">
        <v>1</v>
      </c>
    </row>
    <row r="663" spans="1:20">
      <c r="A663">
        <v>1</v>
      </c>
      <c r="B663">
        <v>2</v>
      </c>
      <c r="C663">
        <v>24</v>
      </c>
      <c r="D663">
        <v>2</v>
      </c>
      <c r="E663">
        <v>2</v>
      </c>
      <c r="F663">
        <v>4351</v>
      </c>
      <c r="G663">
        <v>5</v>
      </c>
      <c r="H663">
        <v>3</v>
      </c>
      <c r="I663">
        <v>1</v>
      </c>
      <c r="J663">
        <v>2</v>
      </c>
      <c r="K663">
        <v>4</v>
      </c>
      <c r="L663">
        <v>2</v>
      </c>
      <c r="M663">
        <v>48</v>
      </c>
      <c r="N663">
        <v>3</v>
      </c>
      <c r="O663">
        <v>2</v>
      </c>
      <c r="P663">
        <v>1</v>
      </c>
      <c r="Q663">
        <v>2</v>
      </c>
      <c r="R663">
        <v>1</v>
      </c>
      <c r="S663">
        <v>2</v>
      </c>
      <c r="T663">
        <v>1</v>
      </c>
    </row>
    <row r="664" spans="1:20">
      <c r="A664">
        <v>1</v>
      </c>
      <c r="B664">
        <v>2</v>
      </c>
      <c r="C664">
        <v>6</v>
      </c>
      <c r="D664">
        <v>2</v>
      </c>
      <c r="E664">
        <v>3</v>
      </c>
      <c r="F664">
        <v>368</v>
      </c>
      <c r="G664">
        <v>5</v>
      </c>
      <c r="H664">
        <v>5</v>
      </c>
      <c r="I664">
        <v>4</v>
      </c>
      <c r="J664">
        <v>3</v>
      </c>
      <c r="K664">
        <v>4</v>
      </c>
      <c r="L664">
        <v>2</v>
      </c>
      <c r="M664">
        <v>38</v>
      </c>
      <c r="N664">
        <v>3</v>
      </c>
      <c r="O664">
        <v>2</v>
      </c>
      <c r="P664">
        <v>1</v>
      </c>
      <c r="Q664">
        <v>3</v>
      </c>
      <c r="R664">
        <v>1</v>
      </c>
      <c r="S664">
        <v>1</v>
      </c>
      <c r="T664">
        <v>1</v>
      </c>
    </row>
    <row r="665" spans="1:20">
      <c r="A665">
        <v>1</v>
      </c>
      <c r="B665">
        <v>2</v>
      </c>
      <c r="C665">
        <v>12</v>
      </c>
      <c r="D665">
        <v>2</v>
      </c>
      <c r="E665">
        <v>8</v>
      </c>
      <c r="F665">
        <v>754</v>
      </c>
      <c r="G665">
        <v>5</v>
      </c>
      <c r="H665">
        <v>5</v>
      </c>
      <c r="I665">
        <v>4</v>
      </c>
      <c r="J665">
        <v>3</v>
      </c>
      <c r="K665">
        <v>4</v>
      </c>
      <c r="L665">
        <v>2</v>
      </c>
      <c r="M665">
        <v>38</v>
      </c>
      <c r="N665">
        <v>3</v>
      </c>
      <c r="O665">
        <v>2</v>
      </c>
      <c r="P665">
        <v>2</v>
      </c>
      <c r="Q665">
        <v>3</v>
      </c>
      <c r="R665">
        <v>1</v>
      </c>
      <c r="S665">
        <v>1</v>
      </c>
      <c r="T665">
        <v>1</v>
      </c>
    </row>
    <row r="666" spans="1:20">
      <c r="A666">
        <v>1</v>
      </c>
      <c r="B666">
        <v>4</v>
      </c>
      <c r="C666">
        <v>24</v>
      </c>
      <c r="D666">
        <v>4</v>
      </c>
      <c r="E666">
        <v>3</v>
      </c>
      <c r="F666">
        <v>2424</v>
      </c>
      <c r="G666">
        <v>5</v>
      </c>
      <c r="H666">
        <v>5</v>
      </c>
      <c r="I666">
        <v>4</v>
      </c>
      <c r="J666">
        <v>3</v>
      </c>
      <c r="K666">
        <v>4</v>
      </c>
      <c r="L666">
        <v>2</v>
      </c>
      <c r="M666">
        <v>53</v>
      </c>
      <c r="N666">
        <v>3</v>
      </c>
      <c r="O666">
        <v>2</v>
      </c>
      <c r="P666">
        <v>2</v>
      </c>
      <c r="Q666">
        <v>3</v>
      </c>
      <c r="R666">
        <v>1</v>
      </c>
      <c r="S666">
        <v>1</v>
      </c>
      <c r="T666">
        <v>1</v>
      </c>
    </row>
    <row r="667" spans="1:20">
      <c r="A667">
        <v>1</v>
      </c>
      <c r="B667">
        <v>2</v>
      </c>
      <c r="C667">
        <v>48</v>
      </c>
      <c r="D667">
        <v>3</v>
      </c>
      <c r="E667">
        <v>9</v>
      </c>
      <c r="F667">
        <v>6681</v>
      </c>
      <c r="G667">
        <v>5</v>
      </c>
      <c r="H667">
        <v>3</v>
      </c>
      <c r="I667">
        <v>4</v>
      </c>
      <c r="J667">
        <v>3</v>
      </c>
      <c r="K667">
        <v>4</v>
      </c>
      <c r="L667">
        <v>4</v>
      </c>
      <c r="M667">
        <v>38</v>
      </c>
      <c r="N667">
        <v>3</v>
      </c>
      <c r="O667">
        <v>3</v>
      </c>
      <c r="P667">
        <v>1</v>
      </c>
      <c r="Q667">
        <v>3</v>
      </c>
      <c r="R667">
        <v>2</v>
      </c>
      <c r="S667">
        <v>2</v>
      </c>
      <c r="T667">
        <v>1</v>
      </c>
    </row>
    <row r="668" spans="1:20">
      <c r="A668">
        <v>1</v>
      </c>
      <c r="B668">
        <v>2</v>
      </c>
      <c r="C668">
        <v>18</v>
      </c>
      <c r="D668">
        <v>3</v>
      </c>
      <c r="E668">
        <v>9</v>
      </c>
      <c r="F668">
        <v>2427</v>
      </c>
      <c r="G668">
        <v>5</v>
      </c>
      <c r="H668">
        <v>5</v>
      </c>
      <c r="I668">
        <v>4</v>
      </c>
      <c r="J668">
        <v>3</v>
      </c>
      <c r="K668">
        <v>2</v>
      </c>
      <c r="L668">
        <v>2</v>
      </c>
      <c r="M668">
        <v>42</v>
      </c>
      <c r="N668">
        <v>3</v>
      </c>
      <c r="O668">
        <v>2</v>
      </c>
      <c r="P668">
        <v>2</v>
      </c>
      <c r="Q668">
        <v>3</v>
      </c>
      <c r="R668">
        <v>1</v>
      </c>
      <c r="S668">
        <v>1</v>
      </c>
      <c r="T668">
        <v>1</v>
      </c>
    </row>
    <row r="669" spans="1:20">
      <c r="A669">
        <v>0</v>
      </c>
      <c r="B669">
        <v>2</v>
      </c>
      <c r="C669">
        <v>24</v>
      </c>
      <c r="D669">
        <v>4</v>
      </c>
      <c r="E669">
        <v>3</v>
      </c>
      <c r="F669">
        <v>1216</v>
      </c>
      <c r="G669">
        <v>2</v>
      </c>
      <c r="H669">
        <v>2</v>
      </c>
      <c r="I669">
        <v>4</v>
      </c>
      <c r="J669">
        <v>3</v>
      </c>
      <c r="K669">
        <v>4</v>
      </c>
      <c r="L669">
        <v>4</v>
      </c>
      <c r="M669">
        <v>38</v>
      </c>
      <c r="N669">
        <v>1</v>
      </c>
      <c r="O669">
        <v>2</v>
      </c>
      <c r="P669">
        <v>2</v>
      </c>
      <c r="Q669">
        <v>3</v>
      </c>
      <c r="R669">
        <v>2</v>
      </c>
      <c r="S669">
        <v>1</v>
      </c>
      <c r="T669">
        <v>1</v>
      </c>
    </row>
    <row r="670" spans="1:20">
      <c r="A670">
        <v>1</v>
      </c>
      <c r="B670">
        <v>2</v>
      </c>
      <c r="C670">
        <v>6</v>
      </c>
      <c r="D670">
        <v>2</v>
      </c>
      <c r="E670">
        <v>3</v>
      </c>
      <c r="F670">
        <v>753</v>
      </c>
      <c r="G670">
        <v>1</v>
      </c>
      <c r="H670">
        <v>3</v>
      </c>
      <c r="I670">
        <v>2</v>
      </c>
      <c r="J670">
        <v>2</v>
      </c>
      <c r="K670">
        <v>3</v>
      </c>
      <c r="L670">
        <v>1</v>
      </c>
      <c r="M670">
        <v>64</v>
      </c>
      <c r="N670">
        <v>3</v>
      </c>
      <c r="O670">
        <v>2</v>
      </c>
      <c r="P670">
        <v>1</v>
      </c>
      <c r="Q670">
        <v>3</v>
      </c>
      <c r="R670">
        <v>1</v>
      </c>
      <c r="S670">
        <v>1</v>
      </c>
      <c r="T670">
        <v>1</v>
      </c>
    </row>
    <row r="671" spans="1:20">
      <c r="A671">
        <v>1</v>
      </c>
      <c r="B671">
        <v>2</v>
      </c>
      <c r="C671">
        <v>7</v>
      </c>
      <c r="D671">
        <v>2</v>
      </c>
      <c r="E671">
        <v>3</v>
      </c>
      <c r="F671">
        <v>2576</v>
      </c>
      <c r="G671">
        <v>1</v>
      </c>
      <c r="H671">
        <v>3</v>
      </c>
      <c r="I671">
        <v>2</v>
      </c>
      <c r="J671">
        <v>3</v>
      </c>
      <c r="K671">
        <v>2</v>
      </c>
      <c r="L671">
        <v>1</v>
      </c>
      <c r="M671">
        <v>35</v>
      </c>
      <c r="N671">
        <v>3</v>
      </c>
      <c r="O671">
        <v>2</v>
      </c>
      <c r="P671">
        <v>1</v>
      </c>
      <c r="Q671">
        <v>3</v>
      </c>
      <c r="R671">
        <v>1</v>
      </c>
      <c r="S671">
        <v>1</v>
      </c>
      <c r="T671">
        <v>2</v>
      </c>
    </row>
    <row r="672" spans="1:20">
      <c r="A672">
        <v>1</v>
      </c>
      <c r="B672">
        <v>2</v>
      </c>
      <c r="C672">
        <v>6</v>
      </c>
      <c r="D672">
        <v>2</v>
      </c>
      <c r="E672">
        <v>3</v>
      </c>
      <c r="F672">
        <v>590</v>
      </c>
      <c r="G672">
        <v>1</v>
      </c>
      <c r="H672">
        <v>2</v>
      </c>
      <c r="I672">
        <v>3</v>
      </c>
      <c r="J672">
        <v>4</v>
      </c>
      <c r="K672">
        <v>3</v>
      </c>
      <c r="L672">
        <v>1</v>
      </c>
      <c r="M672">
        <v>26</v>
      </c>
      <c r="N672">
        <v>3</v>
      </c>
      <c r="O672">
        <v>2</v>
      </c>
      <c r="P672">
        <v>1</v>
      </c>
      <c r="Q672">
        <v>2</v>
      </c>
      <c r="R672">
        <v>1</v>
      </c>
      <c r="S672">
        <v>1</v>
      </c>
      <c r="T672">
        <v>2</v>
      </c>
    </row>
    <row r="673" spans="1:20">
      <c r="A673">
        <v>1</v>
      </c>
      <c r="B673">
        <v>2</v>
      </c>
      <c r="C673">
        <v>8</v>
      </c>
      <c r="D673">
        <v>2</v>
      </c>
      <c r="E673">
        <v>3</v>
      </c>
      <c r="F673">
        <v>1414</v>
      </c>
      <c r="G673">
        <v>1</v>
      </c>
      <c r="H673">
        <v>3</v>
      </c>
      <c r="I673">
        <v>4</v>
      </c>
      <c r="J673">
        <v>3</v>
      </c>
      <c r="K673">
        <v>2</v>
      </c>
      <c r="L673">
        <v>1</v>
      </c>
      <c r="M673">
        <v>33</v>
      </c>
      <c r="N673">
        <v>3</v>
      </c>
      <c r="O673">
        <v>2</v>
      </c>
      <c r="P673">
        <v>1</v>
      </c>
      <c r="Q673">
        <v>3</v>
      </c>
      <c r="R673">
        <v>1</v>
      </c>
      <c r="S673">
        <v>1</v>
      </c>
      <c r="T673">
        <v>2</v>
      </c>
    </row>
    <row r="674" spans="1:20">
      <c r="A674">
        <v>1</v>
      </c>
      <c r="B674">
        <v>2</v>
      </c>
      <c r="C674">
        <v>12</v>
      </c>
      <c r="D674">
        <v>2</v>
      </c>
      <c r="E674">
        <v>3</v>
      </c>
      <c r="F674">
        <v>1103</v>
      </c>
      <c r="G674">
        <v>1</v>
      </c>
      <c r="H674">
        <v>4</v>
      </c>
      <c r="I674">
        <v>4</v>
      </c>
      <c r="J674">
        <v>3</v>
      </c>
      <c r="K674">
        <v>3</v>
      </c>
      <c r="L674">
        <v>1</v>
      </c>
      <c r="M674">
        <v>29</v>
      </c>
      <c r="N674">
        <v>3</v>
      </c>
      <c r="O674">
        <v>2</v>
      </c>
      <c r="P674">
        <v>2</v>
      </c>
      <c r="Q674">
        <v>3</v>
      </c>
      <c r="R674">
        <v>1</v>
      </c>
      <c r="S674">
        <v>1</v>
      </c>
      <c r="T674">
        <v>1</v>
      </c>
    </row>
    <row r="675" spans="1:20">
      <c r="A675">
        <v>1</v>
      </c>
      <c r="B675">
        <v>2</v>
      </c>
      <c r="C675">
        <v>12</v>
      </c>
      <c r="D675">
        <v>3</v>
      </c>
      <c r="E675">
        <v>3</v>
      </c>
      <c r="F675">
        <v>585</v>
      </c>
      <c r="G675">
        <v>1</v>
      </c>
      <c r="H675">
        <v>3</v>
      </c>
      <c r="I675">
        <v>4</v>
      </c>
      <c r="J675">
        <v>4</v>
      </c>
      <c r="K675">
        <v>4</v>
      </c>
      <c r="L675">
        <v>1</v>
      </c>
      <c r="M675">
        <v>20</v>
      </c>
      <c r="N675">
        <v>3</v>
      </c>
      <c r="O675">
        <v>1</v>
      </c>
      <c r="P675">
        <v>2</v>
      </c>
      <c r="Q675">
        <v>3</v>
      </c>
      <c r="R675">
        <v>1</v>
      </c>
      <c r="S675">
        <v>1</v>
      </c>
      <c r="T675">
        <v>1</v>
      </c>
    </row>
    <row r="676" spans="1:20">
      <c r="A676">
        <v>1</v>
      </c>
      <c r="B676">
        <v>2</v>
      </c>
      <c r="C676">
        <v>6</v>
      </c>
      <c r="D676">
        <v>2</v>
      </c>
      <c r="E676">
        <v>3</v>
      </c>
      <c r="F676">
        <v>1068</v>
      </c>
      <c r="G676">
        <v>1</v>
      </c>
      <c r="H676">
        <v>5</v>
      </c>
      <c r="I676">
        <v>4</v>
      </c>
      <c r="J676">
        <v>3</v>
      </c>
      <c r="K676">
        <v>4</v>
      </c>
      <c r="L676">
        <v>3</v>
      </c>
      <c r="M676">
        <v>28</v>
      </c>
      <c r="N676">
        <v>3</v>
      </c>
      <c r="O676">
        <v>2</v>
      </c>
      <c r="P676">
        <v>1</v>
      </c>
      <c r="Q676">
        <v>3</v>
      </c>
      <c r="R676">
        <v>2</v>
      </c>
      <c r="S676">
        <v>1</v>
      </c>
      <c r="T676">
        <v>1</v>
      </c>
    </row>
    <row r="677" spans="1:20">
      <c r="A677">
        <v>1</v>
      </c>
      <c r="B677">
        <v>1</v>
      </c>
      <c r="C677">
        <v>8</v>
      </c>
      <c r="D677">
        <v>4</v>
      </c>
      <c r="E677">
        <v>0</v>
      </c>
      <c r="F677">
        <v>713</v>
      </c>
      <c r="G677">
        <v>1</v>
      </c>
      <c r="H677">
        <v>5</v>
      </c>
      <c r="I677">
        <v>4</v>
      </c>
      <c r="J677">
        <v>3</v>
      </c>
      <c r="K677">
        <v>4</v>
      </c>
      <c r="L677">
        <v>1</v>
      </c>
      <c r="M677">
        <v>47</v>
      </c>
      <c r="N677">
        <v>3</v>
      </c>
      <c r="O677">
        <v>2</v>
      </c>
      <c r="P677">
        <v>2</v>
      </c>
      <c r="Q677">
        <v>2</v>
      </c>
      <c r="R677">
        <v>1</v>
      </c>
      <c r="S677">
        <v>1</v>
      </c>
      <c r="T677">
        <v>1</v>
      </c>
    </row>
    <row r="678" spans="1:20">
      <c r="A678">
        <v>1</v>
      </c>
      <c r="B678">
        <v>2</v>
      </c>
      <c r="C678">
        <v>12</v>
      </c>
      <c r="D678">
        <v>2</v>
      </c>
      <c r="E678">
        <v>3</v>
      </c>
      <c r="F678">
        <v>1092</v>
      </c>
      <c r="G678">
        <v>1</v>
      </c>
      <c r="H678">
        <v>3</v>
      </c>
      <c r="I678">
        <v>4</v>
      </c>
      <c r="J678">
        <v>2</v>
      </c>
      <c r="K678">
        <v>4</v>
      </c>
      <c r="L678">
        <v>1</v>
      </c>
      <c r="M678">
        <v>49</v>
      </c>
      <c r="N678">
        <v>3</v>
      </c>
      <c r="O678">
        <v>2</v>
      </c>
      <c r="P678">
        <v>2</v>
      </c>
      <c r="Q678">
        <v>3</v>
      </c>
      <c r="R678">
        <v>1</v>
      </c>
      <c r="S678">
        <v>2</v>
      </c>
      <c r="T678">
        <v>1</v>
      </c>
    </row>
    <row r="679" spans="1:20">
      <c r="A679">
        <v>1</v>
      </c>
      <c r="B679">
        <v>2</v>
      </c>
      <c r="C679">
        <v>7</v>
      </c>
      <c r="D679">
        <v>2</v>
      </c>
      <c r="E679">
        <v>3</v>
      </c>
      <c r="F679">
        <v>2329</v>
      </c>
      <c r="G679">
        <v>1</v>
      </c>
      <c r="H679">
        <v>2</v>
      </c>
      <c r="I679">
        <v>1</v>
      </c>
      <c r="J679">
        <v>2</v>
      </c>
      <c r="K679">
        <v>1</v>
      </c>
      <c r="L679">
        <v>1</v>
      </c>
      <c r="M679">
        <v>45</v>
      </c>
      <c r="N679">
        <v>3</v>
      </c>
      <c r="O679">
        <v>2</v>
      </c>
      <c r="P679">
        <v>1</v>
      </c>
      <c r="Q679">
        <v>3</v>
      </c>
      <c r="R679">
        <v>1</v>
      </c>
      <c r="S679">
        <v>1</v>
      </c>
      <c r="T679">
        <v>1</v>
      </c>
    </row>
    <row r="680" spans="1:20">
      <c r="A680">
        <v>1</v>
      </c>
      <c r="B680">
        <v>2</v>
      </c>
      <c r="C680">
        <v>13</v>
      </c>
      <c r="D680">
        <v>4</v>
      </c>
      <c r="E680">
        <v>3</v>
      </c>
      <c r="F680">
        <v>882</v>
      </c>
      <c r="G680">
        <v>1</v>
      </c>
      <c r="H680">
        <v>2</v>
      </c>
      <c r="I680">
        <v>4</v>
      </c>
      <c r="J680">
        <v>3</v>
      </c>
      <c r="K680">
        <v>4</v>
      </c>
      <c r="L680">
        <v>1</v>
      </c>
      <c r="M680">
        <v>23</v>
      </c>
      <c r="N680">
        <v>3</v>
      </c>
      <c r="O680">
        <v>2</v>
      </c>
      <c r="P680">
        <v>2</v>
      </c>
      <c r="Q680">
        <v>3</v>
      </c>
      <c r="R680">
        <v>1</v>
      </c>
      <c r="S680">
        <v>1</v>
      </c>
      <c r="T680">
        <v>1</v>
      </c>
    </row>
    <row r="681" spans="1:20">
      <c r="A681">
        <v>1</v>
      </c>
      <c r="B681">
        <v>2</v>
      </c>
      <c r="C681">
        <v>18</v>
      </c>
      <c r="D681">
        <v>2</v>
      </c>
      <c r="E681">
        <v>3</v>
      </c>
      <c r="F681">
        <v>866</v>
      </c>
      <c r="G681">
        <v>1</v>
      </c>
      <c r="H681">
        <v>3</v>
      </c>
      <c r="I681">
        <v>4</v>
      </c>
      <c r="J681">
        <v>4</v>
      </c>
      <c r="K681">
        <v>2</v>
      </c>
      <c r="L681">
        <v>1</v>
      </c>
      <c r="M681">
        <v>25</v>
      </c>
      <c r="N681">
        <v>3</v>
      </c>
      <c r="O681">
        <v>2</v>
      </c>
      <c r="P681">
        <v>1</v>
      </c>
      <c r="Q681">
        <v>2</v>
      </c>
      <c r="R681">
        <v>1</v>
      </c>
      <c r="S681">
        <v>1</v>
      </c>
      <c r="T681">
        <v>1</v>
      </c>
    </row>
    <row r="682" spans="1:20">
      <c r="A682">
        <v>1</v>
      </c>
      <c r="B682">
        <v>2</v>
      </c>
      <c r="C682">
        <v>7</v>
      </c>
      <c r="D682">
        <v>2</v>
      </c>
      <c r="E682">
        <v>3</v>
      </c>
      <c r="F682">
        <v>2415</v>
      </c>
      <c r="G682">
        <v>1</v>
      </c>
      <c r="H682">
        <v>3</v>
      </c>
      <c r="I682">
        <v>3</v>
      </c>
      <c r="J682">
        <v>3</v>
      </c>
      <c r="K682">
        <v>2</v>
      </c>
      <c r="L682">
        <v>1</v>
      </c>
      <c r="M682">
        <v>34</v>
      </c>
      <c r="N682">
        <v>3</v>
      </c>
      <c r="O682">
        <v>2</v>
      </c>
      <c r="P682">
        <v>1</v>
      </c>
      <c r="Q682">
        <v>3</v>
      </c>
      <c r="R682">
        <v>1</v>
      </c>
      <c r="S682">
        <v>1</v>
      </c>
      <c r="T682">
        <v>1</v>
      </c>
    </row>
    <row r="683" spans="1:20">
      <c r="A683">
        <v>1</v>
      </c>
      <c r="B683">
        <v>2</v>
      </c>
      <c r="C683">
        <v>13</v>
      </c>
      <c r="D683">
        <v>2</v>
      </c>
      <c r="E683">
        <v>3</v>
      </c>
      <c r="F683">
        <v>2101</v>
      </c>
      <c r="G683">
        <v>1</v>
      </c>
      <c r="H683">
        <v>2</v>
      </c>
      <c r="I683">
        <v>2</v>
      </c>
      <c r="J683">
        <v>2</v>
      </c>
      <c r="K683">
        <v>4</v>
      </c>
      <c r="L683">
        <v>2</v>
      </c>
      <c r="M683">
        <v>23</v>
      </c>
      <c r="N683">
        <v>3</v>
      </c>
      <c r="O683">
        <v>2</v>
      </c>
      <c r="P683">
        <v>1</v>
      </c>
      <c r="Q683">
        <v>2</v>
      </c>
      <c r="R683">
        <v>1</v>
      </c>
      <c r="S683">
        <v>1</v>
      </c>
      <c r="T683">
        <v>1</v>
      </c>
    </row>
    <row r="684" spans="1:20">
      <c r="A684">
        <v>1</v>
      </c>
      <c r="B684">
        <v>2</v>
      </c>
      <c r="C684">
        <v>18</v>
      </c>
      <c r="D684">
        <v>2</v>
      </c>
      <c r="E684">
        <v>3</v>
      </c>
      <c r="F684">
        <v>1301</v>
      </c>
      <c r="G684">
        <v>1</v>
      </c>
      <c r="H684">
        <v>5</v>
      </c>
      <c r="I684">
        <v>4</v>
      </c>
      <c r="J684">
        <v>4</v>
      </c>
      <c r="K684">
        <v>2</v>
      </c>
      <c r="L684">
        <v>1</v>
      </c>
      <c r="M684">
        <v>32</v>
      </c>
      <c r="N684">
        <v>3</v>
      </c>
      <c r="O684">
        <v>2</v>
      </c>
      <c r="P684">
        <v>1</v>
      </c>
      <c r="Q684">
        <v>2</v>
      </c>
      <c r="R684">
        <v>1</v>
      </c>
      <c r="S684">
        <v>1</v>
      </c>
      <c r="T684">
        <v>1</v>
      </c>
    </row>
    <row r="685" spans="1:20">
      <c r="A685">
        <v>1</v>
      </c>
      <c r="B685">
        <v>2</v>
      </c>
      <c r="C685">
        <v>18</v>
      </c>
      <c r="D685">
        <v>2</v>
      </c>
      <c r="E685">
        <v>3</v>
      </c>
      <c r="F685">
        <v>1113</v>
      </c>
      <c r="G685">
        <v>1</v>
      </c>
      <c r="H685">
        <v>3</v>
      </c>
      <c r="I685">
        <v>4</v>
      </c>
      <c r="J685">
        <v>2</v>
      </c>
      <c r="K685">
        <v>4</v>
      </c>
      <c r="L685">
        <v>1</v>
      </c>
      <c r="M685">
        <v>26</v>
      </c>
      <c r="N685">
        <v>3</v>
      </c>
      <c r="O685">
        <v>2</v>
      </c>
      <c r="P685">
        <v>1</v>
      </c>
      <c r="Q685">
        <v>2</v>
      </c>
      <c r="R685">
        <v>2</v>
      </c>
      <c r="S685">
        <v>1</v>
      </c>
      <c r="T685">
        <v>1</v>
      </c>
    </row>
    <row r="686" spans="1:20">
      <c r="A686">
        <v>1</v>
      </c>
      <c r="B686">
        <v>2</v>
      </c>
      <c r="C686">
        <v>8</v>
      </c>
      <c r="D686">
        <v>2</v>
      </c>
      <c r="E686">
        <v>3</v>
      </c>
      <c r="F686">
        <v>760</v>
      </c>
      <c r="G686">
        <v>1</v>
      </c>
      <c r="H686">
        <v>4</v>
      </c>
      <c r="I686">
        <v>4</v>
      </c>
      <c r="J686">
        <v>2</v>
      </c>
      <c r="K686">
        <v>2</v>
      </c>
      <c r="L686">
        <v>1</v>
      </c>
      <c r="M686">
        <v>44</v>
      </c>
      <c r="N686">
        <v>3</v>
      </c>
      <c r="O686">
        <v>2</v>
      </c>
      <c r="P686">
        <v>1</v>
      </c>
      <c r="Q686">
        <v>2</v>
      </c>
      <c r="R686">
        <v>1</v>
      </c>
      <c r="S686">
        <v>1</v>
      </c>
      <c r="T686">
        <v>1</v>
      </c>
    </row>
    <row r="687" spans="1:20">
      <c r="A687">
        <v>1</v>
      </c>
      <c r="B687">
        <v>2</v>
      </c>
      <c r="C687">
        <v>12</v>
      </c>
      <c r="D687">
        <v>2</v>
      </c>
      <c r="E687">
        <v>3</v>
      </c>
      <c r="F687">
        <v>625</v>
      </c>
      <c r="G687">
        <v>1</v>
      </c>
      <c r="H687">
        <v>2</v>
      </c>
      <c r="I687">
        <v>4</v>
      </c>
      <c r="J687">
        <v>4</v>
      </c>
      <c r="K687">
        <v>1</v>
      </c>
      <c r="L687">
        <v>1</v>
      </c>
      <c r="M687">
        <v>26</v>
      </c>
      <c r="N687">
        <v>1</v>
      </c>
      <c r="O687">
        <v>2</v>
      </c>
      <c r="P687">
        <v>1</v>
      </c>
      <c r="Q687">
        <v>2</v>
      </c>
      <c r="R687">
        <v>1</v>
      </c>
      <c r="S687">
        <v>1</v>
      </c>
      <c r="T687">
        <v>1</v>
      </c>
    </row>
    <row r="688" spans="1:20">
      <c r="A688">
        <v>1</v>
      </c>
      <c r="B688">
        <v>3</v>
      </c>
      <c r="C688">
        <v>6</v>
      </c>
      <c r="D688">
        <v>4</v>
      </c>
      <c r="E688">
        <v>0</v>
      </c>
      <c r="F688">
        <v>1323</v>
      </c>
      <c r="G688">
        <v>2</v>
      </c>
      <c r="H688">
        <v>5</v>
      </c>
      <c r="I688">
        <v>2</v>
      </c>
      <c r="J688">
        <v>1</v>
      </c>
      <c r="K688">
        <v>4</v>
      </c>
      <c r="L688">
        <v>3</v>
      </c>
      <c r="M688">
        <v>28</v>
      </c>
      <c r="N688">
        <v>3</v>
      </c>
      <c r="O688">
        <v>2</v>
      </c>
      <c r="P688">
        <v>2</v>
      </c>
      <c r="Q688">
        <v>3</v>
      </c>
      <c r="R688">
        <v>2</v>
      </c>
      <c r="S688">
        <v>2</v>
      </c>
      <c r="T688">
        <v>1</v>
      </c>
    </row>
    <row r="689" spans="1:20">
      <c r="A689">
        <v>1</v>
      </c>
      <c r="B689">
        <v>1</v>
      </c>
      <c r="C689">
        <v>9</v>
      </c>
      <c r="D689">
        <v>4</v>
      </c>
      <c r="E689">
        <v>3</v>
      </c>
      <c r="F689">
        <v>1138</v>
      </c>
      <c r="G689">
        <v>1</v>
      </c>
      <c r="H689">
        <v>3</v>
      </c>
      <c r="I689">
        <v>4</v>
      </c>
      <c r="J689">
        <v>3</v>
      </c>
      <c r="K689">
        <v>4</v>
      </c>
      <c r="L689">
        <v>1</v>
      </c>
      <c r="M689">
        <v>25</v>
      </c>
      <c r="N689">
        <v>3</v>
      </c>
      <c r="O689">
        <v>2</v>
      </c>
      <c r="P689">
        <v>2</v>
      </c>
      <c r="Q689">
        <v>2</v>
      </c>
      <c r="R689">
        <v>1</v>
      </c>
      <c r="S689">
        <v>1</v>
      </c>
      <c r="T689">
        <v>1</v>
      </c>
    </row>
    <row r="690" spans="1:20">
      <c r="A690">
        <v>1</v>
      </c>
      <c r="B690">
        <v>2</v>
      </c>
      <c r="C690">
        <v>18</v>
      </c>
      <c r="D690">
        <v>4</v>
      </c>
      <c r="E690">
        <v>3</v>
      </c>
      <c r="F690">
        <v>1795</v>
      </c>
      <c r="G690">
        <v>1</v>
      </c>
      <c r="H690">
        <v>5</v>
      </c>
      <c r="I690">
        <v>3</v>
      </c>
      <c r="J690">
        <v>2</v>
      </c>
      <c r="K690">
        <v>4</v>
      </c>
      <c r="L690">
        <v>1</v>
      </c>
      <c r="M690">
        <v>48</v>
      </c>
      <c r="N690">
        <v>1</v>
      </c>
      <c r="O690">
        <v>1</v>
      </c>
      <c r="P690">
        <v>2</v>
      </c>
      <c r="Q690">
        <v>2</v>
      </c>
      <c r="R690">
        <v>1</v>
      </c>
      <c r="S690">
        <v>2</v>
      </c>
      <c r="T690">
        <v>1</v>
      </c>
    </row>
    <row r="691" spans="1:20">
      <c r="A691">
        <v>1</v>
      </c>
      <c r="B691">
        <v>2</v>
      </c>
      <c r="C691">
        <v>15</v>
      </c>
      <c r="D691">
        <v>4</v>
      </c>
      <c r="E691">
        <v>3</v>
      </c>
      <c r="F691">
        <v>2728</v>
      </c>
      <c r="G691">
        <v>5</v>
      </c>
      <c r="H691">
        <v>4</v>
      </c>
      <c r="I691">
        <v>4</v>
      </c>
      <c r="J691">
        <v>3</v>
      </c>
      <c r="K691">
        <v>2</v>
      </c>
      <c r="L691">
        <v>1</v>
      </c>
      <c r="M691">
        <v>35</v>
      </c>
      <c r="N691">
        <v>1</v>
      </c>
      <c r="O691">
        <v>2</v>
      </c>
      <c r="P691">
        <v>3</v>
      </c>
      <c r="Q691">
        <v>3</v>
      </c>
      <c r="R691">
        <v>1</v>
      </c>
      <c r="S691">
        <v>2</v>
      </c>
      <c r="T691">
        <v>1</v>
      </c>
    </row>
    <row r="692" spans="1:20">
      <c r="A692">
        <v>1</v>
      </c>
      <c r="B692">
        <v>2</v>
      </c>
      <c r="C692">
        <v>6</v>
      </c>
      <c r="D692">
        <v>2</v>
      </c>
      <c r="E692">
        <v>3</v>
      </c>
      <c r="F692">
        <v>484</v>
      </c>
      <c r="G692">
        <v>1</v>
      </c>
      <c r="H692">
        <v>4</v>
      </c>
      <c r="I692">
        <v>3</v>
      </c>
      <c r="J692">
        <v>4</v>
      </c>
      <c r="K692">
        <v>3</v>
      </c>
      <c r="L692">
        <v>1</v>
      </c>
      <c r="M692">
        <v>28</v>
      </c>
      <c r="N692">
        <v>1</v>
      </c>
      <c r="O692">
        <v>2</v>
      </c>
      <c r="P692">
        <v>1</v>
      </c>
      <c r="Q692">
        <v>2</v>
      </c>
      <c r="R692">
        <v>1</v>
      </c>
      <c r="S692">
        <v>1</v>
      </c>
      <c r="T692">
        <v>1</v>
      </c>
    </row>
    <row r="693" spans="1:20">
      <c r="A693">
        <v>1</v>
      </c>
      <c r="B693">
        <v>2</v>
      </c>
      <c r="C693">
        <v>10</v>
      </c>
      <c r="D693">
        <v>1</v>
      </c>
      <c r="E693">
        <v>3</v>
      </c>
      <c r="F693">
        <v>1048</v>
      </c>
      <c r="G693">
        <v>1</v>
      </c>
      <c r="H693">
        <v>3</v>
      </c>
      <c r="I693">
        <v>4</v>
      </c>
      <c r="J693">
        <v>3</v>
      </c>
      <c r="K693">
        <v>4</v>
      </c>
      <c r="L693">
        <v>1</v>
      </c>
      <c r="M693">
        <v>23</v>
      </c>
      <c r="N693">
        <v>2</v>
      </c>
      <c r="O693">
        <v>2</v>
      </c>
      <c r="P693">
        <v>1</v>
      </c>
      <c r="Q693">
        <v>2</v>
      </c>
      <c r="R693">
        <v>1</v>
      </c>
      <c r="S693">
        <v>1</v>
      </c>
      <c r="T693">
        <v>1</v>
      </c>
    </row>
    <row r="694" spans="1:20">
      <c r="A694">
        <v>1</v>
      </c>
      <c r="B694">
        <v>2</v>
      </c>
      <c r="C694">
        <v>12</v>
      </c>
      <c r="D694">
        <v>2</v>
      </c>
      <c r="E694">
        <v>3</v>
      </c>
      <c r="F694">
        <v>1155</v>
      </c>
      <c r="G694">
        <v>1</v>
      </c>
      <c r="H694">
        <v>5</v>
      </c>
      <c r="I694">
        <v>3</v>
      </c>
      <c r="J694">
        <v>4</v>
      </c>
      <c r="K694">
        <v>3</v>
      </c>
      <c r="L694">
        <v>1</v>
      </c>
      <c r="M694">
        <v>40</v>
      </c>
      <c r="N694">
        <v>1</v>
      </c>
      <c r="O694">
        <v>2</v>
      </c>
      <c r="P694">
        <v>2</v>
      </c>
      <c r="Q694">
        <v>2</v>
      </c>
      <c r="R694">
        <v>1</v>
      </c>
      <c r="S694">
        <v>1</v>
      </c>
      <c r="T694">
        <v>1</v>
      </c>
    </row>
    <row r="695" spans="1:20">
      <c r="A695">
        <v>1</v>
      </c>
      <c r="B695">
        <v>2</v>
      </c>
      <c r="C695">
        <v>20</v>
      </c>
      <c r="D695">
        <v>3</v>
      </c>
      <c r="E695">
        <v>1</v>
      </c>
      <c r="F695">
        <v>7057</v>
      </c>
      <c r="G695">
        <v>5</v>
      </c>
      <c r="H695">
        <v>4</v>
      </c>
      <c r="I695">
        <v>3</v>
      </c>
      <c r="J695">
        <v>3</v>
      </c>
      <c r="K695">
        <v>4</v>
      </c>
      <c r="L695">
        <v>2</v>
      </c>
      <c r="M695">
        <v>36</v>
      </c>
      <c r="N695">
        <v>1</v>
      </c>
      <c r="O695">
        <v>1</v>
      </c>
      <c r="P695">
        <v>2</v>
      </c>
      <c r="Q695">
        <v>4</v>
      </c>
      <c r="R695">
        <v>2</v>
      </c>
      <c r="S695">
        <v>2</v>
      </c>
      <c r="T695">
        <v>1</v>
      </c>
    </row>
    <row r="696" spans="1:20">
      <c r="A696">
        <v>1</v>
      </c>
      <c r="B696">
        <v>2</v>
      </c>
      <c r="C696">
        <v>15</v>
      </c>
      <c r="D696">
        <v>4</v>
      </c>
      <c r="E696">
        <v>3</v>
      </c>
      <c r="F696">
        <v>1537</v>
      </c>
      <c r="G696">
        <v>5</v>
      </c>
      <c r="H696">
        <v>5</v>
      </c>
      <c r="I696">
        <v>4</v>
      </c>
      <c r="J696">
        <v>3</v>
      </c>
      <c r="K696">
        <v>4</v>
      </c>
      <c r="L696">
        <v>1</v>
      </c>
      <c r="M696">
        <v>50</v>
      </c>
      <c r="N696">
        <v>3</v>
      </c>
      <c r="O696">
        <v>2</v>
      </c>
      <c r="P696">
        <v>2</v>
      </c>
      <c r="Q696">
        <v>3</v>
      </c>
      <c r="R696">
        <v>1</v>
      </c>
      <c r="S696">
        <v>2</v>
      </c>
      <c r="T696">
        <v>1</v>
      </c>
    </row>
    <row r="697" spans="1:20">
      <c r="A697">
        <v>1</v>
      </c>
      <c r="B697">
        <v>1</v>
      </c>
      <c r="C697">
        <v>12</v>
      </c>
      <c r="D697">
        <v>2</v>
      </c>
      <c r="E697">
        <v>3</v>
      </c>
      <c r="F697">
        <v>2214</v>
      </c>
      <c r="G697">
        <v>1</v>
      </c>
      <c r="H697">
        <v>3</v>
      </c>
      <c r="I697">
        <v>4</v>
      </c>
      <c r="J697">
        <v>3</v>
      </c>
      <c r="K697">
        <v>3</v>
      </c>
      <c r="L697">
        <v>2</v>
      </c>
      <c r="M697">
        <v>24</v>
      </c>
      <c r="N697">
        <v>3</v>
      </c>
      <c r="O697">
        <v>2</v>
      </c>
      <c r="P697">
        <v>1</v>
      </c>
      <c r="Q697">
        <v>2</v>
      </c>
      <c r="R697">
        <v>1</v>
      </c>
      <c r="S697">
        <v>1</v>
      </c>
      <c r="T697">
        <v>1</v>
      </c>
    </row>
    <row r="698" spans="1:20">
      <c r="A698">
        <v>1</v>
      </c>
      <c r="B698">
        <v>4</v>
      </c>
      <c r="C698">
        <v>24</v>
      </c>
      <c r="D698">
        <v>4</v>
      </c>
      <c r="E698">
        <v>2</v>
      </c>
      <c r="F698">
        <v>1585</v>
      </c>
      <c r="G698">
        <v>1</v>
      </c>
      <c r="H698">
        <v>4</v>
      </c>
      <c r="I698">
        <v>4</v>
      </c>
      <c r="J698">
        <v>3</v>
      </c>
      <c r="K698">
        <v>3</v>
      </c>
      <c r="L698">
        <v>2</v>
      </c>
      <c r="M698">
        <v>40</v>
      </c>
      <c r="N698">
        <v>3</v>
      </c>
      <c r="O698">
        <v>2</v>
      </c>
      <c r="P698">
        <v>2</v>
      </c>
      <c r="Q698">
        <v>3</v>
      </c>
      <c r="R698">
        <v>1</v>
      </c>
      <c r="S698">
        <v>1</v>
      </c>
      <c r="T698">
        <v>1</v>
      </c>
    </row>
    <row r="699" spans="1:20">
      <c r="A699">
        <v>1</v>
      </c>
      <c r="B699">
        <v>2</v>
      </c>
      <c r="C699">
        <v>10</v>
      </c>
      <c r="D699">
        <v>2</v>
      </c>
      <c r="E699">
        <v>2</v>
      </c>
      <c r="F699">
        <v>1521</v>
      </c>
      <c r="G699">
        <v>1</v>
      </c>
      <c r="H699">
        <v>3</v>
      </c>
      <c r="I699">
        <v>4</v>
      </c>
      <c r="J699">
        <v>1</v>
      </c>
      <c r="K699">
        <v>2</v>
      </c>
      <c r="L699">
        <v>3</v>
      </c>
      <c r="M699">
        <v>31</v>
      </c>
      <c r="N699">
        <v>3</v>
      </c>
      <c r="O699">
        <v>2</v>
      </c>
      <c r="P699">
        <v>1</v>
      </c>
      <c r="Q699">
        <v>2</v>
      </c>
      <c r="R699">
        <v>1</v>
      </c>
      <c r="S699">
        <v>1</v>
      </c>
      <c r="T699">
        <v>1</v>
      </c>
    </row>
    <row r="700" spans="1:20">
      <c r="A700">
        <v>1</v>
      </c>
      <c r="B700">
        <v>2</v>
      </c>
      <c r="C700">
        <v>36</v>
      </c>
      <c r="D700">
        <v>1</v>
      </c>
      <c r="E700">
        <v>4</v>
      </c>
      <c r="F700">
        <v>3990</v>
      </c>
      <c r="G700">
        <v>5</v>
      </c>
      <c r="H700">
        <v>2</v>
      </c>
      <c r="I700">
        <v>3</v>
      </c>
      <c r="J700">
        <v>2</v>
      </c>
      <c r="K700">
        <v>2</v>
      </c>
      <c r="L700">
        <v>4</v>
      </c>
      <c r="M700">
        <v>29</v>
      </c>
      <c r="N700">
        <v>1</v>
      </c>
      <c r="O700">
        <v>2</v>
      </c>
      <c r="P700">
        <v>1</v>
      </c>
      <c r="Q700">
        <v>1</v>
      </c>
      <c r="R700">
        <v>1</v>
      </c>
      <c r="S700">
        <v>1</v>
      </c>
      <c r="T700">
        <v>1</v>
      </c>
    </row>
    <row r="701" spans="1:20">
      <c r="A701">
        <v>1</v>
      </c>
      <c r="B701">
        <v>3</v>
      </c>
      <c r="C701">
        <v>18</v>
      </c>
      <c r="D701">
        <v>2</v>
      </c>
      <c r="E701">
        <v>2</v>
      </c>
      <c r="F701">
        <v>3049</v>
      </c>
      <c r="G701">
        <v>1</v>
      </c>
      <c r="H701">
        <v>2</v>
      </c>
      <c r="I701">
        <v>1</v>
      </c>
      <c r="J701">
        <v>2</v>
      </c>
      <c r="K701">
        <v>1</v>
      </c>
      <c r="L701">
        <v>2</v>
      </c>
      <c r="M701">
        <v>45</v>
      </c>
      <c r="N701">
        <v>2</v>
      </c>
      <c r="O701">
        <v>2</v>
      </c>
      <c r="P701">
        <v>1</v>
      </c>
      <c r="Q701">
        <v>2</v>
      </c>
      <c r="R701">
        <v>1</v>
      </c>
      <c r="S701">
        <v>1</v>
      </c>
      <c r="T701">
        <v>1</v>
      </c>
    </row>
    <row r="702" spans="1:20">
      <c r="A702">
        <v>0</v>
      </c>
      <c r="B702">
        <v>1</v>
      </c>
      <c r="C702">
        <v>24</v>
      </c>
      <c r="D702">
        <v>2</v>
      </c>
      <c r="E702">
        <v>3</v>
      </c>
      <c r="F702">
        <v>1282</v>
      </c>
      <c r="G702">
        <v>2</v>
      </c>
      <c r="H702">
        <v>3</v>
      </c>
      <c r="I702">
        <v>4</v>
      </c>
      <c r="J702">
        <v>2</v>
      </c>
      <c r="K702">
        <v>2</v>
      </c>
      <c r="L702">
        <v>3</v>
      </c>
      <c r="M702">
        <v>32</v>
      </c>
      <c r="N702">
        <v>3</v>
      </c>
      <c r="O702">
        <v>2</v>
      </c>
      <c r="P702">
        <v>1</v>
      </c>
      <c r="Q702">
        <v>2</v>
      </c>
      <c r="R702">
        <v>1</v>
      </c>
      <c r="S702">
        <v>1</v>
      </c>
      <c r="T702">
        <v>1</v>
      </c>
    </row>
    <row r="703" spans="1:20">
      <c r="A703">
        <v>1</v>
      </c>
      <c r="B703">
        <v>4</v>
      </c>
      <c r="C703">
        <v>60</v>
      </c>
      <c r="D703">
        <v>2</v>
      </c>
      <c r="E703">
        <v>3</v>
      </c>
      <c r="F703">
        <v>10144</v>
      </c>
      <c r="G703">
        <v>2</v>
      </c>
      <c r="H703">
        <v>4</v>
      </c>
      <c r="I703">
        <v>2</v>
      </c>
      <c r="J703">
        <v>2</v>
      </c>
      <c r="K703">
        <v>4</v>
      </c>
      <c r="L703">
        <v>1</v>
      </c>
      <c r="M703">
        <v>21</v>
      </c>
      <c r="N703">
        <v>3</v>
      </c>
      <c r="O703">
        <v>2</v>
      </c>
      <c r="P703">
        <v>1</v>
      </c>
      <c r="Q703">
        <v>3</v>
      </c>
      <c r="R703">
        <v>1</v>
      </c>
      <c r="S703">
        <v>2</v>
      </c>
      <c r="T703">
        <v>1</v>
      </c>
    </row>
    <row r="704" spans="1:20">
      <c r="A704">
        <v>1</v>
      </c>
      <c r="B704">
        <v>1</v>
      </c>
      <c r="C704">
        <v>12</v>
      </c>
      <c r="D704">
        <v>2</v>
      </c>
      <c r="E704">
        <v>0</v>
      </c>
      <c r="F704">
        <v>1168</v>
      </c>
      <c r="G704">
        <v>1</v>
      </c>
      <c r="H704">
        <v>3</v>
      </c>
      <c r="I704">
        <v>4</v>
      </c>
      <c r="J704">
        <v>4</v>
      </c>
      <c r="K704">
        <v>3</v>
      </c>
      <c r="L704">
        <v>1</v>
      </c>
      <c r="M704">
        <v>27</v>
      </c>
      <c r="N704">
        <v>3</v>
      </c>
      <c r="O704">
        <v>2</v>
      </c>
      <c r="P704">
        <v>1</v>
      </c>
      <c r="Q704">
        <v>2</v>
      </c>
      <c r="R704">
        <v>1</v>
      </c>
      <c r="S704">
        <v>1</v>
      </c>
      <c r="T704">
        <v>1</v>
      </c>
    </row>
    <row r="705" spans="1:20">
      <c r="A705">
        <v>1</v>
      </c>
      <c r="B705">
        <v>2</v>
      </c>
      <c r="C705">
        <v>6</v>
      </c>
      <c r="D705">
        <v>2</v>
      </c>
      <c r="E705">
        <v>5</v>
      </c>
      <c r="F705">
        <v>454</v>
      </c>
      <c r="G705">
        <v>1</v>
      </c>
      <c r="H705">
        <v>2</v>
      </c>
      <c r="I705">
        <v>3</v>
      </c>
      <c r="J705">
        <v>4</v>
      </c>
      <c r="K705">
        <v>1</v>
      </c>
      <c r="L705">
        <v>2</v>
      </c>
      <c r="M705">
        <v>22</v>
      </c>
      <c r="N705">
        <v>3</v>
      </c>
      <c r="O705">
        <v>2</v>
      </c>
      <c r="P705">
        <v>1</v>
      </c>
      <c r="Q705">
        <v>2</v>
      </c>
      <c r="R705">
        <v>1</v>
      </c>
      <c r="S705">
        <v>1</v>
      </c>
      <c r="T705">
        <v>1</v>
      </c>
    </row>
    <row r="706" spans="1:20">
      <c r="A706">
        <v>1</v>
      </c>
      <c r="B706">
        <v>4</v>
      </c>
      <c r="C706">
        <v>15</v>
      </c>
      <c r="D706">
        <v>3</v>
      </c>
      <c r="E706">
        <v>1</v>
      </c>
      <c r="F706">
        <v>3594</v>
      </c>
      <c r="G706">
        <v>1</v>
      </c>
      <c r="H706">
        <v>2</v>
      </c>
      <c r="I706">
        <v>1</v>
      </c>
      <c r="J706">
        <v>2</v>
      </c>
      <c r="K706">
        <v>2</v>
      </c>
      <c r="L706">
        <v>2</v>
      </c>
      <c r="M706">
        <v>46</v>
      </c>
      <c r="N706">
        <v>3</v>
      </c>
      <c r="O706">
        <v>2</v>
      </c>
      <c r="P706">
        <v>2</v>
      </c>
      <c r="Q706">
        <v>2</v>
      </c>
      <c r="R706">
        <v>1</v>
      </c>
      <c r="S706">
        <v>1</v>
      </c>
      <c r="T706">
        <v>1</v>
      </c>
    </row>
    <row r="707" spans="1:20">
      <c r="A707">
        <v>1</v>
      </c>
      <c r="B707">
        <v>4</v>
      </c>
      <c r="C707">
        <v>12</v>
      </c>
      <c r="D707">
        <v>2</v>
      </c>
      <c r="E707">
        <v>2</v>
      </c>
      <c r="F707">
        <v>1768</v>
      </c>
      <c r="G707">
        <v>1</v>
      </c>
      <c r="H707">
        <v>3</v>
      </c>
      <c r="I707">
        <v>3</v>
      </c>
      <c r="J707">
        <v>3</v>
      </c>
      <c r="K707">
        <v>2</v>
      </c>
      <c r="L707">
        <v>1</v>
      </c>
      <c r="M707">
        <v>24</v>
      </c>
      <c r="N707">
        <v>3</v>
      </c>
      <c r="O707">
        <v>1</v>
      </c>
      <c r="P707">
        <v>1</v>
      </c>
      <c r="Q707">
        <v>2</v>
      </c>
      <c r="R707">
        <v>1</v>
      </c>
      <c r="S707">
        <v>1</v>
      </c>
      <c r="T707">
        <v>1</v>
      </c>
    </row>
    <row r="708" spans="1:20">
      <c r="A708">
        <v>1</v>
      </c>
      <c r="B708">
        <v>4</v>
      </c>
      <c r="C708">
        <v>60</v>
      </c>
      <c r="D708">
        <v>3</v>
      </c>
      <c r="E708">
        <v>3</v>
      </c>
      <c r="F708">
        <v>15653</v>
      </c>
      <c r="G708">
        <v>1</v>
      </c>
      <c r="H708">
        <v>4</v>
      </c>
      <c r="I708">
        <v>2</v>
      </c>
      <c r="J708">
        <v>3</v>
      </c>
      <c r="K708">
        <v>4</v>
      </c>
      <c r="L708">
        <v>3</v>
      </c>
      <c r="M708">
        <v>21</v>
      </c>
      <c r="N708">
        <v>3</v>
      </c>
      <c r="O708">
        <v>2</v>
      </c>
      <c r="P708">
        <v>2</v>
      </c>
      <c r="Q708">
        <v>3</v>
      </c>
      <c r="R708">
        <v>1</v>
      </c>
      <c r="S708">
        <v>2</v>
      </c>
      <c r="T708">
        <v>1</v>
      </c>
    </row>
    <row r="709" spans="1:20">
      <c r="A709">
        <v>1</v>
      </c>
      <c r="B709">
        <v>3</v>
      </c>
      <c r="C709">
        <v>12</v>
      </c>
      <c r="D709">
        <v>3</v>
      </c>
      <c r="E709">
        <v>0</v>
      </c>
      <c r="F709">
        <v>2247</v>
      </c>
      <c r="G709">
        <v>1</v>
      </c>
      <c r="H709">
        <v>3</v>
      </c>
      <c r="I709">
        <v>2</v>
      </c>
      <c r="J709">
        <v>2</v>
      </c>
      <c r="K709">
        <v>2</v>
      </c>
      <c r="L709">
        <v>3</v>
      </c>
      <c r="M709">
        <v>36</v>
      </c>
      <c r="N709">
        <v>2</v>
      </c>
      <c r="O709">
        <v>2</v>
      </c>
      <c r="P709">
        <v>2</v>
      </c>
      <c r="Q709">
        <v>3</v>
      </c>
      <c r="R709">
        <v>1</v>
      </c>
      <c r="S709">
        <v>2</v>
      </c>
      <c r="T709">
        <v>1</v>
      </c>
    </row>
    <row r="710" spans="1:20">
      <c r="A710">
        <v>1</v>
      </c>
      <c r="B710">
        <v>4</v>
      </c>
      <c r="C710">
        <v>24</v>
      </c>
      <c r="D710">
        <v>2</v>
      </c>
      <c r="E710">
        <v>3</v>
      </c>
      <c r="F710">
        <v>1413</v>
      </c>
      <c r="G710">
        <v>1</v>
      </c>
      <c r="H710">
        <v>3</v>
      </c>
      <c r="I710">
        <v>4</v>
      </c>
      <c r="J710">
        <v>4</v>
      </c>
      <c r="K710">
        <v>2</v>
      </c>
      <c r="L710">
        <v>2</v>
      </c>
      <c r="M710">
        <v>28</v>
      </c>
      <c r="N710">
        <v>3</v>
      </c>
      <c r="O710">
        <v>2</v>
      </c>
      <c r="P710">
        <v>1</v>
      </c>
      <c r="Q710">
        <v>3</v>
      </c>
      <c r="R710">
        <v>1</v>
      </c>
      <c r="S710">
        <v>1</v>
      </c>
      <c r="T710">
        <v>1</v>
      </c>
    </row>
    <row r="711" spans="1:20">
      <c r="A711">
        <v>1</v>
      </c>
      <c r="B711">
        <v>2</v>
      </c>
      <c r="C711">
        <v>45</v>
      </c>
      <c r="D711">
        <v>4</v>
      </c>
      <c r="E711">
        <v>1</v>
      </c>
      <c r="F711">
        <v>4576</v>
      </c>
      <c r="G711">
        <v>2</v>
      </c>
      <c r="H711">
        <v>1</v>
      </c>
      <c r="I711">
        <v>3</v>
      </c>
      <c r="J711">
        <v>3</v>
      </c>
      <c r="K711">
        <v>4</v>
      </c>
      <c r="L711">
        <v>3</v>
      </c>
      <c r="M711">
        <v>27</v>
      </c>
      <c r="N711">
        <v>3</v>
      </c>
      <c r="O711">
        <v>2</v>
      </c>
      <c r="P711">
        <v>1</v>
      </c>
      <c r="Q711">
        <v>3</v>
      </c>
      <c r="R711">
        <v>1</v>
      </c>
      <c r="S711">
        <v>1</v>
      </c>
      <c r="T711">
        <v>1</v>
      </c>
    </row>
    <row r="712" spans="1:20">
      <c r="A712">
        <v>1</v>
      </c>
      <c r="B712">
        <v>1</v>
      </c>
      <c r="C712">
        <v>24</v>
      </c>
      <c r="D712">
        <v>4</v>
      </c>
      <c r="E712">
        <v>3</v>
      </c>
      <c r="F712">
        <v>1231</v>
      </c>
      <c r="G712">
        <v>4</v>
      </c>
      <c r="H712">
        <v>5</v>
      </c>
      <c r="I712">
        <v>4</v>
      </c>
      <c r="J712">
        <v>2</v>
      </c>
      <c r="K712">
        <v>4</v>
      </c>
      <c r="L712">
        <v>2</v>
      </c>
      <c r="M712">
        <v>57</v>
      </c>
      <c r="N712">
        <v>3</v>
      </c>
      <c r="O712">
        <v>1</v>
      </c>
      <c r="P712">
        <v>2</v>
      </c>
      <c r="Q712">
        <v>4</v>
      </c>
      <c r="R712">
        <v>1</v>
      </c>
      <c r="S712">
        <v>2</v>
      </c>
      <c r="T712">
        <v>1</v>
      </c>
    </row>
    <row r="713" spans="1:20">
      <c r="A713">
        <v>0</v>
      </c>
      <c r="B713">
        <v>1</v>
      </c>
      <c r="C713">
        <v>36</v>
      </c>
      <c r="D713">
        <v>2</v>
      </c>
      <c r="E713">
        <v>1</v>
      </c>
      <c r="F713">
        <v>8335</v>
      </c>
      <c r="G713">
        <v>5</v>
      </c>
      <c r="H713">
        <v>5</v>
      </c>
      <c r="I713">
        <v>3</v>
      </c>
      <c r="J713">
        <v>3</v>
      </c>
      <c r="K713">
        <v>4</v>
      </c>
      <c r="L713">
        <v>4</v>
      </c>
      <c r="M713">
        <v>47</v>
      </c>
      <c r="N713">
        <v>3</v>
      </c>
      <c r="O713">
        <v>3</v>
      </c>
      <c r="P713">
        <v>1</v>
      </c>
      <c r="Q713">
        <v>3</v>
      </c>
      <c r="R713">
        <v>1</v>
      </c>
      <c r="S713">
        <v>1</v>
      </c>
      <c r="T713">
        <v>1</v>
      </c>
    </row>
    <row r="714" spans="1:20">
      <c r="A714">
        <v>1</v>
      </c>
      <c r="B714">
        <v>2</v>
      </c>
      <c r="C714">
        <v>36</v>
      </c>
      <c r="D714">
        <v>4</v>
      </c>
      <c r="E714">
        <v>1</v>
      </c>
      <c r="F714">
        <v>5800</v>
      </c>
      <c r="G714">
        <v>1</v>
      </c>
      <c r="H714">
        <v>3</v>
      </c>
      <c r="I714">
        <v>3</v>
      </c>
      <c r="J714">
        <v>3</v>
      </c>
      <c r="K714">
        <v>4</v>
      </c>
      <c r="L714">
        <v>3</v>
      </c>
      <c r="M714">
        <v>34</v>
      </c>
      <c r="N714">
        <v>3</v>
      </c>
      <c r="O714">
        <v>2</v>
      </c>
      <c r="P714">
        <v>2</v>
      </c>
      <c r="Q714">
        <v>3</v>
      </c>
      <c r="R714">
        <v>1</v>
      </c>
      <c r="S714">
        <v>2</v>
      </c>
      <c r="T714">
        <v>1</v>
      </c>
    </row>
    <row r="715" spans="1:20">
      <c r="A715">
        <v>1</v>
      </c>
      <c r="B715">
        <v>1</v>
      </c>
      <c r="C715">
        <v>18</v>
      </c>
      <c r="D715">
        <v>3</v>
      </c>
      <c r="E715">
        <v>6</v>
      </c>
      <c r="F715">
        <v>8471</v>
      </c>
      <c r="G715">
        <v>5</v>
      </c>
      <c r="H715">
        <v>3</v>
      </c>
      <c r="I715">
        <v>1</v>
      </c>
      <c r="J715">
        <v>2</v>
      </c>
      <c r="K715">
        <v>2</v>
      </c>
      <c r="L715">
        <v>3</v>
      </c>
      <c r="M715">
        <v>23</v>
      </c>
      <c r="N715">
        <v>3</v>
      </c>
      <c r="O715">
        <v>1</v>
      </c>
      <c r="P715">
        <v>2</v>
      </c>
      <c r="Q715">
        <v>3</v>
      </c>
      <c r="R715">
        <v>1</v>
      </c>
      <c r="S715">
        <v>2</v>
      </c>
      <c r="T715">
        <v>1</v>
      </c>
    </row>
    <row r="716" spans="1:20">
      <c r="A716">
        <v>1</v>
      </c>
      <c r="B716">
        <v>1</v>
      </c>
      <c r="C716">
        <v>30</v>
      </c>
      <c r="D716">
        <v>2</v>
      </c>
      <c r="E716">
        <v>2</v>
      </c>
      <c r="F716">
        <v>3622</v>
      </c>
      <c r="G716">
        <v>4</v>
      </c>
      <c r="H716">
        <v>5</v>
      </c>
      <c r="I716">
        <v>4</v>
      </c>
      <c r="J716">
        <v>2</v>
      </c>
      <c r="K716">
        <v>4</v>
      </c>
      <c r="L716">
        <v>2</v>
      </c>
      <c r="M716">
        <v>57</v>
      </c>
      <c r="N716">
        <v>3</v>
      </c>
      <c r="O716">
        <v>1</v>
      </c>
      <c r="P716">
        <v>2</v>
      </c>
      <c r="Q716">
        <v>3</v>
      </c>
      <c r="R716">
        <v>1</v>
      </c>
      <c r="S716">
        <v>2</v>
      </c>
      <c r="T716">
        <v>1</v>
      </c>
    </row>
    <row r="717" spans="1:20">
      <c r="A717">
        <v>1</v>
      </c>
      <c r="B717">
        <v>1</v>
      </c>
      <c r="C717">
        <v>6</v>
      </c>
      <c r="D717">
        <v>4</v>
      </c>
      <c r="E717">
        <v>3</v>
      </c>
      <c r="F717">
        <v>1169</v>
      </c>
      <c r="G717">
        <v>5</v>
      </c>
      <c r="H717">
        <v>5</v>
      </c>
      <c r="I717">
        <v>4</v>
      </c>
      <c r="J717">
        <v>3</v>
      </c>
      <c r="K717">
        <v>4</v>
      </c>
      <c r="L717">
        <v>1</v>
      </c>
      <c r="M717">
        <v>67</v>
      </c>
      <c r="N717">
        <v>3</v>
      </c>
      <c r="O717">
        <v>2</v>
      </c>
      <c r="P717">
        <v>2</v>
      </c>
      <c r="Q717">
        <v>3</v>
      </c>
      <c r="R717">
        <v>1</v>
      </c>
      <c r="S717">
        <v>2</v>
      </c>
      <c r="T717">
        <v>1</v>
      </c>
    </row>
    <row r="718" spans="1:20">
      <c r="A718">
        <v>1</v>
      </c>
      <c r="B718">
        <v>4</v>
      </c>
      <c r="C718">
        <v>15</v>
      </c>
      <c r="D718">
        <v>2</v>
      </c>
      <c r="E718">
        <v>4</v>
      </c>
      <c r="F718">
        <v>1262</v>
      </c>
      <c r="G718">
        <v>3</v>
      </c>
      <c r="H718">
        <v>4</v>
      </c>
      <c r="I718">
        <v>4</v>
      </c>
      <c r="J718">
        <v>3</v>
      </c>
      <c r="K718">
        <v>3</v>
      </c>
      <c r="L718">
        <v>2</v>
      </c>
      <c r="M718">
        <v>36</v>
      </c>
      <c r="N718">
        <v>3</v>
      </c>
      <c r="O718">
        <v>2</v>
      </c>
      <c r="P718">
        <v>2</v>
      </c>
      <c r="Q718">
        <v>3</v>
      </c>
      <c r="R718">
        <v>1</v>
      </c>
      <c r="S718">
        <v>2</v>
      </c>
      <c r="T718">
        <v>1</v>
      </c>
    </row>
    <row r="719" spans="1:20">
      <c r="A719">
        <v>1</v>
      </c>
      <c r="B719">
        <v>3</v>
      </c>
      <c r="C719">
        <v>24</v>
      </c>
      <c r="D719">
        <v>4</v>
      </c>
      <c r="E719">
        <v>2</v>
      </c>
      <c r="F719">
        <v>3617</v>
      </c>
      <c r="G719">
        <v>5</v>
      </c>
      <c r="H719">
        <v>5</v>
      </c>
      <c r="I719">
        <v>4</v>
      </c>
      <c r="J719">
        <v>3</v>
      </c>
      <c r="K719">
        <v>4</v>
      </c>
      <c r="L719">
        <v>4</v>
      </c>
      <c r="M719">
        <v>20</v>
      </c>
      <c r="N719">
        <v>3</v>
      </c>
      <c r="O719">
        <v>1</v>
      </c>
      <c r="P719">
        <v>2</v>
      </c>
      <c r="Q719">
        <v>3</v>
      </c>
      <c r="R719">
        <v>1</v>
      </c>
      <c r="S719">
        <v>1</v>
      </c>
      <c r="T719">
        <v>1</v>
      </c>
    </row>
    <row r="720" spans="1:20">
      <c r="A720">
        <v>1</v>
      </c>
      <c r="B720">
        <v>2</v>
      </c>
      <c r="C720">
        <v>30</v>
      </c>
      <c r="D720">
        <v>4</v>
      </c>
      <c r="E720">
        <v>0</v>
      </c>
      <c r="F720">
        <v>2181</v>
      </c>
      <c r="G720">
        <v>5</v>
      </c>
      <c r="H720">
        <v>5</v>
      </c>
      <c r="I720">
        <v>4</v>
      </c>
      <c r="J720">
        <v>3</v>
      </c>
      <c r="K720">
        <v>4</v>
      </c>
      <c r="L720">
        <v>1</v>
      </c>
      <c r="M720">
        <v>36</v>
      </c>
      <c r="N720">
        <v>3</v>
      </c>
      <c r="O720">
        <v>2</v>
      </c>
      <c r="P720">
        <v>2</v>
      </c>
      <c r="Q720">
        <v>3</v>
      </c>
      <c r="R720">
        <v>1</v>
      </c>
      <c r="S720">
        <v>1</v>
      </c>
      <c r="T720">
        <v>1</v>
      </c>
    </row>
    <row r="721" spans="1:20">
      <c r="A721">
        <v>0</v>
      </c>
      <c r="B721">
        <v>1</v>
      </c>
      <c r="C721">
        <v>48</v>
      </c>
      <c r="D721">
        <v>1</v>
      </c>
      <c r="E721">
        <v>9</v>
      </c>
      <c r="F721">
        <v>7685</v>
      </c>
      <c r="G721">
        <v>1</v>
      </c>
      <c r="H721">
        <v>4</v>
      </c>
      <c r="I721">
        <v>2</v>
      </c>
      <c r="J721">
        <v>2</v>
      </c>
      <c r="K721">
        <v>4</v>
      </c>
      <c r="L721">
        <v>3</v>
      </c>
      <c r="M721">
        <v>37</v>
      </c>
      <c r="N721">
        <v>3</v>
      </c>
      <c r="O721">
        <v>1</v>
      </c>
      <c r="P721">
        <v>1</v>
      </c>
      <c r="Q721">
        <v>3</v>
      </c>
      <c r="R721">
        <v>1</v>
      </c>
      <c r="S721">
        <v>1</v>
      </c>
      <c r="T721">
        <v>1</v>
      </c>
    </row>
    <row r="722" spans="1:20">
      <c r="A722">
        <v>1</v>
      </c>
      <c r="B722">
        <v>4</v>
      </c>
      <c r="C722">
        <v>48</v>
      </c>
      <c r="D722">
        <v>4</v>
      </c>
      <c r="E722">
        <v>6</v>
      </c>
      <c r="F722">
        <v>6110</v>
      </c>
      <c r="G722">
        <v>1</v>
      </c>
      <c r="H722">
        <v>3</v>
      </c>
      <c r="I722">
        <v>1</v>
      </c>
      <c r="J722">
        <v>3</v>
      </c>
      <c r="K722">
        <v>3</v>
      </c>
      <c r="L722">
        <v>4</v>
      </c>
      <c r="M722">
        <v>31</v>
      </c>
      <c r="N722">
        <v>1</v>
      </c>
      <c r="O722">
        <v>3</v>
      </c>
      <c r="P722">
        <v>1</v>
      </c>
      <c r="Q722">
        <v>3</v>
      </c>
      <c r="R722">
        <v>1</v>
      </c>
      <c r="S722">
        <v>2</v>
      </c>
      <c r="T722">
        <v>1</v>
      </c>
    </row>
    <row r="723" spans="1:20">
      <c r="A723">
        <v>1</v>
      </c>
      <c r="B723">
        <v>4</v>
      </c>
      <c r="C723">
        <v>24</v>
      </c>
      <c r="D723">
        <v>2</v>
      </c>
      <c r="E723">
        <v>0</v>
      </c>
      <c r="F723">
        <v>3757</v>
      </c>
      <c r="G723">
        <v>1</v>
      </c>
      <c r="H723">
        <v>5</v>
      </c>
      <c r="I723">
        <v>4</v>
      </c>
      <c r="J723">
        <v>2</v>
      </c>
      <c r="K723">
        <v>4</v>
      </c>
      <c r="L723">
        <v>4</v>
      </c>
      <c r="M723">
        <v>62</v>
      </c>
      <c r="N723">
        <v>3</v>
      </c>
      <c r="O723">
        <v>3</v>
      </c>
      <c r="P723">
        <v>1</v>
      </c>
      <c r="Q723">
        <v>3</v>
      </c>
      <c r="R723">
        <v>1</v>
      </c>
      <c r="S723">
        <v>2</v>
      </c>
      <c r="T723">
        <v>1</v>
      </c>
    </row>
    <row r="724" spans="1:20">
      <c r="A724">
        <v>1</v>
      </c>
      <c r="B724">
        <v>1</v>
      </c>
      <c r="C724">
        <v>42</v>
      </c>
      <c r="D724">
        <v>4</v>
      </c>
      <c r="E724">
        <v>5</v>
      </c>
      <c r="F724">
        <v>3394</v>
      </c>
      <c r="G724">
        <v>1</v>
      </c>
      <c r="H724">
        <v>1</v>
      </c>
      <c r="I724">
        <v>4</v>
      </c>
      <c r="J724">
        <v>3</v>
      </c>
      <c r="K724">
        <v>4</v>
      </c>
      <c r="L724">
        <v>3</v>
      </c>
      <c r="M724">
        <v>65</v>
      </c>
      <c r="N724">
        <v>3</v>
      </c>
      <c r="O724">
        <v>2</v>
      </c>
      <c r="P724">
        <v>2</v>
      </c>
      <c r="Q724">
        <v>1</v>
      </c>
      <c r="R724">
        <v>1</v>
      </c>
      <c r="S724">
        <v>1</v>
      </c>
      <c r="T724">
        <v>1</v>
      </c>
    </row>
    <row r="725" spans="1:20">
      <c r="A725">
        <v>1</v>
      </c>
      <c r="B725">
        <v>4</v>
      </c>
      <c r="C725">
        <v>36</v>
      </c>
      <c r="D725">
        <v>4</v>
      </c>
      <c r="E725">
        <v>9</v>
      </c>
      <c r="F725">
        <v>6304</v>
      </c>
      <c r="G725">
        <v>5</v>
      </c>
      <c r="H725">
        <v>5</v>
      </c>
      <c r="I725">
        <v>4</v>
      </c>
      <c r="J725">
        <v>3</v>
      </c>
      <c r="K725">
        <v>4</v>
      </c>
      <c r="L725">
        <v>1</v>
      </c>
      <c r="M725">
        <v>36</v>
      </c>
      <c r="N725">
        <v>3</v>
      </c>
      <c r="O725">
        <v>2</v>
      </c>
      <c r="P725">
        <v>2</v>
      </c>
      <c r="Q725">
        <v>3</v>
      </c>
      <c r="R725">
        <v>1</v>
      </c>
      <c r="S725">
        <v>1</v>
      </c>
      <c r="T725">
        <v>1</v>
      </c>
    </row>
    <row r="726" spans="1:20">
      <c r="A726">
        <v>1</v>
      </c>
      <c r="B726">
        <v>4</v>
      </c>
      <c r="C726">
        <v>9</v>
      </c>
      <c r="D726">
        <v>4</v>
      </c>
      <c r="E726">
        <v>6</v>
      </c>
      <c r="F726">
        <v>1244</v>
      </c>
      <c r="G726">
        <v>5</v>
      </c>
      <c r="H726">
        <v>5</v>
      </c>
      <c r="I726">
        <v>4</v>
      </c>
      <c r="J726">
        <v>2</v>
      </c>
      <c r="K726">
        <v>4</v>
      </c>
      <c r="L726">
        <v>2</v>
      </c>
      <c r="M726">
        <v>41</v>
      </c>
      <c r="N726">
        <v>3</v>
      </c>
      <c r="O726">
        <v>1</v>
      </c>
      <c r="P726">
        <v>2</v>
      </c>
      <c r="Q726">
        <v>2</v>
      </c>
      <c r="R726">
        <v>1</v>
      </c>
      <c r="S726">
        <v>1</v>
      </c>
      <c r="T726">
        <v>1</v>
      </c>
    </row>
    <row r="727" spans="1:20">
      <c r="A727">
        <v>1</v>
      </c>
      <c r="B727">
        <v>4</v>
      </c>
      <c r="C727">
        <v>6</v>
      </c>
      <c r="D727">
        <v>2</v>
      </c>
      <c r="E727">
        <v>0</v>
      </c>
      <c r="F727">
        <v>3518</v>
      </c>
      <c r="G727">
        <v>1</v>
      </c>
      <c r="H727">
        <v>3</v>
      </c>
      <c r="I727">
        <v>2</v>
      </c>
      <c r="J727">
        <v>3</v>
      </c>
      <c r="K727">
        <v>3</v>
      </c>
      <c r="L727">
        <v>2</v>
      </c>
      <c r="M727">
        <v>26</v>
      </c>
      <c r="N727">
        <v>3</v>
      </c>
      <c r="O727">
        <v>1</v>
      </c>
      <c r="P727">
        <v>1</v>
      </c>
      <c r="Q727">
        <v>3</v>
      </c>
      <c r="R727">
        <v>1</v>
      </c>
      <c r="S727">
        <v>1</v>
      </c>
      <c r="T727">
        <v>1</v>
      </c>
    </row>
    <row r="728" spans="1:20">
      <c r="A728">
        <v>1</v>
      </c>
      <c r="B728">
        <v>4</v>
      </c>
      <c r="C728">
        <v>36</v>
      </c>
      <c r="D728">
        <v>0</v>
      </c>
      <c r="E728">
        <v>5</v>
      </c>
      <c r="F728">
        <v>2613</v>
      </c>
      <c r="G728">
        <v>1</v>
      </c>
      <c r="H728">
        <v>3</v>
      </c>
      <c r="I728">
        <v>4</v>
      </c>
      <c r="J728">
        <v>3</v>
      </c>
      <c r="K728">
        <v>2</v>
      </c>
      <c r="L728">
        <v>3</v>
      </c>
      <c r="M728">
        <v>27</v>
      </c>
      <c r="N728">
        <v>3</v>
      </c>
      <c r="O728">
        <v>2</v>
      </c>
      <c r="P728">
        <v>2</v>
      </c>
      <c r="Q728">
        <v>3</v>
      </c>
      <c r="R728">
        <v>1</v>
      </c>
      <c r="S728">
        <v>1</v>
      </c>
      <c r="T728">
        <v>1</v>
      </c>
    </row>
    <row r="729" spans="1:20">
      <c r="A729">
        <v>1</v>
      </c>
      <c r="B729">
        <v>1</v>
      </c>
      <c r="C729">
        <v>48</v>
      </c>
      <c r="D729">
        <v>2</v>
      </c>
      <c r="E729">
        <v>6</v>
      </c>
      <c r="F729">
        <v>7476</v>
      </c>
      <c r="G729">
        <v>1</v>
      </c>
      <c r="H729">
        <v>4</v>
      </c>
      <c r="I729">
        <v>4</v>
      </c>
      <c r="J729">
        <v>3</v>
      </c>
      <c r="K729">
        <v>1</v>
      </c>
      <c r="L729">
        <v>4</v>
      </c>
      <c r="M729">
        <v>50</v>
      </c>
      <c r="N729">
        <v>3</v>
      </c>
      <c r="O729">
        <v>3</v>
      </c>
      <c r="P729">
        <v>1</v>
      </c>
      <c r="Q729">
        <v>4</v>
      </c>
      <c r="R729">
        <v>1</v>
      </c>
      <c r="S729">
        <v>2</v>
      </c>
      <c r="T729">
        <v>1</v>
      </c>
    </row>
    <row r="730" spans="1:20">
      <c r="A730">
        <v>0</v>
      </c>
      <c r="B730">
        <v>4</v>
      </c>
      <c r="C730">
        <v>24</v>
      </c>
      <c r="D730">
        <v>2</v>
      </c>
      <c r="E730">
        <v>9</v>
      </c>
      <c r="F730">
        <v>4591</v>
      </c>
      <c r="G730">
        <v>4</v>
      </c>
      <c r="H730">
        <v>3</v>
      </c>
      <c r="I730">
        <v>2</v>
      </c>
      <c r="J730">
        <v>3</v>
      </c>
      <c r="K730">
        <v>3</v>
      </c>
      <c r="L730">
        <v>2</v>
      </c>
      <c r="M730">
        <v>54</v>
      </c>
      <c r="N730">
        <v>3</v>
      </c>
      <c r="O730">
        <v>2</v>
      </c>
      <c r="P730">
        <v>3</v>
      </c>
      <c r="Q730">
        <v>4</v>
      </c>
      <c r="R730">
        <v>1</v>
      </c>
      <c r="S730">
        <v>2</v>
      </c>
      <c r="T730">
        <v>1</v>
      </c>
    </row>
    <row r="731" spans="1:20">
      <c r="A731">
        <v>0</v>
      </c>
      <c r="B731">
        <v>2</v>
      </c>
      <c r="C731">
        <v>18</v>
      </c>
      <c r="D731">
        <v>2</v>
      </c>
      <c r="E731">
        <v>2</v>
      </c>
      <c r="F731">
        <v>1924</v>
      </c>
      <c r="G731">
        <v>5</v>
      </c>
      <c r="H731">
        <v>2</v>
      </c>
      <c r="I731">
        <v>4</v>
      </c>
      <c r="J731">
        <v>2</v>
      </c>
      <c r="K731">
        <v>3</v>
      </c>
      <c r="L731">
        <v>1</v>
      </c>
      <c r="M731">
        <v>27</v>
      </c>
      <c r="N731">
        <v>3</v>
      </c>
      <c r="O731">
        <v>1</v>
      </c>
      <c r="P731">
        <v>1</v>
      </c>
      <c r="Q731">
        <v>3</v>
      </c>
      <c r="R731">
        <v>1</v>
      </c>
      <c r="S731">
        <v>1</v>
      </c>
      <c r="T731">
        <v>1</v>
      </c>
    </row>
    <row r="732" spans="1:20">
      <c r="A732">
        <v>0</v>
      </c>
      <c r="B732">
        <v>2</v>
      </c>
      <c r="C732">
        <v>72</v>
      </c>
      <c r="D732">
        <v>2</v>
      </c>
      <c r="E732">
        <v>3</v>
      </c>
      <c r="F732">
        <v>5595</v>
      </c>
      <c r="G732">
        <v>2</v>
      </c>
      <c r="H732">
        <v>3</v>
      </c>
      <c r="I732">
        <v>2</v>
      </c>
      <c r="J732">
        <v>4</v>
      </c>
      <c r="K732">
        <v>2</v>
      </c>
      <c r="L732">
        <v>3</v>
      </c>
      <c r="M732">
        <v>24</v>
      </c>
      <c r="N732">
        <v>3</v>
      </c>
      <c r="O732">
        <v>2</v>
      </c>
      <c r="P732">
        <v>1</v>
      </c>
      <c r="Q732">
        <v>3</v>
      </c>
      <c r="R732">
        <v>1</v>
      </c>
      <c r="S732">
        <v>1</v>
      </c>
      <c r="T732">
        <v>1</v>
      </c>
    </row>
    <row r="733" spans="1:20">
      <c r="A733">
        <v>0</v>
      </c>
      <c r="B733">
        <v>2</v>
      </c>
      <c r="C733">
        <v>48</v>
      </c>
      <c r="D733">
        <v>3</v>
      </c>
      <c r="E733">
        <v>6</v>
      </c>
      <c r="F733">
        <v>6224</v>
      </c>
      <c r="G733">
        <v>1</v>
      </c>
      <c r="H733">
        <v>5</v>
      </c>
      <c r="I733">
        <v>4</v>
      </c>
      <c r="J733">
        <v>3</v>
      </c>
      <c r="K733">
        <v>4</v>
      </c>
      <c r="L733">
        <v>4</v>
      </c>
      <c r="M733">
        <v>50</v>
      </c>
      <c r="N733">
        <v>3</v>
      </c>
      <c r="O733">
        <v>3</v>
      </c>
      <c r="P733">
        <v>1</v>
      </c>
      <c r="Q733">
        <v>3</v>
      </c>
      <c r="R733">
        <v>1</v>
      </c>
      <c r="S733">
        <v>1</v>
      </c>
      <c r="T733">
        <v>1</v>
      </c>
    </row>
    <row r="734" spans="1:20">
      <c r="A734">
        <v>1</v>
      </c>
      <c r="B734">
        <v>3</v>
      </c>
      <c r="C734">
        <v>15</v>
      </c>
      <c r="D734">
        <v>2</v>
      </c>
      <c r="E734">
        <v>6</v>
      </c>
      <c r="F734">
        <v>1905</v>
      </c>
      <c r="G734">
        <v>1</v>
      </c>
      <c r="H734">
        <v>5</v>
      </c>
      <c r="I734">
        <v>4</v>
      </c>
      <c r="J734">
        <v>3</v>
      </c>
      <c r="K734">
        <v>4</v>
      </c>
      <c r="L734">
        <v>3</v>
      </c>
      <c r="M734">
        <v>40</v>
      </c>
      <c r="N734">
        <v>3</v>
      </c>
      <c r="O734">
        <v>1</v>
      </c>
      <c r="P734">
        <v>1</v>
      </c>
      <c r="Q734">
        <v>4</v>
      </c>
      <c r="R734">
        <v>1</v>
      </c>
      <c r="S734">
        <v>2</v>
      </c>
      <c r="T734">
        <v>1</v>
      </c>
    </row>
    <row r="735" spans="1:20">
      <c r="A735">
        <v>1</v>
      </c>
      <c r="B735">
        <v>4</v>
      </c>
      <c r="C735">
        <v>21</v>
      </c>
      <c r="D735">
        <v>3</v>
      </c>
      <c r="E735">
        <v>1</v>
      </c>
      <c r="F735">
        <v>2993</v>
      </c>
      <c r="G735">
        <v>1</v>
      </c>
      <c r="H735">
        <v>3</v>
      </c>
      <c r="I735">
        <v>3</v>
      </c>
      <c r="J735">
        <v>3</v>
      </c>
      <c r="K735">
        <v>2</v>
      </c>
      <c r="L735">
        <v>1</v>
      </c>
      <c r="M735">
        <v>28</v>
      </c>
      <c r="N735">
        <v>2</v>
      </c>
      <c r="O735">
        <v>2</v>
      </c>
      <c r="P735">
        <v>2</v>
      </c>
      <c r="Q735">
        <v>2</v>
      </c>
      <c r="R735">
        <v>1</v>
      </c>
      <c r="S735">
        <v>1</v>
      </c>
      <c r="T735">
        <v>1</v>
      </c>
    </row>
    <row r="736" spans="1:20">
      <c r="A736">
        <v>1</v>
      </c>
      <c r="B736">
        <v>4</v>
      </c>
      <c r="C736">
        <v>36</v>
      </c>
      <c r="D736">
        <v>3</v>
      </c>
      <c r="E736">
        <v>1</v>
      </c>
      <c r="F736">
        <v>8947</v>
      </c>
      <c r="G736">
        <v>5</v>
      </c>
      <c r="H736">
        <v>4</v>
      </c>
      <c r="I736">
        <v>3</v>
      </c>
      <c r="J736">
        <v>3</v>
      </c>
      <c r="K736">
        <v>2</v>
      </c>
      <c r="L736">
        <v>3</v>
      </c>
      <c r="M736">
        <v>31</v>
      </c>
      <c r="N736">
        <v>2</v>
      </c>
      <c r="O736">
        <v>2</v>
      </c>
      <c r="P736">
        <v>1</v>
      </c>
      <c r="Q736">
        <v>4</v>
      </c>
      <c r="R736">
        <v>2</v>
      </c>
      <c r="S736">
        <v>2</v>
      </c>
      <c r="T736">
        <v>1</v>
      </c>
    </row>
    <row r="737" spans="1:20">
      <c r="A737">
        <v>1</v>
      </c>
      <c r="B737">
        <v>1</v>
      </c>
      <c r="C737">
        <v>24</v>
      </c>
      <c r="D737">
        <v>2</v>
      </c>
      <c r="E737">
        <v>2</v>
      </c>
      <c r="F737">
        <v>4020</v>
      </c>
      <c r="G737">
        <v>1</v>
      </c>
      <c r="H737">
        <v>3</v>
      </c>
      <c r="I737">
        <v>2</v>
      </c>
      <c r="J737">
        <v>3</v>
      </c>
      <c r="K737">
        <v>2</v>
      </c>
      <c r="L737">
        <v>3</v>
      </c>
      <c r="M737">
        <v>27</v>
      </c>
      <c r="N737">
        <v>2</v>
      </c>
      <c r="O737">
        <v>2</v>
      </c>
      <c r="P737">
        <v>1</v>
      </c>
      <c r="Q737">
        <v>3</v>
      </c>
      <c r="R737">
        <v>1</v>
      </c>
      <c r="S737">
        <v>1</v>
      </c>
      <c r="T737">
        <v>1</v>
      </c>
    </row>
    <row r="738" spans="1:20">
      <c r="A738">
        <v>1</v>
      </c>
      <c r="B738">
        <v>2</v>
      </c>
      <c r="C738">
        <v>18</v>
      </c>
      <c r="D738">
        <v>2</v>
      </c>
      <c r="E738">
        <v>1</v>
      </c>
      <c r="F738">
        <v>2779</v>
      </c>
      <c r="G738">
        <v>1</v>
      </c>
      <c r="H738">
        <v>3</v>
      </c>
      <c r="I738">
        <v>1</v>
      </c>
      <c r="J738">
        <v>4</v>
      </c>
      <c r="K738">
        <v>3</v>
      </c>
      <c r="L738">
        <v>3</v>
      </c>
      <c r="M738">
        <v>21</v>
      </c>
      <c r="N738">
        <v>3</v>
      </c>
      <c r="O738">
        <v>1</v>
      </c>
      <c r="P738">
        <v>1</v>
      </c>
      <c r="Q738">
        <v>3</v>
      </c>
      <c r="R738">
        <v>1</v>
      </c>
      <c r="S738">
        <v>2</v>
      </c>
      <c r="T738">
        <v>1</v>
      </c>
    </row>
    <row r="739" spans="1:20">
      <c r="A739">
        <v>1</v>
      </c>
      <c r="B739">
        <v>4</v>
      </c>
      <c r="C739">
        <v>21</v>
      </c>
      <c r="D739">
        <v>2</v>
      </c>
      <c r="E739">
        <v>0</v>
      </c>
      <c r="F739">
        <v>2782</v>
      </c>
      <c r="G739">
        <v>3</v>
      </c>
      <c r="H739">
        <v>4</v>
      </c>
      <c r="I739">
        <v>1</v>
      </c>
      <c r="J739">
        <v>2</v>
      </c>
      <c r="K739">
        <v>2</v>
      </c>
      <c r="L739">
        <v>3</v>
      </c>
      <c r="M739">
        <v>31</v>
      </c>
      <c r="N739">
        <v>1</v>
      </c>
      <c r="O739">
        <v>2</v>
      </c>
      <c r="P739">
        <v>1</v>
      </c>
      <c r="Q739">
        <v>4</v>
      </c>
      <c r="R739">
        <v>1</v>
      </c>
      <c r="S739">
        <v>1</v>
      </c>
      <c r="T739">
        <v>1</v>
      </c>
    </row>
    <row r="740" spans="1:20">
      <c r="A740">
        <v>1</v>
      </c>
      <c r="B740">
        <v>4</v>
      </c>
      <c r="C740">
        <v>12</v>
      </c>
      <c r="D740">
        <v>2</v>
      </c>
      <c r="E740">
        <v>0</v>
      </c>
      <c r="F740">
        <v>1884</v>
      </c>
      <c r="G740">
        <v>1</v>
      </c>
      <c r="H740">
        <v>5</v>
      </c>
      <c r="I740">
        <v>4</v>
      </c>
      <c r="J740">
        <v>3</v>
      </c>
      <c r="K740">
        <v>4</v>
      </c>
      <c r="L740">
        <v>3</v>
      </c>
      <c r="M740">
        <v>39</v>
      </c>
      <c r="N740">
        <v>3</v>
      </c>
      <c r="O740">
        <v>2</v>
      </c>
      <c r="P740">
        <v>1</v>
      </c>
      <c r="Q740">
        <v>4</v>
      </c>
      <c r="R740">
        <v>1</v>
      </c>
      <c r="S740">
        <v>2</v>
      </c>
      <c r="T740">
        <v>1</v>
      </c>
    </row>
    <row r="741" spans="1:20">
      <c r="A741">
        <v>1</v>
      </c>
      <c r="B741">
        <v>4</v>
      </c>
      <c r="C741">
        <v>36</v>
      </c>
      <c r="D741">
        <v>4</v>
      </c>
      <c r="E741">
        <v>1</v>
      </c>
      <c r="F741">
        <v>11054</v>
      </c>
      <c r="G741">
        <v>5</v>
      </c>
      <c r="H741">
        <v>3</v>
      </c>
      <c r="I741">
        <v>4</v>
      </c>
      <c r="J741">
        <v>3</v>
      </c>
      <c r="K741">
        <v>2</v>
      </c>
      <c r="L741">
        <v>3</v>
      </c>
      <c r="M741">
        <v>30</v>
      </c>
      <c r="N741">
        <v>3</v>
      </c>
      <c r="O741">
        <v>2</v>
      </c>
      <c r="P741">
        <v>1</v>
      </c>
      <c r="Q741">
        <v>4</v>
      </c>
      <c r="R741">
        <v>1</v>
      </c>
      <c r="S741">
        <v>2</v>
      </c>
      <c r="T741">
        <v>1</v>
      </c>
    </row>
    <row r="742" spans="1:20">
      <c r="A742">
        <v>1</v>
      </c>
      <c r="B742">
        <v>2</v>
      </c>
      <c r="C742">
        <v>60</v>
      </c>
      <c r="D742">
        <v>3</v>
      </c>
      <c r="E742">
        <v>3</v>
      </c>
      <c r="F742">
        <v>9157</v>
      </c>
      <c r="G742">
        <v>5</v>
      </c>
      <c r="H742">
        <v>3</v>
      </c>
      <c r="I742">
        <v>2</v>
      </c>
      <c r="J742">
        <v>3</v>
      </c>
      <c r="K742">
        <v>2</v>
      </c>
      <c r="L742">
        <v>4</v>
      </c>
      <c r="M742">
        <v>27</v>
      </c>
      <c r="N742">
        <v>3</v>
      </c>
      <c r="O742">
        <v>3</v>
      </c>
      <c r="P742">
        <v>1</v>
      </c>
      <c r="Q742">
        <v>4</v>
      </c>
      <c r="R742">
        <v>1</v>
      </c>
      <c r="S742">
        <v>1</v>
      </c>
      <c r="T742">
        <v>1</v>
      </c>
    </row>
    <row r="743" spans="1:20">
      <c r="A743">
        <v>1</v>
      </c>
      <c r="B743">
        <v>2</v>
      </c>
      <c r="C743">
        <v>42</v>
      </c>
      <c r="D743">
        <v>1</v>
      </c>
      <c r="E743">
        <v>1</v>
      </c>
      <c r="F743">
        <v>9283</v>
      </c>
      <c r="G743">
        <v>1</v>
      </c>
      <c r="H743">
        <v>1</v>
      </c>
      <c r="I743">
        <v>1</v>
      </c>
      <c r="J743">
        <v>3</v>
      </c>
      <c r="K743">
        <v>2</v>
      </c>
      <c r="L743">
        <v>4</v>
      </c>
      <c r="M743">
        <v>55</v>
      </c>
      <c r="N743">
        <v>1</v>
      </c>
      <c r="O743">
        <v>3</v>
      </c>
      <c r="P743">
        <v>1</v>
      </c>
      <c r="Q743">
        <v>4</v>
      </c>
      <c r="R743">
        <v>1</v>
      </c>
      <c r="S743">
        <v>2</v>
      </c>
      <c r="T743">
        <v>1</v>
      </c>
    </row>
    <row r="744" spans="1:20">
      <c r="A744">
        <v>1</v>
      </c>
      <c r="B744">
        <v>4</v>
      </c>
      <c r="C744">
        <v>60</v>
      </c>
      <c r="D744">
        <v>2</v>
      </c>
      <c r="E744">
        <v>0</v>
      </c>
      <c r="F744">
        <v>6527</v>
      </c>
      <c r="G744">
        <v>5</v>
      </c>
      <c r="H744">
        <v>3</v>
      </c>
      <c r="I744">
        <v>4</v>
      </c>
      <c r="J744">
        <v>3</v>
      </c>
      <c r="K744">
        <v>4</v>
      </c>
      <c r="L744">
        <v>4</v>
      </c>
      <c r="M744">
        <v>34</v>
      </c>
      <c r="N744">
        <v>3</v>
      </c>
      <c r="O744">
        <v>3</v>
      </c>
      <c r="P744">
        <v>1</v>
      </c>
      <c r="Q744">
        <v>3</v>
      </c>
      <c r="R744">
        <v>2</v>
      </c>
      <c r="S744">
        <v>2</v>
      </c>
      <c r="T744">
        <v>1</v>
      </c>
    </row>
    <row r="745" spans="1:20">
      <c r="A745">
        <v>1</v>
      </c>
      <c r="B745">
        <v>4</v>
      </c>
      <c r="C745">
        <v>15</v>
      </c>
      <c r="D745">
        <v>4</v>
      </c>
      <c r="E745">
        <v>1</v>
      </c>
      <c r="F745">
        <v>3368</v>
      </c>
      <c r="G745">
        <v>4</v>
      </c>
      <c r="H745">
        <v>5</v>
      </c>
      <c r="I745">
        <v>3</v>
      </c>
      <c r="J745">
        <v>3</v>
      </c>
      <c r="K745">
        <v>4</v>
      </c>
      <c r="L745">
        <v>4</v>
      </c>
      <c r="M745">
        <v>23</v>
      </c>
      <c r="N745">
        <v>3</v>
      </c>
      <c r="O745">
        <v>1</v>
      </c>
      <c r="P745">
        <v>2</v>
      </c>
      <c r="Q745">
        <v>3</v>
      </c>
      <c r="R745">
        <v>1</v>
      </c>
      <c r="S745">
        <v>2</v>
      </c>
      <c r="T745">
        <v>1</v>
      </c>
    </row>
    <row r="746" spans="1:20">
      <c r="A746">
        <v>1</v>
      </c>
      <c r="B746">
        <v>1</v>
      </c>
      <c r="C746">
        <v>15</v>
      </c>
      <c r="D746">
        <v>2</v>
      </c>
      <c r="E746">
        <v>0</v>
      </c>
      <c r="F746">
        <v>2511</v>
      </c>
      <c r="G746">
        <v>1</v>
      </c>
      <c r="H746">
        <v>1</v>
      </c>
      <c r="I746">
        <v>1</v>
      </c>
      <c r="J746">
        <v>2</v>
      </c>
      <c r="K746">
        <v>4</v>
      </c>
      <c r="L746">
        <v>3</v>
      </c>
      <c r="M746">
        <v>23</v>
      </c>
      <c r="N746">
        <v>3</v>
      </c>
      <c r="O746">
        <v>1</v>
      </c>
      <c r="P746">
        <v>1</v>
      </c>
      <c r="Q746">
        <v>3</v>
      </c>
      <c r="R746">
        <v>1</v>
      </c>
      <c r="S746">
        <v>1</v>
      </c>
      <c r="T746">
        <v>1</v>
      </c>
    </row>
    <row r="747" spans="1:20">
      <c r="A747">
        <v>1</v>
      </c>
      <c r="B747">
        <v>1</v>
      </c>
      <c r="C747">
        <v>36</v>
      </c>
      <c r="D747">
        <v>2</v>
      </c>
      <c r="E747">
        <v>1</v>
      </c>
      <c r="F747">
        <v>5493</v>
      </c>
      <c r="G747">
        <v>1</v>
      </c>
      <c r="H747">
        <v>5</v>
      </c>
      <c r="I747">
        <v>2</v>
      </c>
      <c r="J747">
        <v>3</v>
      </c>
      <c r="K747">
        <v>4</v>
      </c>
      <c r="L747">
        <v>4</v>
      </c>
      <c r="M747">
        <v>42</v>
      </c>
      <c r="N747">
        <v>3</v>
      </c>
      <c r="O747">
        <v>3</v>
      </c>
      <c r="P747">
        <v>1</v>
      </c>
      <c r="Q747">
        <v>3</v>
      </c>
      <c r="R747">
        <v>2</v>
      </c>
      <c r="S747">
        <v>1</v>
      </c>
      <c r="T747">
        <v>1</v>
      </c>
    </row>
    <row r="748" spans="1:20">
      <c r="A748">
        <v>1</v>
      </c>
      <c r="B748">
        <v>4</v>
      </c>
      <c r="C748">
        <v>6</v>
      </c>
      <c r="D748">
        <v>2</v>
      </c>
      <c r="E748">
        <v>4</v>
      </c>
      <c r="F748">
        <v>1338</v>
      </c>
      <c r="G748">
        <v>3</v>
      </c>
      <c r="H748">
        <v>3</v>
      </c>
      <c r="I748">
        <v>1</v>
      </c>
      <c r="J748">
        <v>1</v>
      </c>
      <c r="K748">
        <v>4</v>
      </c>
      <c r="L748">
        <v>1</v>
      </c>
      <c r="M748">
        <v>62</v>
      </c>
      <c r="N748">
        <v>3</v>
      </c>
      <c r="O748">
        <v>2</v>
      </c>
      <c r="P748">
        <v>1</v>
      </c>
      <c r="Q748">
        <v>3</v>
      </c>
      <c r="R748">
        <v>1</v>
      </c>
      <c r="S748">
        <v>1</v>
      </c>
      <c r="T748">
        <v>1</v>
      </c>
    </row>
    <row r="749" spans="1:20">
      <c r="A749">
        <v>1</v>
      </c>
      <c r="B749">
        <v>2</v>
      </c>
      <c r="C749">
        <v>9</v>
      </c>
      <c r="D749">
        <v>2</v>
      </c>
      <c r="E749">
        <v>3</v>
      </c>
      <c r="F749">
        <v>1082</v>
      </c>
      <c r="G749">
        <v>1</v>
      </c>
      <c r="H749">
        <v>5</v>
      </c>
      <c r="I749">
        <v>4</v>
      </c>
      <c r="J749">
        <v>3</v>
      </c>
      <c r="K749">
        <v>4</v>
      </c>
      <c r="L749">
        <v>3</v>
      </c>
      <c r="M749">
        <v>37</v>
      </c>
      <c r="N749">
        <v>3</v>
      </c>
      <c r="O749">
        <v>2</v>
      </c>
      <c r="P749">
        <v>2</v>
      </c>
      <c r="Q749">
        <v>2</v>
      </c>
      <c r="R749">
        <v>1</v>
      </c>
      <c r="S749">
        <v>1</v>
      </c>
      <c r="T749">
        <v>1</v>
      </c>
    </row>
    <row r="750" spans="1:20">
      <c r="A750">
        <v>1</v>
      </c>
      <c r="B750">
        <v>4</v>
      </c>
      <c r="C750">
        <v>18</v>
      </c>
      <c r="D750">
        <v>4</v>
      </c>
      <c r="E750">
        <v>3</v>
      </c>
      <c r="F750">
        <v>1149</v>
      </c>
      <c r="G750">
        <v>4</v>
      </c>
      <c r="H750">
        <v>3</v>
      </c>
      <c r="I750">
        <v>4</v>
      </c>
      <c r="J750">
        <v>3</v>
      </c>
      <c r="K750">
        <v>3</v>
      </c>
      <c r="L750">
        <v>1</v>
      </c>
      <c r="M750">
        <v>46</v>
      </c>
      <c r="N750">
        <v>3</v>
      </c>
      <c r="O750">
        <v>2</v>
      </c>
      <c r="P750">
        <v>2</v>
      </c>
      <c r="Q750">
        <v>3</v>
      </c>
      <c r="R750">
        <v>1</v>
      </c>
      <c r="S750">
        <v>1</v>
      </c>
      <c r="T750">
        <v>1</v>
      </c>
    </row>
    <row r="751" spans="1:20">
      <c r="A751">
        <v>1</v>
      </c>
      <c r="B751">
        <v>2</v>
      </c>
      <c r="C751">
        <v>15</v>
      </c>
      <c r="D751">
        <v>2</v>
      </c>
      <c r="E751">
        <v>5</v>
      </c>
      <c r="F751">
        <v>1308</v>
      </c>
      <c r="G751">
        <v>1</v>
      </c>
      <c r="H751">
        <v>5</v>
      </c>
      <c r="I751">
        <v>4</v>
      </c>
      <c r="J751">
        <v>3</v>
      </c>
      <c r="K751">
        <v>4</v>
      </c>
      <c r="L751">
        <v>3</v>
      </c>
      <c r="M751">
        <v>38</v>
      </c>
      <c r="N751">
        <v>3</v>
      </c>
      <c r="O751">
        <v>2</v>
      </c>
      <c r="P751">
        <v>2</v>
      </c>
      <c r="Q751">
        <v>2</v>
      </c>
      <c r="R751">
        <v>1</v>
      </c>
      <c r="S751">
        <v>1</v>
      </c>
      <c r="T751">
        <v>1</v>
      </c>
    </row>
    <row r="752" spans="1:20">
      <c r="A752">
        <v>1</v>
      </c>
      <c r="B752">
        <v>2</v>
      </c>
      <c r="C752">
        <v>20</v>
      </c>
      <c r="D752">
        <v>0</v>
      </c>
      <c r="E752">
        <v>1</v>
      </c>
      <c r="F752">
        <v>6148</v>
      </c>
      <c r="G752">
        <v>2</v>
      </c>
      <c r="H752">
        <v>5</v>
      </c>
      <c r="I752">
        <v>3</v>
      </c>
      <c r="J752">
        <v>4</v>
      </c>
      <c r="K752">
        <v>4</v>
      </c>
      <c r="L752">
        <v>3</v>
      </c>
      <c r="M752">
        <v>31</v>
      </c>
      <c r="N752">
        <v>1</v>
      </c>
      <c r="O752">
        <v>2</v>
      </c>
      <c r="P752">
        <v>2</v>
      </c>
      <c r="Q752">
        <v>3</v>
      </c>
      <c r="R752">
        <v>1</v>
      </c>
      <c r="S752">
        <v>2</v>
      </c>
      <c r="T752">
        <v>1</v>
      </c>
    </row>
    <row r="753" spans="1:20">
      <c r="A753">
        <v>1</v>
      </c>
      <c r="B753">
        <v>4</v>
      </c>
      <c r="C753">
        <v>12</v>
      </c>
      <c r="D753">
        <v>2</v>
      </c>
      <c r="E753">
        <v>2</v>
      </c>
      <c r="F753">
        <v>1736</v>
      </c>
      <c r="G753">
        <v>1</v>
      </c>
      <c r="H753">
        <v>4</v>
      </c>
      <c r="I753">
        <v>3</v>
      </c>
      <c r="J753">
        <v>2</v>
      </c>
      <c r="K753">
        <v>4</v>
      </c>
      <c r="L753">
        <v>1</v>
      </c>
      <c r="M753">
        <v>31</v>
      </c>
      <c r="N753">
        <v>3</v>
      </c>
      <c r="O753">
        <v>2</v>
      </c>
      <c r="P753">
        <v>1</v>
      </c>
      <c r="Q753">
        <v>2</v>
      </c>
      <c r="R753">
        <v>1</v>
      </c>
      <c r="S753">
        <v>1</v>
      </c>
      <c r="T753">
        <v>1</v>
      </c>
    </row>
    <row r="754" spans="1:20">
      <c r="A754">
        <v>1</v>
      </c>
      <c r="B754">
        <v>4</v>
      </c>
      <c r="C754">
        <v>12</v>
      </c>
      <c r="D754">
        <v>2</v>
      </c>
      <c r="E754">
        <v>3</v>
      </c>
      <c r="F754">
        <v>3059</v>
      </c>
      <c r="G754">
        <v>4</v>
      </c>
      <c r="H754">
        <v>4</v>
      </c>
      <c r="I754">
        <v>2</v>
      </c>
      <c r="J754">
        <v>1</v>
      </c>
      <c r="K754">
        <v>4</v>
      </c>
      <c r="L754">
        <v>1</v>
      </c>
      <c r="M754">
        <v>61</v>
      </c>
      <c r="N754">
        <v>3</v>
      </c>
      <c r="O754">
        <v>2</v>
      </c>
      <c r="P754">
        <v>1</v>
      </c>
      <c r="Q754">
        <v>2</v>
      </c>
      <c r="R754">
        <v>1</v>
      </c>
      <c r="S754">
        <v>1</v>
      </c>
      <c r="T754">
        <v>1</v>
      </c>
    </row>
    <row r="755" spans="1:20">
      <c r="A755">
        <v>0</v>
      </c>
      <c r="B755">
        <v>1</v>
      </c>
      <c r="C755">
        <v>24</v>
      </c>
      <c r="D755">
        <v>2</v>
      </c>
      <c r="E755">
        <v>2</v>
      </c>
      <c r="F755">
        <v>2996</v>
      </c>
      <c r="G755">
        <v>5</v>
      </c>
      <c r="H755">
        <v>3</v>
      </c>
      <c r="I755">
        <v>2</v>
      </c>
      <c r="J755">
        <v>4</v>
      </c>
      <c r="K755">
        <v>4</v>
      </c>
      <c r="L755">
        <v>3</v>
      </c>
      <c r="M755">
        <v>20</v>
      </c>
      <c r="N755">
        <v>3</v>
      </c>
      <c r="O755">
        <v>2</v>
      </c>
      <c r="P755">
        <v>1</v>
      </c>
      <c r="Q755">
        <v>3</v>
      </c>
      <c r="R755">
        <v>1</v>
      </c>
      <c r="S755">
        <v>1</v>
      </c>
      <c r="T755">
        <v>1</v>
      </c>
    </row>
    <row r="756" spans="1:20">
      <c r="A756">
        <v>1</v>
      </c>
      <c r="B756">
        <v>4</v>
      </c>
      <c r="C756">
        <v>30</v>
      </c>
      <c r="D756">
        <v>4</v>
      </c>
      <c r="E756">
        <v>1</v>
      </c>
      <c r="F756">
        <v>7596</v>
      </c>
      <c r="G756">
        <v>5</v>
      </c>
      <c r="H756">
        <v>5</v>
      </c>
      <c r="I756">
        <v>1</v>
      </c>
      <c r="J756">
        <v>3</v>
      </c>
      <c r="K756">
        <v>4</v>
      </c>
      <c r="L756">
        <v>3</v>
      </c>
      <c r="M756">
        <v>63</v>
      </c>
      <c r="N756">
        <v>3</v>
      </c>
      <c r="O756">
        <v>2</v>
      </c>
      <c r="P756">
        <v>2</v>
      </c>
      <c r="Q756">
        <v>3</v>
      </c>
      <c r="R756">
        <v>1</v>
      </c>
      <c r="S756">
        <v>1</v>
      </c>
      <c r="T756">
        <v>1</v>
      </c>
    </row>
    <row r="757" spans="1:20">
      <c r="A757">
        <v>1</v>
      </c>
      <c r="B757">
        <v>4</v>
      </c>
      <c r="C757">
        <v>30</v>
      </c>
      <c r="D757">
        <v>2</v>
      </c>
      <c r="E757">
        <v>1</v>
      </c>
      <c r="F757">
        <v>4811</v>
      </c>
      <c r="G757">
        <v>5</v>
      </c>
      <c r="H757">
        <v>4</v>
      </c>
      <c r="I757">
        <v>2</v>
      </c>
      <c r="J757">
        <v>2</v>
      </c>
      <c r="K757">
        <v>4</v>
      </c>
      <c r="L757">
        <v>2</v>
      </c>
      <c r="M757">
        <v>24</v>
      </c>
      <c r="N757">
        <v>2</v>
      </c>
      <c r="O757">
        <v>1</v>
      </c>
      <c r="P757">
        <v>1</v>
      </c>
      <c r="Q757">
        <v>2</v>
      </c>
      <c r="R757">
        <v>1</v>
      </c>
      <c r="S757">
        <v>1</v>
      </c>
      <c r="T757">
        <v>1</v>
      </c>
    </row>
    <row r="758" spans="1:20">
      <c r="A758">
        <v>1</v>
      </c>
      <c r="B758">
        <v>4</v>
      </c>
      <c r="C758">
        <v>6</v>
      </c>
      <c r="D758">
        <v>2</v>
      </c>
      <c r="E758">
        <v>2</v>
      </c>
      <c r="F758">
        <v>1766</v>
      </c>
      <c r="G758">
        <v>1</v>
      </c>
      <c r="H758">
        <v>3</v>
      </c>
      <c r="I758">
        <v>1</v>
      </c>
      <c r="J758">
        <v>4</v>
      </c>
      <c r="K758">
        <v>2</v>
      </c>
      <c r="L758">
        <v>2</v>
      </c>
      <c r="M758">
        <v>21</v>
      </c>
      <c r="N758">
        <v>3</v>
      </c>
      <c r="O758">
        <v>1</v>
      </c>
      <c r="P758">
        <v>1</v>
      </c>
      <c r="Q758">
        <v>3</v>
      </c>
      <c r="R758">
        <v>1</v>
      </c>
      <c r="S758">
        <v>1</v>
      </c>
      <c r="T758">
        <v>1</v>
      </c>
    </row>
    <row r="759" spans="1:20">
      <c r="A759">
        <v>1</v>
      </c>
      <c r="B759">
        <v>2</v>
      </c>
      <c r="C759">
        <v>24</v>
      </c>
      <c r="D759">
        <v>2</v>
      </c>
      <c r="E759">
        <v>1</v>
      </c>
      <c r="F759">
        <v>2760</v>
      </c>
      <c r="G759">
        <v>5</v>
      </c>
      <c r="H759">
        <v>5</v>
      </c>
      <c r="I759">
        <v>4</v>
      </c>
      <c r="J759">
        <v>3</v>
      </c>
      <c r="K759">
        <v>4</v>
      </c>
      <c r="L759">
        <v>4</v>
      </c>
      <c r="M759">
        <v>36</v>
      </c>
      <c r="N759">
        <v>1</v>
      </c>
      <c r="O759">
        <v>3</v>
      </c>
      <c r="P759">
        <v>1</v>
      </c>
      <c r="Q759">
        <v>3</v>
      </c>
      <c r="R759">
        <v>1</v>
      </c>
      <c r="S759">
        <v>2</v>
      </c>
      <c r="T759">
        <v>1</v>
      </c>
    </row>
    <row r="760" spans="1:20">
      <c r="A760">
        <v>1</v>
      </c>
      <c r="B760">
        <v>4</v>
      </c>
      <c r="C760">
        <v>24</v>
      </c>
      <c r="D760">
        <v>4</v>
      </c>
      <c r="E760">
        <v>5</v>
      </c>
      <c r="F760">
        <v>5507</v>
      </c>
      <c r="G760">
        <v>1</v>
      </c>
      <c r="H760">
        <v>5</v>
      </c>
      <c r="I760">
        <v>3</v>
      </c>
      <c r="J760">
        <v>3</v>
      </c>
      <c r="K760">
        <v>4</v>
      </c>
      <c r="L760">
        <v>4</v>
      </c>
      <c r="M760">
        <v>44</v>
      </c>
      <c r="N760">
        <v>3</v>
      </c>
      <c r="O760">
        <v>3</v>
      </c>
      <c r="P760">
        <v>2</v>
      </c>
      <c r="Q760">
        <v>3</v>
      </c>
      <c r="R760">
        <v>1</v>
      </c>
      <c r="S760">
        <v>1</v>
      </c>
      <c r="T760">
        <v>1</v>
      </c>
    </row>
    <row r="761" spans="1:20">
      <c r="A761">
        <v>1</v>
      </c>
      <c r="B761">
        <v>2</v>
      </c>
      <c r="C761">
        <v>9</v>
      </c>
      <c r="D761">
        <v>2</v>
      </c>
      <c r="E761">
        <v>6</v>
      </c>
      <c r="F761">
        <v>1199</v>
      </c>
      <c r="G761">
        <v>1</v>
      </c>
      <c r="H761">
        <v>4</v>
      </c>
      <c r="I761">
        <v>4</v>
      </c>
      <c r="J761">
        <v>2</v>
      </c>
      <c r="K761">
        <v>4</v>
      </c>
      <c r="L761">
        <v>2</v>
      </c>
      <c r="M761">
        <v>67</v>
      </c>
      <c r="N761">
        <v>3</v>
      </c>
      <c r="O761">
        <v>2</v>
      </c>
      <c r="P761">
        <v>2</v>
      </c>
      <c r="Q761">
        <v>4</v>
      </c>
      <c r="R761">
        <v>1</v>
      </c>
      <c r="S761">
        <v>2</v>
      </c>
      <c r="T761">
        <v>1</v>
      </c>
    </row>
    <row r="762" spans="1:20">
      <c r="A762">
        <v>1</v>
      </c>
      <c r="B762">
        <v>3</v>
      </c>
      <c r="C762">
        <v>24</v>
      </c>
      <c r="D762">
        <v>2</v>
      </c>
      <c r="E762">
        <v>2</v>
      </c>
      <c r="F762">
        <v>2892</v>
      </c>
      <c r="G762">
        <v>1</v>
      </c>
      <c r="H762">
        <v>5</v>
      </c>
      <c r="I762">
        <v>3</v>
      </c>
      <c r="J762">
        <v>1</v>
      </c>
      <c r="K762">
        <v>4</v>
      </c>
      <c r="L762">
        <v>4</v>
      </c>
      <c r="M762">
        <v>51</v>
      </c>
      <c r="N762">
        <v>3</v>
      </c>
      <c r="O762">
        <v>3</v>
      </c>
      <c r="P762">
        <v>1</v>
      </c>
      <c r="Q762">
        <v>3</v>
      </c>
      <c r="R762">
        <v>1</v>
      </c>
      <c r="S762">
        <v>1</v>
      </c>
      <c r="T762">
        <v>1</v>
      </c>
    </row>
    <row r="763" spans="1:20">
      <c r="A763">
        <v>1</v>
      </c>
      <c r="B763">
        <v>2</v>
      </c>
      <c r="C763">
        <v>36</v>
      </c>
      <c r="D763">
        <v>3</v>
      </c>
      <c r="E763">
        <v>0</v>
      </c>
      <c r="F763">
        <v>2862</v>
      </c>
      <c r="G763">
        <v>2</v>
      </c>
      <c r="H763">
        <v>5</v>
      </c>
      <c r="I763">
        <v>4</v>
      </c>
      <c r="J763">
        <v>3</v>
      </c>
      <c r="K763">
        <v>3</v>
      </c>
      <c r="L763">
        <v>4</v>
      </c>
      <c r="M763">
        <v>30</v>
      </c>
      <c r="N763">
        <v>3</v>
      </c>
      <c r="O763">
        <v>3</v>
      </c>
      <c r="P763">
        <v>1</v>
      </c>
      <c r="Q763">
        <v>3</v>
      </c>
      <c r="R763">
        <v>1</v>
      </c>
      <c r="S763">
        <v>1</v>
      </c>
      <c r="T763">
        <v>1</v>
      </c>
    </row>
    <row r="764" spans="1:20">
      <c r="A764">
        <v>0</v>
      </c>
      <c r="B764">
        <v>1</v>
      </c>
      <c r="C764">
        <v>9</v>
      </c>
      <c r="D764">
        <v>2</v>
      </c>
      <c r="E764">
        <v>0</v>
      </c>
      <c r="F764">
        <v>654</v>
      </c>
      <c r="G764">
        <v>1</v>
      </c>
      <c r="H764">
        <v>3</v>
      </c>
      <c r="I764">
        <v>4</v>
      </c>
      <c r="J764">
        <v>3</v>
      </c>
      <c r="K764">
        <v>3</v>
      </c>
      <c r="L764">
        <v>3</v>
      </c>
      <c r="M764">
        <v>28</v>
      </c>
      <c r="N764">
        <v>3</v>
      </c>
      <c r="O764">
        <v>2</v>
      </c>
      <c r="P764">
        <v>1</v>
      </c>
      <c r="Q764">
        <v>2</v>
      </c>
      <c r="R764">
        <v>1</v>
      </c>
      <c r="S764">
        <v>1</v>
      </c>
      <c r="T764">
        <v>1</v>
      </c>
    </row>
    <row r="765" spans="1:20">
      <c r="A765">
        <v>0</v>
      </c>
      <c r="B765">
        <v>2</v>
      </c>
      <c r="C765">
        <v>9</v>
      </c>
      <c r="D765">
        <v>4</v>
      </c>
      <c r="E765">
        <v>6</v>
      </c>
      <c r="F765">
        <v>1136</v>
      </c>
      <c r="G765">
        <v>4</v>
      </c>
      <c r="H765">
        <v>5</v>
      </c>
      <c r="I765">
        <v>4</v>
      </c>
      <c r="J765">
        <v>3</v>
      </c>
      <c r="K765">
        <v>3</v>
      </c>
      <c r="L765">
        <v>4</v>
      </c>
      <c r="M765">
        <v>32</v>
      </c>
      <c r="N765">
        <v>3</v>
      </c>
      <c r="O765">
        <v>3</v>
      </c>
      <c r="P765">
        <v>2</v>
      </c>
      <c r="Q765">
        <v>3</v>
      </c>
      <c r="R765">
        <v>2</v>
      </c>
      <c r="S765">
        <v>1</v>
      </c>
      <c r="T765">
        <v>1</v>
      </c>
    </row>
    <row r="766" spans="1:20">
      <c r="A766">
        <v>0</v>
      </c>
      <c r="B766">
        <v>2</v>
      </c>
      <c r="C766">
        <v>24</v>
      </c>
      <c r="D766">
        <v>2</v>
      </c>
      <c r="E766">
        <v>1</v>
      </c>
      <c r="F766">
        <v>4113</v>
      </c>
      <c r="G766">
        <v>3</v>
      </c>
      <c r="H766">
        <v>2</v>
      </c>
      <c r="I766">
        <v>3</v>
      </c>
      <c r="J766">
        <v>2</v>
      </c>
      <c r="K766">
        <v>4</v>
      </c>
      <c r="L766">
        <v>3</v>
      </c>
      <c r="M766">
        <v>28</v>
      </c>
      <c r="N766">
        <v>3</v>
      </c>
      <c r="O766">
        <v>1</v>
      </c>
      <c r="P766">
        <v>1</v>
      </c>
      <c r="Q766">
        <v>3</v>
      </c>
      <c r="R766">
        <v>1</v>
      </c>
      <c r="S766">
        <v>1</v>
      </c>
      <c r="T766">
        <v>1</v>
      </c>
    </row>
    <row r="767" spans="1:20">
      <c r="A767">
        <v>0</v>
      </c>
      <c r="B767">
        <v>2</v>
      </c>
      <c r="C767">
        <v>6</v>
      </c>
      <c r="D767">
        <v>2</v>
      </c>
      <c r="E767">
        <v>0</v>
      </c>
      <c r="F767">
        <v>14555</v>
      </c>
      <c r="G767">
        <v>5</v>
      </c>
      <c r="H767">
        <v>1</v>
      </c>
      <c r="I767">
        <v>1</v>
      </c>
      <c r="J767">
        <v>3</v>
      </c>
      <c r="K767">
        <v>2</v>
      </c>
      <c r="L767">
        <v>2</v>
      </c>
      <c r="M767">
        <v>23</v>
      </c>
      <c r="N767">
        <v>3</v>
      </c>
      <c r="O767">
        <v>2</v>
      </c>
      <c r="P767">
        <v>1</v>
      </c>
      <c r="Q767">
        <v>1</v>
      </c>
      <c r="R767">
        <v>1</v>
      </c>
      <c r="S767">
        <v>2</v>
      </c>
      <c r="T767">
        <v>1</v>
      </c>
    </row>
    <row r="768" spans="1:20">
      <c r="A768">
        <v>0</v>
      </c>
      <c r="B768">
        <v>1</v>
      </c>
      <c r="C768">
        <v>15</v>
      </c>
      <c r="D768">
        <v>0</v>
      </c>
      <c r="E768">
        <v>0</v>
      </c>
      <c r="F768">
        <v>950</v>
      </c>
      <c r="G768">
        <v>1</v>
      </c>
      <c r="H768">
        <v>5</v>
      </c>
      <c r="I768">
        <v>4</v>
      </c>
      <c r="J768">
        <v>3</v>
      </c>
      <c r="K768">
        <v>3</v>
      </c>
      <c r="L768">
        <v>3</v>
      </c>
      <c r="M768">
        <v>33</v>
      </c>
      <c r="N768">
        <v>3</v>
      </c>
      <c r="O768">
        <v>1</v>
      </c>
      <c r="P768">
        <v>2</v>
      </c>
      <c r="Q768">
        <v>3</v>
      </c>
      <c r="R768">
        <v>2</v>
      </c>
      <c r="S768">
        <v>1</v>
      </c>
      <c r="T768">
        <v>1</v>
      </c>
    </row>
    <row r="769" spans="1:20">
      <c r="A769">
        <v>0</v>
      </c>
      <c r="B769">
        <v>1</v>
      </c>
      <c r="C769">
        <v>24</v>
      </c>
      <c r="D769">
        <v>4</v>
      </c>
      <c r="E769">
        <v>0</v>
      </c>
      <c r="F769">
        <v>1199</v>
      </c>
      <c r="G769">
        <v>1</v>
      </c>
      <c r="H769">
        <v>5</v>
      </c>
      <c r="I769">
        <v>4</v>
      </c>
      <c r="J769">
        <v>3</v>
      </c>
      <c r="K769">
        <v>4</v>
      </c>
      <c r="L769">
        <v>3</v>
      </c>
      <c r="M769">
        <v>60</v>
      </c>
      <c r="N769">
        <v>3</v>
      </c>
      <c r="O769">
        <v>2</v>
      </c>
      <c r="P769">
        <v>2</v>
      </c>
      <c r="Q769">
        <v>2</v>
      </c>
      <c r="R769">
        <v>1</v>
      </c>
      <c r="S769">
        <v>1</v>
      </c>
      <c r="T769">
        <v>1</v>
      </c>
    </row>
    <row r="770" spans="1:20">
      <c r="A770">
        <v>0</v>
      </c>
      <c r="B770">
        <v>1</v>
      </c>
      <c r="C770">
        <v>12</v>
      </c>
      <c r="D770">
        <v>0</v>
      </c>
      <c r="E770">
        <v>0</v>
      </c>
      <c r="F770">
        <v>1082</v>
      </c>
      <c r="G770">
        <v>1</v>
      </c>
      <c r="H770">
        <v>3</v>
      </c>
      <c r="I770">
        <v>4</v>
      </c>
      <c r="J770">
        <v>3</v>
      </c>
      <c r="K770">
        <v>4</v>
      </c>
      <c r="L770">
        <v>3</v>
      </c>
      <c r="M770">
        <v>48</v>
      </c>
      <c r="N770">
        <v>1</v>
      </c>
      <c r="O770">
        <v>2</v>
      </c>
      <c r="P770">
        <v>2</v>
      </c>
      <c r="Q770">
        <v>3</v>
      </c>
      <c r="R770">
        <v>1</v>
      </c>
      <c r="S770">
        <v>1</v>
      </c>
      <c r="T770">
        <v>1</v>
      </c>
    </row>
    <row r="771" spans="1:20">
      <c r="A771">
        <v>0</v>
      </c>
      <c r="B771">
        <v>2</v>
      </c>
      <c r="C771">
        <v>30</v>
      </c>
      <c r="D771">
        <v>2</v>
      </c>
      <c r="E771">
        <v>0</v>
      </c>
      <c r="F771">
        <v>2150</v>
      </c>
      <c r="G771">
        <v>1</v>
      </c>
      <c r="H771">
        <v>3</v>
      </c>
      <c r="I771">
        <v>4</v>
      </c>
      <c r="J771">
        <v>2</v>
      </c>
      <c r="K771">
        <v>2</v>
      </c>
      <c r="L771">
        <v>4</v>
      </c>
      <c r="M771">
        <v>24</v>
      </c>
      <c r="N771">
        <v>1</v>
      </c>
      <c r="O771">
        <v>2</v>
      </c>
      <c r="P771">
        <v>1</v>
      </c>
      <c r="Q771">
        <v>3</v>
      </c>
      <c r="R771">
        <v>1</v>
      </c>
      <c r="S771">
        <v>1</v>
      </c>
      <c r="T771">
        <v>1</v>
      </c>
    </row>
    <row r="772" spans="1:20">
      <c r="A772">
        <v>0</v>
      </c>
      <c r="B772">
        <v>2</v>
      </c>
      <c r="C772">
        <v>36</v>
      </c>
      <c r="D772">
        <v>4</v>
      </c>
      <c r="E772">
        <v>0</v>
      </c>
      <c r="F772">
        <v>2820</v>
      </c>
      <c r="G772">
        <v>1</v>
      </c>
      <c r="H772">
        <v>2</v>
      </c>
      <c r="I772">
        <v>4</v>
      </c>
      <c r="J772">
        <v>1</v>
      </c>
      <c r="K772">
        <v>4</v>
      </c>
      <c r="L772">
        <v>3</v>
      </c>
      <c r="M772">
        <v>27</v>
      </c>
      <c r="N772">
        <v>3</v>
      </c>
      <c r="O772">
        <v>2</v>
      </c>
      <c r="P772">
        <v>2</v>
      </c>
      <c r="Q772">
        <v>3</v>
      </c>
      <c r="R772">
        <v>1</v>
      </c>
      <c r="S772">
        <v>1</v>
      </c>
      <c r="T772">
        <v>1</v>
      </c>
    </row>
    <row r="773" spans="1:20">
      <c r="A773">
        <v>0</v>
      </c>
      <c r="B773">
        <v>2</v>
      </c>
      <c r="C773">
        <v>48</v>
      </c>
      <c r="D773">
        <v>2</v>
      </c>
      <c r="E773">
        <v>3</v>
      </c>
      <c r="F773">
        <v>3060</v>
      </c>
      <c r="G773">
        <v>1</v>
      </c>
      <c r="H773">
        <v>4</v>
      </c>
      <c r="I773">
        <v>4</v>
      </c>
      <c r="J773">
        <v>3</v>
      </c>
      <c r="K773">
        <v>4</v>
      </c>
      <c r="L773">
        <v>1</v>
      </c>
      <c r="M773">
        <v>28</v>
      </c>
      <c r="N773">
        <v>3</v>
      </c>
      <c r="O773">
        <v>2</v>
      </c>
      <c r="P773">
        <v>2</v>
      </c>
      <c r="Q773">
        <v>3</v>
      </c>
      <c r="R773">
        <v>1</v>
      </c>
      <c r="S773">
        <v>1</v>
      </c>
      <c r="T773">
        <v>1</v>
      </c>
    </row>
    <row r="774" spans="1:20">
      <c r="A774">
        <v>0</v>
      </c>
      <c r="B774">
        <v>1</v>
      </c>
      <c r="C774">
        <v>18</v>
      </c>
      <c r="D774">
        <v>2</v>
      </c>
      <c r="E774">
        <v>3</v>
      </c>
      <c r="F774">
        <v>2600</v>
      </c>
      <c r="G774">
        <v>1</v>
      </c>
      <c r="H774">
        <v>3</v>
      </c>
      <c r="I774">
        <v>4</v>
      </c>
      <c r="J774">
        <v>3</v>
      </c>
      <c r="K774">
        <v>4</v>
      </c>
      <c r="L774">
        <v>4</v>
      </c>
      <c r="M774">
        <v>65</v>
      </c>
      <c r="N774">
        <v>3</v>
      </c>
      <c r="O774">
        <v>3</v>
      </c>
      <c r="P774">
        <v>2</v>
      </c>
      <c r="Q774">
        <v>3</v>
      </c>
      <c r="R774">
        <v>1</v>
      </c>
      <c r="S774">
        <v>1</v>
      </c>
      <c r="T774">
        <v>1</v>
      </c>
    </row>
    <row r="775" spans="1:20">
      <c r="A775">
        <v>0</v>
      </c>
      <c r="B775">
        <v>4</v>
      </c>
      <c r="C775">
        <v>21</v>
      </c>
      <c r="D775">
        <v>0</v>
      </c>
      <c r="E775">
        <v>0</v>
      </c>
      <c r="F775">
        <v>5003</v>
      </c>
      <c r="G775">
        <v>5</v>
      </c>
      <c r="H775">
        <v>3</v>
      </c>
      <c r="I775">
        <v>1</v>
      </c>
      <c r="J775">
        <v>2</v>
      </c>
      <c r="K775">
        <v>4</v>
      </c>
      <c r="L775">
        <v>2</v>
      </c>
      <c r="M775">
        <v>29</v>
      </c>
      <c r="N775">
        <v>1</v>
      </c>
      <c r="O775">
        <v>2</v>
      </c>
      <c r="P775">
        <v>2</v>
      </c>
      <c r="Q775">
        <v>3</v>
      </c>
      <c r="R775">
        <v>1</v>
      </c>
      <c r="S775">
        <v>2</v>
      </c>
      <c r="T775">
        <v>1</v>
      </c>
    </row>
    <row r="776" spans="1:20">
      <c r="A776">
        <v>0</v>
      </c>
      <c r="B776">
        <v>2</v>
      </c>
      <c r="C776">
        <v>60</v>
      </c>
      <c r="D776">
        <v>2</v>
      </c>
      <c r="E776">
        <v>6</v>
      </c>
      <c r="F776">
        <v>6288</v>
      </c>
      <c r="G776">
        <v>1</v>
      </c>
      <c r="H776">
        <v>3</v>
      </c>
      <c r="I776">
        <v>4</v>
      </c>
      <c r="J776">
        <v>3</v>
      </c>
      <c r="K776">
        <v>4</v>
      </c>
      <c r="L776">
        <v>4</v>
      </c>
      <c r="M776">
        <v>42</v>
      </c>
      <c r="N776">
        <v>3</v>
      </c>
      <c r="O776">
        <v>3</v>
      </c>
      <c r="P776">
        <v>1</v>
      </c>
      <c r="Q776">
        <v>3</v>
      </c>
      <c r="R776">
        <v>1</v>
      </c>
      <c r="S776">
        <v>1</v>
      </c>
      <c r="T776">
        <v>1</v>
      </c>
    </row>
    <row r="777" spans="1:20">
      <c r="A777">
        <v>0</v>
      </c>
      <c r="B777">
        <v>4</v>
      </c>
      <c r="C777">
        <v>24</v>
      </c>
      <c r="D777">
        <v>3</v>
      </c>
      <c r="E777">
        <v>0</v>
      </c>
      <c r="F777">
        <v>2538</v>
      </c>
      <c r="G777">
        <v>1</v>
      </c>
      <c r="H777">
        <v>5</v>
      </c>
      <c r="I777">
        <v>4</v>
      </c>
      <c r="J777">
        <v>3</v>
      </c>
      <c r="K777">
        <v>4</v>
      </c>
      <c r="L777">
        <v>3</v>
      </c>
      <c r="M777">
        <v>47</v>
      </c>
      <c r="N777">
        <v>3</v>
      </c>
      <c r="O777">
        <v>2</v>
      </c>
      <c r="P777">
        <v>2</v>
      </c>
      <c r="Q777">
        <v>2</v>
      </c>
      <c r="R777">
        <v>2</v>
      </c>
      <c r="S777">
        <v>1</v>
      </c>
      <c r="T777">
        <v>1</v>
      </c>
    </row>
    <row r="778" spans="1:20">
      <c r="A778">
        <v>0</v>
      </c>
      <c r="B778">
        <v>4</v>
      </c>
      <c r="C778">
        <v>9</v>
      </c>
      <c r="D778">
        <v>2</v>
      </c>
      <c r="E778">
        <v>3</v>
      </c>
      <c r="F778">
        <v>1478</v>
      </c>
      <c r="G778">
        <v>1</v>
      </c>
      <c r="H778">
        <v>4</v>
      </c>
      <c r="I778">
        <v>4</v>
      </c>
      <c r="J778">
        <v>3</v>
      </c>
      <c r="K778">
        <v>2</v>
      </c>
      <c r="L778">
        <v>3</v>
      </c>
      <c r="M778">
        <v>22</v>
      </c>
      <c r="N778">
        <v>3</v>
      </c>
      <c r="O778">
        <v>2</v>
      </c>
      <c r="P778">
        <v>1</v>
      </c>
      <c r="Q778">
        <v>3</v>
      </c>
      <c r="R778">
        <v>1</v>
      </c>
      <c r="S778">
        <v>1</v>
      </c>
      <c r="T778">
        <v>1</v>
      </c>
    </row>
    <row r="779" spans="1:20">
      <c r="A779">
        <v>0</v>
      </c>
      <c r="B779">
        <v>2</v>
      </c>
      <c r="C779">
        <v>39</v>
      </c>
      <c r="D779">
        <v>4</v>
      </c>
      <c r="E779">
        <v>3</v>
      </c>
      <c r="F779">
        <v>4933</v>
      </c>
      <c r="G779">
        <v>1</v>
      </c>
      <c r="H779">
        <v>4</v>
      </c>
      <c r="I779">
        <v>2</v>
      </c>
      <c r="J779">
        <v>3</v>
      </c>
      <c r="K779">
        <v>2</v>
      </c>
      <c r="L779">
        <v>1</v>
      </c>
      <c r="M779">
        <v>25</v>
      </c>
      <c r="N779">
        <v>3</v>
      </c>
      <c r="O779">
        <v>2</v>
      </c>
      <c r="P779">
        <v>2</v>
      </c>
      <c r="Q779">
        <v>3</v>
      </c>
      <c r="R779">
        <v>1</v>
      </c>
      <c r="S779">
        <v>1</v>
      </c>
      <c r="T779">
        <v>1</v>
      </c>
    </row>
    <row r="780" spans="1:20">
      <c r="A780">
        <v>0</v>
      </c>
      <c r="B780">
        <v>4</v>
      </c>
      <c r="C780">
        <v>18</v>
      </c>
      <c r="D780">
        <v>4</v>
      </c>
      <c r="E780">
        <v>0</v>
      </c>
      <c r="F780">
        <v>1530</v>
      </c>
      <c r="G780">
        <v>1</v>
      </c>
      <c r="H780">
        <v>3</v>
      </c>
      <c r="I780">
        <v>3</v>
      </c>
      <c r="J780">
        <v>3</v>
      </c>
      <c r="K780">
        <v>2</v>
      </c>
      <c r="L780">
        <v>2</v>
      </c>
      <c r="M780">
        <v>32</v>
      </c>
      <c r="N780">
        <v>1</v>
      </c>
      <c r="O780">
        <v>2</v>
      </c>
      <c r="P780">
        <v>2</v>
      </c>
      <c r="Q780">
        <v>3</v>
      </c>
      <c r="R780">
        <v>1</v>
      </c>
      <c r="S780">
        <v>1</v>
      </c>
      <c r="T780">
        <v>1</v>
      </c>
    </row>
    <row r="781" spans="1:20">
      <c r="A781">
        <v>0</v>
      </c>
      <c r="B781">
        <v>2</v>
      </c>
      <c r="C781">
        <v>9</v>
      </c>
      <c r="D781">
        <v>1</v>
      </c>
      <c r="E781">
        <v>0</v>
      </c>
      <c r="F781">
        <v>1437</v>
      </c>
      <c r="G781">
        <v>2</v>
      </c>
      <c r="H781">
        <v>4</v>
      </c>
      <c r="I781">
        <v>2</v>
      </c>
      <c r="J781">
        <v>3</v>
      </c>
      <c r="K781">
        <v>3</v>
      </c>
      <c r="L781">
        <v>4</v>
      </c>
      <c r="M781">
        <v>29</v>
      </c>
      <c r="N781">
        <v>3</v>
      </c>
      <c r="O781">
        <v>2</v>
      </c>
      <c r="P781">
        <v>1</v>
      </c>
      <c r="Q781">
        <v>3</v>
      </c>
      <c r="R781">
        <v>1</v>
      </c>
      <c r="S781">
        <v>1</v>
      </c>
      <c r="T781">
        <v>1</v>
      </c>
    </row>
    <row r="782" spans="1:20">
      <c r="A782">
        <v>0</v>
      </c>
      <c r="B782">
        <v>1</v>
      </c>
      <c r="C782">
        <v>15</v>
      </c>
      <c r="D782">
        <v>2</v>
      </c>
      <c r="E782">
        <v>4</v>
      </c>
      <c r="F782">
        <v>1275</v>
      </c>
      <c r="G782">
        <v>5</v>
      </c>
      <c r="H782">
        <v>3</v>
      </c>
      <c r="I782">
        <v>4</v>
      </c>
      <c r="J782">
        <v>2</v>
      </c>
      <c r="K782">
        <v>2</v>
      </c>
      <c r="L782">
        <v>3</v>
      </c>
      <c r="M782">
        <v>24</v>
      </c>
      <c r="N782">
        <v>3</v>
      </c>
      <c r="O782">
        <v>1</v>
      </c>
      <c r="P782">
        <v>1</v>
      </c>
      <c r="Q782">
        <v>3</v>
      </c>
      <c r="R782">
        <v>1</v>
      </c>
      <c r="S782">
        <v>1</v>
      </c>
      <c r="T782">
        <v>1</v>
      </c>
    </row>
    <row r="783" spans="1:20">
      <c r="A783">
        <v>0</v>
      </c>
      <c r="B783">
        <v>1</v>
      </c>
      <c r="C783">
        <v>24</v>
      </c>
      <c r="D783">
        <v>2</v>
      </c>
      <c r="E783">
        <v>3</v>
      </c>
      <c r="F783">
        <v>1823</v>
      </c>
      <c r="G783">
        <v>1</v>
      </c>
      <c r="H783">
        <v>1</v>
      </c>
      <c r="I783">
        <v>4</v>
      </c>
      <c r="J783">
        <v>3</v>
      </c>
      <c r="K783">
        <v>2</v>
      </c>
      <c r="L783">
        <v>3</v>
      </c>
      <c r="M783">
        <v>30</v>
      </c>
      <c r="N783">
        <v>2</v>
      </c>
      <c r="O783">
        <v>2</v>
      </c>
      <c r="P783">
        <v>1</v>
      </c>
      <c r="Q783">
        <v>4</v>
      </c>
      <c r="R783">
        <v>2</v>
      </c>
      <c r="S783">
        <v>1</v>
      </c>
      <c r="T783">
        <v>1</v>
      </c>
    </row>
    <row r="784" spans="1:20">
      <c r="A784">
        <v>0</v>
      </c>
      <c r="B784">
        <v>1</v>
      </c>
      <c r="C784">
        <v>9</v>
      </c>
      <c r="D784">
        <v>2</v>
      </c>
      <c r="E784">
        <v>0</v>
      </c>
      <c r="F784">
        <v>1422</v>
      </c>
      <c r="G784">
        <v>1</v>
      </c>
      <c r="H784">
        <v>2</v>
      </c>
      <c r="I784">
        <v>3</v>
      </c>
      <c r="J784">
        <v>3</v>
      </c>
      <c r="K784">
        <v>2</v>
      </c>
      <c r="L784">
        <v>4</v>
      </c>
      <c r="M784">
        <v>27</v>
      </c>
      <c r="N784">
        <v>3</v>
      </c>
      <c r="O784">
        <v>3</v>
      </c>
      <c r="P784">
        <v>1</v>
      </c>
      <c r="Q784">
        <v>4</v>
      </c>
      <c r="R784">
        <v>1</v>
      </c>
      <c r="S784">
        <v>2</v>
      </c>
      <c r="T784">
        <v>1</v>
      </c>
    </row>
    <row r="785" spans="1:20">
      <c r="A785">
        <v>0</v>
      </c>
      <c r="B785">
        <v>1</v>
      </c>
      <c r="C785">
        <v>18</v>
      </c>
      <c r="D785">
        <v>2</v>
      </c>
      <c r="E785">
        <v>4</v>
      </c>
      <c r="F785">
        <v>1217</v>
      </c>
      <c r="G785">
        <v>1</v>
      </c>
      <c r="H785">
        <v>3</v>
      </c>
      <c r="I785">
        <v>4</v>
      </c>
      <c r="J785">
        <v>4</v>
      </c>
      <c r="K785">
        <v>3</v>
      </c>
      <c r="L785">
        <v>1</v>
      </c>
      <c r="M785">
        <v>47</v>
      </c>
      <c r="N785">
        <v>3</v>
      </c>
      <c r="O785">
        <v>2</v>
      </c>
      <c r="P785">
        <v>1</v>
      </c>
      <c r="Q785">
        <v>2</v>
      </c>
      <c r="R785">
        <v>1</v>
      </c>
      <c r="S785">
        <v>2</v>
      </c>
      <c r="T785">
        <v>1</v>
      </c>
    </row>
    <row r="786" spans="1:20">
      <c r="A786">
        <v>0</v>
      </c>
      <c r="B786">
        <v>1</v>
      </c>
      <c r="C786">
        <v>36</v>
      </c>
      <c r="D786">
        <v>2</v>
      </c>
      <c r="E786">
        <v>0</v>
      </c>
      <c r="F786">
        <v>9271</v>
      </c>
      <c r="G786">
        <v>1</v>
      </c>
      <c r="H786">
        <v>4</v>
      </c>
      <c r="I786">
        <v>2</v>
      </c>
      <c r="J786">
        <v>3</v>
      </c>
      <c r="K786">
        <v>1</v>
      </c>
      <c r="L786">
        <v>3</v>
      </c>
      <c r="M786">
        <v>24</v>
      </c>
      <c r="N786">
        <v>3</v>
      </c>
      <c r="O786">
        <v>2</v>
      </c>
      <c r="P786">
        <v>1</v>
      </c>
      <c r="Q786">
        <v>3</v>
      </c>
      <c r="R786">
        <v>1</v>
      </c>
      <c r="S786">
        <v>2</v>
      </c>
      <c r="T786">
        <v>1</v>
      </c>
    </row>
    <row r="787" spans="1:20">
      <c r="A787">
        <v>0</v>
      </c>
      <c r="B787">
        <v>1</v>
      </c>
      <c r="C787">
        <v>36</v>
      </c>
      <c r="D787">
        <v>3</v>
      </c>
      <c r="E787">
        <v>9</v>
      </c>
      <c r="F787">
        <v>2145</v>
      </c>
      <c r="G787">
        <v>1</v>
      </c>
      <c r="H787">
        <v>4</v>
      </c>
      <c r="I787">
        <v>2</v>
      </c>
      <c r="J787">
        <v>3</v>
      </c>
      <c r="K787">
        <v>1</v>
      </c>
      <c r="L787">
        <v>3</v>
      </c>
      <c r="M787">
        <v>24</v>
      </c>
      <c r="N787">
        <v>3</v>
      </c>
      <c r="O787">
        <v>2</v>
      </c>
      <c r="P787">
        <v>2</v>
      </c>
      <c r="Q787">
        <v>3</v>
      </c>
      <c r="R787">
        <v>1</v>
      </c>
      <c r="S787">
        <v>2</v>
      </c>
      <c r="T787">
        <v>1</v>
      </c>
    </row>
    <row r="788" spans="1:20">
      <c r="A788">
        <v>0</v>
      </c>
      <c r="B788">
        <v>1</v>
      </c>
      <c r="C788">
        <v>36</v>
      </c>
      <c r="D788">
        <v>2</v>
      </c>
      <c r="E788">
        <v>0</v>
      </c>
      <c r="F788">
        <v>1842</v>
      </c>
      <c r="G788">
        <v>1</v>
      </c>
      <c r="H788">
        <v>2</v>
      </c>
      <c r="I788">
        <v>4</v>
      </c>
      <c r="J788">
        <v>2</v>
      </c>
      <c r="K788">
        <v>4</v>
      </c>
      <c r="L788">
        <v>3</v>
      </c>
      <c r="M788">
        <v>34</v>
      </c>
      <c r="N788">
        <v>3</v>
      </c>
      <c r="O788">
        <v>2</v>
      </c>
      <c r="P788">
        <v>1</v>
      </c>
      <c r="Q788">
        <v>3</v>
      </c>
      <c r="R788">
        <v>1</v>
      </c>
      <c r="S788">
        <v>2</v>
      </c>
      <c r="T788">
        <v>1</v>
      </c>
    </row>
    <row r="789" spans="1:20">
      <c r="A789">
        <v>0</v>
      </c>
      <c r="B789">
        <v>2</v>
      </c>
      <c r="C789">
        <v>18</v>
      </c>
      <c r="D789">
        <v>3</v>
      </c>
      <c r="E789">
        <v>2</v>
      </c>
      <c r="F789">
        <v>4297</v>
      </c>
      <c r="G789">
        <v>1</v>
      </c>
      <c r="H789">
        <v>5</v>
      </c>
      <c r="I789">
        <v>4</v>
      </c>
      <c r="J789">
        <v>1</v>
      </c>
      <c r="K789">
        <v>3</v>
      </c>
      <c r="L789">
        <v>4</v>
      </c>
      <c r="M789">
        <v>40</v>
      </c>
      <c r="N789">
        <v>3</v>
      </c>
      <c r="O789">
        <v>2</v>
      </c>
      <c r="P789">
        <v>1</v>
      </c>
      <c r="Q789">
        <v>4</v>
      </c>
      <c r="R789">
        <v>1</v>
      </c>
      <c r="S789">
        <v>2</v>
      </c>
      <c r="T789">
        <v>1</v>
      </c>
    </row>
    <row r="790" spans="1:20">
      <c r="A790">
        <v>0</v>
      </c>
      <c r="B790">
        <v>1</v>
      </c>
      <c r="C790">
        <v>6</v>
      </c>
      <c r="D790">
        <v>4</v>
      </c>
      <c r="E790">
        <v>2</v>
      </c>
      <c r="F790">
        <v>3384</v>
      </c>
      <c r="G790">
        <v>1</v>
      </c>
      <c r="H790">
        <v>3</v>
      </c>
      <c r="I790">
        <v>1</v>
      </c>
      <c r="J790">
        <v>1</v>
      </c>
      <c r="K790">
        <v>4</v>
      </c>
      <c r="L790">
        <v>1</v>
      </c>
      <c r="M790">
        <v>44</v>
      </c>
      <c r="N790">
        <v>3</v>
      </c>
      <c r="O790">
        <v>1</v>
      </c>
      <c r="P790">
        <v>1</v>
      </c>
      <c r="Q790">
        <v>4</v>
      </c>
      <c r="R790">
        <v>1</v>
      </c>
      <c r="S790">
        <v>2</v>
      </c>
      <c r="T790">
        <v>1</v>
      </c>
    </row>
    <row r="791" spans="1:20">
      <c r="A791">
        <v>0</v>
      </c>
      <c r="B791">
        <v>2</v>
      </c>
      <c r="C791">
        <v>18</v>
      </c>
      <c r="D791">
        <v>4</v>
      </c>
      <c r="E791">
        <v>3</v>
      </c>
      <c r="F791">
        <v>1245</v>
      </c>
      <c r="G791">
        <v>1</v>
      </c>
      <c r="H791">
        <v>3</v>
      </c>
      <c r="I791">
        <v>4</v>
      </c>
      <c r="J791">
        <v>4</v>
      </c>
      <c r="K791">
        <v>2</v>
      </c>
      <c r="L791">
        <v>3</v>
      </c>
      <c r="M791">
        <v>33</v>
      </c>
      <c r="N791">
        <v>3</v>
      </c>
      <c r="O791">
        <v>2</v>
      </c>
      <c r="P791">
        <v>1</v>
      </c>
      <c r="Q791">
        <v>3</v>
      </c>
      <c r="R791">
        <v>1</v>
      </c>
      <c r="S791">
        <v>1</v>
      </c>
      <c r="T791">
        <v>1</v>
      </c>
    </row>
    <row r="792" spans="1:20">
      <c r="A792">
        <v>0</v>
      </c>
      <c r="B792">
        <v>4</v>
      </c>
      <c r="C792">
        <v>15</v>
      </c>
      <c r="D792">
        <v>2</v>
      </c>
      <c r="E792">
        <v>6</v>
      </c>
      <c r="F792">
        <v>4623</v>
      </c>
      <c r="G792">
        <v>2</v>
      </c>
      <c r="H792">
        <v>3</v>
      </c>
      <c r="I792">
        <v>3</v>
      </c>
      <c r="J792">
        <v>3</v>
      </c>
      <c r="K792">
        <v>2</v>
      </c>
      <c r="L792">
        <v>2</v>
      </c>
      <c r="M792">
        <v>40</v>
      </c>
      <c r="N792">
        <v>3</v>
      </c>
      <c r="O792">
        <v>2</v>
      </c>
      <c r="P792">
        <v>1</v>
      </c>
      <c r="Q792">
        <v>4</v>
      </c>
      <c r="R792">
        <v>1</v>
      </c>
      <c r="S792">
        <v>2</v>
      </c>
      <c r="T792">
        <v>1</v>
      </c>
    </row>
    <row r="793" spans="1:20">
      <c r="A793">
        <v>0</v>
      </c>
      <c r="B793">
        <v>2</v>
      </c>
      <c r="C793">
        <v>30</v>
      </c>
      <c r="D793">
        <v>4</v>
      </c>
      <c r="E793">
        <v>2</v>
      </c>
      <c r="F793">
        <v>8386</v>
      </c>
      <c r="G793">
        <v>1</v>
      </c>
      <c r="H793">
        <v>4</v>
      </c>
      <c r="I793">
        <v>2</v>
      </c>
      <c r="J793">
        <v>3</v>
      </c>
      <c r="K793">
        <v>2</v>
      </c>
      <c r="L793">
        <v>2</v>
      </c>
      <c r="M793">
        <v>49</v>
      </c>
      <c r="N793">
        <v>3</v>
      </c>
      <c r="O793">
        <v>2</v>
      </c>
      <c r="P793">
        <v>1</v>
      </c>
      <c r="Q793">
        <v>3</v>
      </c>
      <c r="R793">
        <v>1</v>
      </c>
      <c r="S793">
        <v>1</v>
      </c>
      <c r="T793">
        <v>1</v>
      </c>
    </row>
    <row r="794" spans="1:20">
      <c r="A794">
        <v>0</v>
      </c>
      <c r="B794">
        <v>1</v>
      </c>
      <c r="C794">
        <v>24</v>
      </c>
      <c r="D794">
        <v>3</v>
      </c>
      <c r="E794">
        <v>3</v>
      </c>
      <c r="F794">
        <v>1024</v>
      </c>
      <c r="G794">
        <v>1</v>
      </c>
      <c r="H794">
        <v>2</v>
      </c>
      <c r="I794">
        <v>4</v>
      </c>
      <c r="J794">
        <v>4</v>
      </c>
      <c r="K794">
        <v>4</v>
      </c>
      <c r="L794">
        <v>1</v>
      </c>
      <c r="M794">
        <v>48</v>
      </c>
      <c r="N794">
        <v>2</v>
      </c>
      <c r="O794">
        <v>2</v>
      </c>
      <c r="P794">
        <v>1</v>
      </c>
      <c r="Q794">
        <v>3</v>
      </c>
      <c r="R794">
        <v>1</v>
      </c>
      <c r="S794">
        <v>1</v>
      </c>
      <c r="T794">
        <v>1</v>
      </c>
    </row>
    <row r="795" spans="1:20">
      <c r="A795">
        <v>0</v>
      </c>
      <c r="B795">
        <v>2</v>
      </c>
      <c r="C795">
        <v>36</v>
      </c>
      <c r="D795">
        <v>2</v>
      </c>
      <c r="E795">
        <v>0</v>
      </c>
      <c r="F795">
        <v>14318</v>
      </c>
      <c r="G795">
        <v>1</v>
      </c>
      <c r="H795">
        <v>5</v>
      </c>
      <c r="I795">
        <v>4</v>
      </c>
      <c r="J795">
        <v>3</v>
      </c>
      <c r="K795">
        <v>2</v>
      </c>
      <c r="L795">
        <v>4</v>
      </c>
      <c r="M795">
        <v>57</v>
      </c>
      <c r="N795">
        <v>3</v>
      </c>
      <c r="O795">
        <v>3</v>
      </c>
      <c r="P795">
        <v>1</v>
      </c>
      <c r="Q795">
        <v>4</v>
      </c>
      <c r="R795">
        <v>1</v>
      </c>
      <c r="S795">
        <v>2</v>
      </c>
      <c r="T795">
        <v>1</v>
      </c>
    </row>
    <row r="796" spans="1:20">
      <c r="A796">
        <v>0</v>
      </c>
      <c r="B796">
        <v>2</v>
      </c>
      <c r="C796">
        <v>6</v>
      </c>
      <c r="D796">
        <v>1</v>
      </c>
      <c r="E796">
        <v>6</v>
      </c>
      <c r="F796">
        <v>433</v>
      </c>
      <c r="G796">
        <v>4</v>
      </c>
      <c r="H796">
        <v>2</v>
      </c>
      <c r="I796">
        <v>4</v>
      </c>
      <c r="J796">
        <v>2</v>
      </c>
      <c r="K796">
        <v>2</v>
      </c>
      <c r="L796">
        <v>2</v>
      </c>
      <c r="M796">
        <v>24</v>
      </c>
      <c r="N796">
        <v>1</v>
      </c>
      <c r="O796">
        <v>1</v>
      </c>
      <c r="P796">
        <v>1</v>
      </c>
      <c r="Q796">
        <v>3</v>
      </c>
      <c r="R796">
        <v>2</v>
      </c>
      <c r="S796">
        <v>1</v>
      </c>
      <c r="T796">
        <v>1</v>
      </c>
    </row>
    <row r="797" spans="1:20">
      <c r="A797">
        <v>0</v>
      </c>
      <c r="B797">
        <v>1</v>
      </c>
      <c r="C797">
        <v>12</v>
      </c>
      <c r="D797">
        <v>1</v>
      </c>
      <c r="E797">
        <v>3</v>
      </c>
      <c r="F797">
        <v>2149</v>
      </c>
      <c r="G797">
        <v>1</v>
      </c>
      <c r="H797">
        <v>3</v>
      </c>
      <c r="I797">
        <v>4</v>
      </c>
      <c r="J797">
        <v>1</v>
      </c>
      <c r="K797">
        <v>1</v>
      </c>
      <c r="L797">
        <v>4</v>
      </c>
      <c r="M797">
        <v>29</v>
      </c>
      <c r="N797">
        <v>3</v>
      </c>
      <c r="O797">
        <v>3</v>
      </c>
      <c r="P797">
        <v>1</v>
      </c>
      <c r="Q797">
        <v>3</v>
      </c>
      <c r="R797">
        <v>1</v>
      </c>
      <c r="S797">
        <v>1</v>
      </c>
      <c r="T797">
        <v>1</v>
      </c>
    </row>
    <row r="798" spans="1:20">
      <c r="A798">
        <v>0</v>
      </c>
      <c r="B798">
        <v>4</v>
      </c>
      <c r="C798">
        <v>24</v>
      </c>
      <c r="D798">
        <v>2</v>
      </c>
      <c r="E798">
        <v>3</v>
      </c>
      <c r="F798">
        <v>2397</v>
      </c>
      <c r="G798">
        <v>3</v>
      </c>
      <c r="H798">
        <v>5</v>
      </c>
      <c r="I798">
        <v>3</v>
      </c>
      <c r="J798">
        <v>3</v>
      </c>
      <c r="K798">
        <v>2</v>
      </c>
      <c r="L798">
        <v>3</v>
      </c>
      <c r="M798">
        <v>35</v>
      </c>
      <c r="N798">
        <v>1</v>
      </c>
      <c r="O798">
        <v>2</v>
      </c>
      <c r="P798">
        <v>2</v>
      </c>
      <c r="Q798">
        <v>3</v>
      </c>
      <c r="R798">
        <v>1</v>
      </c>
      <c r="S798">
        <v>2</v>
      </c>
      <c r="T798">
        <v>1</v>
      </c>
    </row>
    <row r="799" spans="1:20">
      <c r="A799">
        <v>0</v>
      </c>
      <c r="B799">
        <v>2</v>
      </c>
      <c r="C799">
        <v>6</v>
      </c>
      <c r="D799">
        <v>1</v>
      </c>
      <c r="E799">
        <v>0</v>
      </c>
      <c r="F799">
        <v>931</v>
      </c>
      <c r="G799">
        <v>2</v>
      </c>
      <c r="H799">
        <v>2</v>
      </c>
      <c r="I799">
        <v>1</v>
      </c>
      <c r="J799">
        <v>2</v>
      </c>
      <c r="K799">
        <v>1</v>
      </c>
      <c r="L799">
        <v>2</v>
      </c>
      <c r="M799">
        <v>32</v>
      </c>
      <c r="N799">
        <v>2</v>
      </c>
      <c r="O799">
        <v>2</v>
      </c>
      <c r="P799">
        <v>1</v>
      </c>
      <c r="Q799">
        <v>2</v>
      </c>
      <c r="R799">
        <v>1</v>
      </c>
      <c r="S799">
        <v>1</v>
      </c>
      <c r="T799">
        <v>1</v>
      </c>
    </row>
    <row r="800" spans="1:20">
      <c r="A800">
        <v>0</v>
      </c>
      <c r="B800">
        <v>2</v>
      </c>
      <c r="C800">
        <v>15</v>
      </c>
      <c r="D800">
        <v>3</v>
      </c>
      <c r="E800">
        <v>5</v>
      </c>
      <c r="F800">
        <v>1512</v>
      </c>
      <c r="G800">
        <v>4</v>
      </c>
      <c r="H800">
        <v>3</v>
      </c>
      <c r="I800">
        <v>3</v>
      </c>
      <c r="J800">
        <v>4</v>
      </c>
      <c r="K800">
        <v>3</v>
      </c>
      <c r="L800">
        <v>2</v>
      </c>
      <c r="M800">
        <v>61</v>
      </c>
      <c r="N800">
        <v>2</v>
      </c>
      <c r="O800">
        <v>2</v>
      </c>
      <c r="P800">
        <v>2</v>
      </c>
      <c r="Q800">
        <v>3</v>
      </c>
      <c r="R800">
        <v>1</v>
      </c>
      <c r="S800">
        <v>1</v>
      </c>
      <c r="T800">
        <v>1</v>
      </c>
    </row>
    <row r="801" spans="1:20">
      <c r="A801">
        <v>0</v>
      </c>
      <c r="B801">
        <v>2</v>
      </c>
      <c r="C801">
        <v>24</v>
      </c>
      <c r="D801">
        <v>0</v>
      </c>
      <c r="E801">
        <v>9</v>
      </c>
      <c r="F801">
        <v>4241</v>
      </c>
      <c r="G801">
        <v>1</v>
      </c>
      <c r="H801">
        <v>3</v>
      </c>
      <c r="I801">
        <v>1</v>
      </c>
      <c r="J801">
        <v>3</v>
      </c>
      <c r="K801">
        <v>4</v>
      </c>
      <c r="L801">
        <v>1</v>
      </c>
      <c r="M801">
        <v>36</v>
      </c>
      <c r="N801">
        <v>3</v>
      </c>
      <c r="O801">
        <v>2</v>
      </c>
      <c r="P801">
        <v>3</v>
      </c>
      <c r="Q801">
        <v>2</v>
      </c>
      <c r="R801">
        <v>1</v>
      </c>
      <c r="S801">
        <v>2</v>
      </c>
      <c r="T801">
        <v>1</v>
      </c>
    </row>
    <row r="802" spans="1:20">
      <c r="A802">
        <v>0</v>
      </c>
      <c r="B802">
        <v>2</v>
      </c>
      <c r="C802">
        <v>24</v>
      </c>
      <c r="D802">
        <v>4</v>
      </c>
      <c r="E802">
        <v>2</v>
      </c>
      <c r="F802">
        <v>4736</v>
      </c>
      <c r="G802">
        <v>1</v>
      </c>
      <c r="H802">
        <v>2</v>
      </c>
      <c r="I802">
        <v>2</v>
      </c>
      <c r="J802">
        <v>2</v>
      </c>
      <c r="K802">
        <v>4</v>
      </c>
      <c r="L802">
        <v>3</v>
      </c>
      <c r="M802">
        <v>25</v>
      </c>
      <c r="N802">
        <v>1</v>
      </c>
      <c r="O802">
        <v>2</v>
      </c>
      <c r="P802">
        <v>1</v>
      </c>
      <c r="Q802">
        <v>2</v>
      </c>
      <c r="R802">
        <v>1</v>
      </c>
      <c r="S802">
        <v>1</v>
      </c>
      <c r="T802">
        <v>1</v>
      </c>
    </row>
    <row r="803" spans="1:20">
      <c r="A803">
        <v>0</v>
      </c>
      <c r="B803">
        <v>2</v>
      </c>
      <c r="C803">
        <v>15</v>
      </c>
      <c r="D803">
        <v>0</v>
      </c>
      <c r="E803">
        <v>0</v>
      </c>
      <c r="F803">
        <v>1778</v>
      </c>
      <c r="G803">
        <v>1</v>
      </c>
      <c r="H803">
        <v>2</v>
      </c>
      <c r="I803">
        <v>2</v>
      </c>
      <c r="J803">
        <v>2</v>
      </c>
      <c r="K803">
        <v>1</v>
      </c>
      <c r="L803">
        <v>1</v>
      </c>
      <c r="M803">
        <v>26</v>
      </c>
      <c r="N803">
        <v>3</v>
      </c>
      <c r="O803">
        <v>1</v>
      </c>
      <c r="P803">
        <v>2</v>
      </c>
      <c r="Q803">
        <v>1</v>
      </c>
      <c r="R803">
        <v>1</v>
      </c>
      <c r="S803">
        <v>1</v>
      </c>
      <c r="T803">
        <v>1</v>
      </c>
    </row>
    <row r="804" spans="1:20">
      <c r="A804">
        <v>0</v>
      </c>
      <c r="B804">
        <v>3</v>
      </c>
      <c r="C804">
        <v>15</v>
      </c>
      <c r="D804">
        <v>2</v>
      </c>
      <c r="E804">
        <v>3</v>
      </c>
      <c r="F804">
        <v>2327</v>
      </c>
      <c r="G804">
        <v>1</v>
      </c>
      <c r="H804">
        <v>2</v>
      </c>
      <c r="I804">
        <v>2</v>
      </c>
      <c r="J804">
        <v>2</v>
      </c>
      <c r="K804">
        <v>3</v>
      </c>
      <c r="L804">
        <v>1</v>
      </c>
      <c r="M804">
        <v>25</v>
      </c>
      <c r="N804">
        <v>3</v>
      </c>
      <c r="O804">
        <v>2</v>
      </c>
      <c r="P804">
        <v>1</v>
      </c>
      <c r="Q804">
        <v>2</v>
      </c>
      <c r="R804">
        <v>1</v>
      </c>
      <c r="S804">
        <v>1</v>
      </c>
      <c r="T804">
        <v>1</v>
      </c>
    </row>
    <row r="805" spans="1:20">
      <c r="A805">
        <v>0</v>
      </c>
      <c r="B805">
        <v>1</v>
      </c>
      <c r="C805">
        <v>24</v>
      </c>
      <c r="D805">
        <v>1</v>
      </c>
      <c r="E805">
        <v>2</v>
      </c>
      <c r="F805">
        <v>6872</v>
      </c>
      <c r="G805">
        <v>1</v>
      </c>
      <c r="H805">
        <v>2</v>
      </c>
      <c r="I805">
        <v>2</v>
      </c>
      <c r="J805">
        <v>1</v>
      </c>
      <c r="K805">
        <v>1</v>
      </c>
      <c r="L805">
        <v>2</v>
      </c>
      <c r="M805">
        <v>55</v>
      </c>
      <c r="N805">
        <v>1</v>
      </c>
      <c r="O805">
        <v>2</v>
      </c>
      <c r="P805">
        <v>1</v>
      </c>
      <c r="Q805">
        <v>3</v>
      </c>
      <c r="R805">
        <v>1</v>
      </c>
      <c r="S805">
        <v>2</v>
      </c>
      <c r="T805">
        <v>1</v>
      </c>
    </row>
    <row r="806" spans="1:20">
      <c r="A806">
        <v>0</v>
      </c>
      <c r="B806">
        <v>1</v>
      </c>
      <c r="C806">
        <v>12</v>
      </c>
      <c r="D806">
        <v>2</v>
      </c>
      <c r="E806">
        <v>6</v>
      </c>
      <c r="F806">
        <v>795</v>
      </c>
      <c r="G806">
        <v>1</v>
      </c>
      <c r="H806">
        <v>2</v>
      </c>
      <c r="I806">
        <v>4</v>
      </c>
      <c r="J806">
        <v>2</v>
      </c>
      <c r="K806">
        <v>4</v>
      </c>
      <c r="L806">
        <v>2</v>
      </c>
      <c r="M806">
        <v>53</v>
      </c>
      <c r="N806">
        <v>3</v>
      </c>
      <c r="O806">
        <v>2</v>
      </c>
      <c r="P806">
        <v>1</v>
      </c>
      <c r="Q806">
        <v>3</v>
      </c>
      <c r="R806">
        <v>1</v>
      </c>
      <c r="S806">
        <v>1</v>
      </c>
      <c r="T806">
        <v>1</v>
      </c>
    </row>
    <row r="807" spans="1:20">
      <c r="A807">
        <v>0</v>
      </c>
      <c r="B807">
        <v>3</v>
      </c>
      <c r="C807">
        <v>30</v>
      </c>
      <c r="D807">
        <v>3</v>
      </c>
      <c r="E807">
        <v>9</v>
      </c>
      <c r="F807">
        <v>1908</v>
      </c>
      <c r="G807">
        <v>1</v>
      </c>
      <c r="H807">
        <v>5</v>
      </c>
      <c r="I807">
        <v>4</v>
      </c>
      <c r="J807">
        <v>3</v>
      </c>
      <c r="K807">
        <v>4</v>
      </c>
      <c r="L807">
        <v>1</v>
      </c>
      <c r="M807">
        <v>66</v>
      </c>
      <c r="N807">
        <v>3</v>
      </c>
      <c r="O807">
        <v>2</v>
      </c>
      <c r="P807">
        <v>1</v>
      </c>
      <c r="Q807">
        <v>4</v>
      </c>
      <c r="R807">
        <v>1</v>
      </c>
      <c r="S807">
        <v>2</v>
      </c>
      <c r="T807">
        <v>1</v>
      </c>
    </row>
    <row r="808" spans="1:20">
      <c r="A808">
        <v>0</v>
      </c>
      <c r="B808">
        <v>2</v>
      </c>
      <c r="C808">
        <v>36</v>
      </c>
      <c r="D808">
        <v>0</v>
      </c>
      <c r="E808">
        <v>9</v>
      </c>
      <c r="F808">
        <v>1953</v>
      </c>
      <c r="G808">
        <v>1</v>
      </c>
      <c r="H808">
        <v>5</v>
      </c>
      <c r="I808">
        <v>4</v>
      </c>
      <c r="J808">
        <v>3</v>
      </c>
      <c r="K808">
        <v>4</v>
      </c>
      <c r="L808">
        <v>4</v>
      </c>
      <c r="M808">
        <v>61</v>
      </c>
      <c r="N808">
        <v>3</v>
      </c>
      <c r="O808">
        <v>3</v>
      </c>
      <c r="P808">
        <v>1</v>
      </c>
      <c r="Q808">
        <v>4</v>
      </c>
      <c r="R808">
        <v>1</v>
      </c>
      <c r="S808">
        <v>2</v>
      </c>
      <c r="T808">
        <v>1</v>
      </c>
    </row>
    <row r="809" spans="1:20">
      <c r="A809">
        <v>0</v>
      </c>
      <c r="B809">
        <v>3</v>
      </c>
      <c r="C809">
        <v>18</v>
      </c>
      <c r="D809">
        <v>2</v>
      </c>
      <c r="E809">
        <v>2</v>
      </c>
      <c r="F809">
        <v>2864</v>
      </c>
      <c r="G809">
        <v>1</v>
      </c>
      <c r="H809">
        <v>3</v>
      </c>
      <c r="I809">
        <v>2</v>
      </c>
      <c r="J809">
        <v>3</v>
      </c>
      <c r="K809">
        <v>1</v>
      </c>
      <c r="L809">
        <v>1</v>
      </c>
      <c r="M809">
        <v>34</v>
      </c>
      <c r="N809">
        <v>3</v>
      </c>
      <c r="O809">
        <v>2</v>
      </c>
      <c r="P809">
        <v>1</v>
      </c>
      <c r="Q809">
        <v>2</v>
      </c>
      <c r="R809">
        <v>2</v>
      </c>
      <c r="S809">
        <v>1</v>
      </c>
      <c r="T809">
        <v>1</v>
      </c>
    </row>
    <row r="810" spans="1:20">
      <c r="A810">
        <v>0</v>
      </c>
      <c r="B810">
        <v>3</v>
      </c>
      <c r="C810">
        <v>21</v>
      </c>
      <c r="D810">
        <v>4</v>
      </c>
      <c r="E810">
        <v>6</v>
      </c>
      <c r="F810">
        <v>2319</v>
      </c>
      <c r="G810">
        <v>1</v>
      </c>
      <c r="H810">
        <v>2</v>
      </c>
      <c r="I810">
        <v>2</v>
      </c>
      <c r="J810">
        <v>1</v>
      </c>
      <c r="K810">
        <v>1</v>
      </c>
      <c r="L810">
        <v>3</v>
      </c>
      <c r="M810">
        <v>33</v>
      </c>
      <c r="N810">
        <v>3</v>
      </c>
      <c r="O810">
        <v>1</v>
      </c>
      <c r="P810">
        <v>1</v>
      </c>
      <c r="Q810">
        <v>3</v>
      </c>
      <c r="R810">
        <v>1</v>
      </c>
      <c r="S810">
        <v>1</v>
      </c>
      <c r="T810">
        <v>1</v>
      </c>
    </row>
    <row r="811" spans="1:20">
      <c r="A811">
        <v>0</v>
      </c>
      <c r="B811">
        <v>1</v>
      </c>
      <c r="C811">
        <v>24</v>
      </c>
      <c r="D811">
        <v>2</v>
      </c>
      <c r="E811">
        <v>0</v>
      </c>
      <c r="F811">
        <v>915</v>
      </c>
      <c r="G811">
        <v>5</v>
      </c>
      <c r="H811">
        <v>5</v>
      </c>
      <c r="I811">
        <v>4</v>
      </c>
      <c r="J811">
        <v>2</v>
      </c>
      <c r="K811">
        <v>2</v>
      </c>
      <c r="L811">
        <v>3</v>
      </c>
      <c r="M811">
        <v>29</v>
      </c>
      <c r="N811">
        <v>1</v>
      </c>
      <c r="O811">
        <v>2</v>
      </c>
      <c r="P811">
        <v>1</v>
      </c>
      <c r="Q811">
        <v>3</v>
      </c>
      <c r="R811">
        <v>1</v>
      </c>
      <c r="S811">
        <v>1</v>
      </c>
      <c r="T811">
        <v>1</v>
      </c>
    </row>
    <row r="812" spans="1:20">
      <c r="A812">
        <v>0</v>
      </c>
      <c r="B812">
        <v>3</v>
      </c>
      <c r="C812">
        <v>24</v>
      </c>
      <c r="D812">
        <v>2</v>
      </c>
      <c r="E812">
        <v>0</v>
      </c>
      <c r="F812">
        <v>947</v>
      </c>
      <c r="G812">
        <v>1</v>
      </c>
      <c r="H812">
        <v>4</v>
      </c>
      <c r="I812">
        <v>4</v>
      </c>
      <c r="J812">
        <v>3</v>
      </c>
      <c r="K812">
        <v>3</v>
      </c>
      <c r="L812">
        <v>4</v>
      </c>
      <c r="M812">
        <v>38</v>
      </c>
      <c r="N812">
        <v>1</v>
      </c>
      <c r="O812">
        <v>3</v>
      </c>
      <c r="P812">
        <v>1</v>
      </c>
      <c r="Q812">
        <v>3</v>
      </c>
      <c r="R812">
        <v>2</v>
      </c>
      <c r="S812">
        <v>1</v>
      </c>
      <c r="T812">
        <v>1</v>
      </c>
    </row>
    <row r="813" spans="1:20">
      <c r="A813">
        <v>0</v>
      </c>
      <c r="B813">
        <v>1</v>
      </c>
      <c r="C813">
        <v>24</v>
      </c>
      <c r="D813">
        <v>2</v>
      </c>
      <c r="E813">
        <v>0</v>
      </c>
      <c r="F813">
        <v>1381</v>
      </c>
      <c r="G813">
        <v>5</v>
      </c>
      <c r="H813">
        <v>3</v>
      </c>
      <c r="I813">
        <v>4</v>
      </c>
      <c r="J813">
        <v>2</v>
      </c>
      <c r="K813">
        <v>2</v>
      </c>
      <c r="L813">
        <v>2</v>
      </c>
      <c r="M813">
        <v>35</v>
      </c>
      <c r="N813">
        <v>3</v>
      </c>
      <c r="O813">
        <v>2</v>
      </c>
      <c r="P813">
        <v>1</v>
      </c>
      <c r="Q813">
        <v>3</v>
      </c>
      <c r="R813">
        <v>1</v>
      </c>
      <c r="S813">
        <v>1</v>
      </c>
      <c r="T813">
        <v>1</v>
      </c>
    </row>
    <row r="814" spans="1:20">
      <c r="A814">
        <v>0</v>
      </c>
      <c r="B814">
        <v>1</v>
      </c>
      <c r="C814">
        <v>24</v>
      </c>
      <c r="D814">
        <v>2</v>
      </c>
      <c r="E814">
        <v>0</v>
      </c>
      <c r="F814">
        <v>1285</v>
      </c>
      <c r="G814">
        <v>5</v>
      </c>
      <c r="H814">
        <v>4</v>
      </c>
      <c r="I814">
        <v>4</v>
      </c>
      <c r="J814">
        <v>2</v>
      </c>
      <c r="K814">
        <v>4</v>
      </c>
      <c r="L814">
        <v>4</v>
      </c>
      <c r="M814">
        <v>32</v>
      </c>
      <c r="N814">
        <v>3</v>
      </c>
      <c r="O814">
        <v>1</v>
      </c>
      <c r="P814">
        <v>1</v>
      </c>
      <c r="Q814">
        <v>3</v>
      </c>
      <c r="R814">
        <v>1</v>
      </c>
      <c r="S814">
        <v>1</v>
      </c>
      <c r="T814">
        <v>1</v>
      </c>
    </row>
    <row r="815" spans="1:20">
      <c r="A815">
        <v>0</v>
      </c>
      <c r="B815">
        <v>1</v>
      </c>
      <c r="C815">
        <v>24</v>
      </c>
      <c r="D815">
        <v>2</v>
      </c>
      <c r="E815">
        <v>0</v>
      </c>
      <c r="F815">
        <v>1371</v>
      </c>
      <c r="G815">
        <v>5</v>
      </c>
      <c r="H815">
        <v>3</v>
      </c>
      <c r="I815">
        <v>4</v>
      </c>
      <c r="J815">
        <v>2</v>
      </c>
      <c r="K815">
        <v>4</v>
      </c>
      <c r="L815">
        <v>1</v>
      </c>
      <c r="M815">
        <v>25</v>
      </c>
      <c r="N815">
        <v>3</v>
      </c>
      <c r="O815">
        <v>1</v>
      </c>
      <c r="P815">
        <v>1</v>
      </c>
      <c r="Q815">
        <v>3</v>
      </c>
      <c r="R815">
        <v>1</v>
      </c>
      <c r="S815">
        <v>1</v>
      </c>
      <c r="T815">
        <v>1</v>
      </c>
    </row>
    <row r="816" spans="1:20">
      <c r="A816">
        <v>0</v>
      </c>
      <c r="B816">
        <v>2</v>
      </c>
      <c r="C816">
        <v>18</v>
      </c>
      <c r="D816">
        <v>2</v>
      </c>
      <c r="E816">
        <v>0</v>
      </c>
      <c r="F816">
        <v>1042</v>
      </c>
      <c r="G816">
        <v>5</v>
      </c>
      <c r="H816">
        <v>3</v>
      </c>
      <c r="I816">
        <v>4</v>
      </c>
      <c r="J816">
        <v>2</v>
      </c>
      <c r="K816">
        <v>2</v>
      </c>
      <c r="L816">
        <v>2</v>
      </c>
      <c r="M816">
        <v>33</v>
      </c>
      <c r="N816">
        <v>3</v>
      </c>
      <c r="O816">
        <v>2</v>
      </c>
      <c r="P816">
        <v>1</v>
      </c>
      <c r="Q816">
        <v>3</v>
      </c>
      <c r="R816">
        <v>1</v>
      </c>
      <c r="S816">
        <v>1</v>
      </c>
      <c r="T816">
        <v>1</v>
      </c>
    </row>
    <row r="817" spans="1:20">
      <c r="A817">
        <v>0</v>
      </c>
      <c r="B817">
        <v>1</v>
      </c>
      <c r="C817">
        <v>12</v>
      </c>
      <c r="D817">
        <v>2</v>
      </c>
      <c r="E817">
        <v>0</v>
      </c>
      <c r="F817">
        <v>900</v>
      </c>
      <c r="G817">
        <v>5</v>
      </c>
      <c r="H817">
        <v>3</v>
      </c>
      <c r="I817">
        <v>4</v>
      </c>
      <c r="J817">
        <v>4</v>
      </c>
      <c r="K817">
        <v>2</v>
      </c>
      <c r="L817">
        <v>3</v>
      </c>
      <c r="M817">
        <v>23</v>
      </c>
      <c r="N817">
        <v>3</v>
      </c>
      <c r="O817">
        <v>2</v>
      </c>
      <c r="P817">
        <v>1</v>
      </c>
      <c r="Q817">
        <v>3</v>
      </c>
      <c r="R817">
        <v>1</v>
      </c>
      <c r="S817">
        <v>1</v>
      </c>
      <c r="T817">
        <v>1</v>
      </c>
    </row>
    <row r="818" spans="1:20">
      <c r="A818">
        <v>0</v>
      </c>
      <c r="B818">
        <v>1</v>
      </c>
      <c r="C818">
        <v>24</v>
      </c>
      <c r="D818">
        <v>2</v>
      </c>
      <c r="E818">
        <v>0</v>
      </c>
      <c r="F818">
        <v>1207</v>
      </c>
      <c r="G818">
        <v>1</v>
      </c>
      <c r="H818">
        <v>2</v>
      </c>
      <c r="I818">
        <v>4</v>
      </c>
      <c r="J818">
        <v>2</v>
      </c>
      <c r="K818">
        <v>4</v>
      </c>
      <c r="L818">
        <v>2</v>
      </c>
      <c r="M818">
        <v>24</v>
      </c>
      <c r="N818">
        <v>3</v>
      </c>
      <c r="O818">
        <v>1</v>
      </c>
      <c r="P818">
        <v>1</v>
      </c>
      <c r="Q818">
        <v>3</v>
      </c>
      <c r="R818">
        <v>1</v>
      </c>
      <c r="S818">
        <v>1</v>
      </c>
      <c r="T818">
        <v>1</v>
      </c>
    </row>
    <row r="819" spans="1:20">
      <c r="A819">
        <v>0</v>
      </c>
      <c r="B819">
        <v>2</v>
      </c>
      <c r="C819">
        <v>18</v>
      </c>
      <c r="D819">
        <v>0</v>
      </c>
      <c r="E819">
        <v>0</v>
      </c>
      <c r="F819">
        <v>2278</v>
      </c>
      <c r="G819">
        <v>2</v>
      </c>
      <c r="H819">
        <v>2</v>
      </c>
      <c r="I819">
        <v>3</v>
      </c>
      <c r="J819">
        <v>2</v>
      </c>
      <c r="K819">
        <v>3</v>
      </c>
      <c r="L819">
        <v>3</v>
      </c>
      <c r="M819">
        <v>28</v>
      </c>
      <c r="N819">
        <v>3</v>
      </c>
      <c r="O819">
        <v>2</v>
      </c>
      <c r="P819">
        <v>2</v>
      </c>
      <c r="Q819">
        <v>3</v>
      </c>
      <c r="R819">
        <v>1</v>
      </c>
      <c r="S819">
        <v>1</v>
      </c>
      <c r="T819">
        <v>1</v>
      </c>
    </row>
    <row r="820" spans="1:20">
      <c r="A820">
        <v>0</v>
      </c>
      <c r="B820">
        <v>1</v>
      </c>
      <c r="C820">
        <v>60</v>
      </c>
      <c r="D820">
        <v>3</v>
      </c>
      <c r="E820">
        <v>9</v>
      </c>
      <c r="F820">
        <v>6836</v>
      </c>
      <c r="G820">
        <v>1</v>
      </c>
      <c r="H820">
        <v>5</v>
      </c>
      <c r="I820">
        <v>3</v>
      </c>
      <c r="J820">
        <v>3</v>
      </c>
      <c r="K820">
        <v>4</v>
      </c>
      <c r="L820">
        <v>4</v>
      </c>
      <c r="M820">
        <v>63</v>
      </c>
      <c r="N820">
        <v>3</v>
      </c>
      <c r="O820">
        <v>2</v>
      </c>
      <c r="P820">
        <v>2</v>
      </c>
      <c r="Q820">
        <v>3</v>
      </c>
      <c r="R820">
        <v>1</v>
      </c>
      <c r="S820">
        <v>2</v>
      </c>
      <c r="T820">
        <v>1</v>
      </c>
    </row>
    <row r="821" spans="1:20">
      <c r="A821">
        <v>0</v>
      </c>
      <c r="B821">
        <v>1</v>
      </c>
      <c r="C821">
        <v>24</v>
      </c>
      <c r="D821">
        <v>2</v>
      </c>
      <c r="E821">
        <v>2</v>
      </c>
      <c r="F821">
        <v>3345</v>
      </c>
      <c r="G821">
        <v>1</v>
      </c>
      <c r="H821">
        <v>5</v>
      </c>
      <c r="I821">
        <v>4</v>
      </c>
      <c r="J821">
        <v>3</v>
      </c>
      <c r="K821">
        <v>2</v>
      </c>
      <c r="L821">
        <v>2</v>
      </c>
      <c r="M821">
        <v>39</v>
      </c>
      <c r="N821">
        <v>3</v>
      </c>
      <c r="O821">
        <v>1</v>
      </c>
      <c r="P821">
        <v>1</v>
      </c>
      <c r="Q821">
        <v>4</v>
      </c>
      <c r="R821">
        <v>1</v>
      </c>
      <c r="S821">
        <v>2</v>
      </c>
      <c r="T821">
        <v>1</v>
      </c>
    </row>
    <row r="822" spans="1:20">
      <c r="A822">
        <v>0</v>
      </c>
      <c r="B822">
        <v>1</v>
      </c>
      <c r="C822">
        <v>6</v>
      </c>
      <c r="D822">
        <v>1</v>
      </c>
      <c r="E822">
        <v>6</v>
      </c>
      <c r="F822">
        <v>1198</v>
      </c>
      <c r="G822">
        <v>1</v>
      </c>
      <c r="H822">
        <v>5</v>
      </c>
      <c r="I822">
        <v>4</v>
      </c>
      <c r="J822">
        <v>2</v>
      </c>
      <c r="K822">
        <v>4</v>
      </c>
      <c r="L822">
        <v>4</v>
      </c>
      <c r="M822">
        <v>35</v>
      </c>
      <c r="N822">
        <v>3</v>
      </c>
      <c r="O822">
        <v>3</v>
      </c>
      <c r="P822">
        <v>1</v>
      </c>
      <c r="Q822">
        <v>3</v>
      </c>
      <c r="R822">
        <v>1</v>
      </c>
      <c r="S822">
        <v>1</v>
      </c>
      <c r="T822">
        <v>1</v>
      </c>
    </row>
    <row r="823" spans="1:20">
      <c r="A823">
        <v>0</v>
      </c>
      <c r="B823">
        <v>2</v>
      </c>
      <c r="C823">
        <v>48</v>
      </c>
      <c r="D823">
        <v>2</v>
      </c>
      <c r="E823">
        <v>9</v>
      </c>
      <c r="F823">
        <v>15672</v>
      </c>
      <c r="G823">
        <v>1</v>
      </c>
      <c r="H823">
        <v>3</v>
      </c>
      <c r="I823">
        <v>2</v>
      </c>
      <c r="J823">
        <v>3</v>
      </c>
      <c r="K823">
        <v>2</v>
      </c>
      <c r="L823">
        <v>3</v>
      </c>
      <c r="M823">
        <v>23</v>
      </c>
      <c r="N823">
        <v>3</v>
      </c>
      <c r="O823">
        <v>2</v>
      </c>
      <c r="P823">
        <v>1</v>
      </c>
      <c r="Q823">
        <v>3</v>
      </c>
      <c r="R823">
        <v>1</v>
      </c>
      <c r="S823">
        <v>2</v>
      </c>
      <c r="T823">
        <v>1</v>
      </c>
    </row>
    <row r="824" spans="1:20">
      <c r="A824">
        <v>0</v>
      </c>
      <c r="B824">
        <v>1</v>
      </c>
      <c r="C824">
        <v>60</v>
      </c>
      <c r="D824">
        <v>2</v>
      </c>
      <c r="E824">
        <v>9</v>
      </c>
      <c r="F824">
        <v>7297</v>
      </c>
      <c r="G824">
        <v>1</v>
      </c>
      <c r="H824">
        <v>5</v>
      </c>
      <c r="I824">
        <v>4</v>
      </c>
      <c r="J824">
        <v>3</v>
      </c>
      <c r="K824">
        <v>4</v>
      </c>
      <c r="L824">
        <v>4</v>
      </c>
      <c r="M824">
        <v>36</v>
      </c>
      <c r="N824">
        <v>3</v>
      </c>
      <c r="O824">
        <v>1</v>
      </c>
      <c r="P824">
        <v>1</v>
      </c>
      <c r="Q824">
        <v>3</v>
      </c>
      <c r="R824">
        <v>1</v>
      </c>
      <c r="S824">
        <v>1</v>
      </c>
      <c r="T824">
        <v>1</v>
      </c>
    </row>
    <row r="825" spans="1:20">
      <c r="A825">
        <v>0</v>
      </c>
      <c r="B825">
        <v>4</v>
      </c>
      <c r="C825">
        <v>18</v>
      </c>
      <c r="D825">
        <v>2</v>
      </c>
      <c r="E825">
        <v>5</v>
      </c>
      <c r="F825">
        <v>1943</v>
      </c>
      <c r="G825">
        <v>1</v>
      </c>
      <c r="H825">
        <v>2</v>
      </c>
      <c r="I825">
        <v>4</v>
      </c>
      <c r="J825">
        <v>2</v>
      </c>
      <c r="K825">
        <v>4</v>
      </c>
      <c r="L825">
        <v>1</v>
      </c>
      <c r="M825">
        <v>23</v>
      </c>
      <c r="N825">
        <v>3</v>
      </c>
      <c r="O825">
        <v>2</v>
      </c>
      <c r="P825">
        <v>1</v>
      </c>
      <c r="Q825">
        <v>3</v>
      </c>
      <c r="R825">
        <v>1</v>
      </c>
      <c r="S825">
        <v>1</v>
      </c>
      <c r="T825">
        <v>1</v>
      </c>
    </row>
    <row r="826" spans="1:20">
      <c r="A826">
        <v>0</v>
      </c>
      <c r="B826">
        <v>1</v>
      </c>
      <c r="C826">
        <v>18</v>
      </c>
      <c r="D826">
        <v>2</v>
      </c>
      <c r="E826">
        <v>3</v>
      </c>
      <c r="F826">
        <v>3190</v>
      </c>
      <c r="G826">
        <v>1</v>
      </c>
      <c r="H826">
        <v>3</v>
      </c>
      <c r="I826">
        <v>2</v>
      </c>
      <c r="J826">
        <v>2</v>
      </c>
      <c r="K826">
        <v>2</v>
      </c>
      <c r="L826">
        <v>1</v>
      </c>
      <c r="M826">
        <v>24</v>
      </c>
      <c r="N826">
        <v>3</v>
      </c>
      <c r="O826">
        <v>2</v>
      </c>
      <c r="P826">
        <v>1</v>
      </c>
      <c r="Q826">
        <v>3</v>
      </c>
      <c r="R826">
        <v>1</v>
      </c>
      <c r="S826">
        <v>1</v>
      </c>
      <c r="T826">
        <v>1</v>
      </c>
    </row>
    <row r="827" spans="1:20">
      <c r="A827">
        <v>0</v>
      </c>
      <c r="B827">
        <v>2</v>
      </c>
      <c r="C827">
        <v>9</v>
      </c>
      <c r="D827">
        <v>1</v>
      </c>
      <c r="E827">
        <v>1</v>
      </c>
      <c r="F827">
        <v>5129</v>
      </c>
      <c r="G827">
        <v>1</v>
      </c>
      <c r="H827">
        <v>5</v>
      </c>
      <c r="I827">
        <v>2</v>
      </c>
      <c r="J827">
        <v>2</v>
      </c>
      <c r="K827">
        <v>4</v>
      </c>
      <c r="L827">
        <v>4</v>
      </c>
      <c r="M827">
        <v>74</v>
      </c>
      <c r="N827">
        <v>1</v>
      </c>
      <c r="O827">
        <v>3</v>
      </c>
      <c r="P827">
        <v>1</v>
      </c>
      <c r="Q827">
        <v>4</v>
      </c>
      <c r="R827">
        <v>2</v>
      </c>
      <c r="S827">
        <v>2</v>
      </c>
      <c r="T827">
        <v>1</v>
      </c>
    </row>
    <row r="828" spans="1:20">
      <c r="A828">
        <v>0</v>
      </c>
      <c r="B828">
        <v>4</v>
      </c>
      <c r="C828">
        <v>18</v>
      </c>
      <c r="D828">
        <v>3</v>
      </c>
      <c r="E828">
        <v>2</v>
      </c>
      <c r="F828">
        <v>1808</v>
      </c>
      <c r="G828">
        <v>1</v>
      </c>
      <c r="H828">
        <v>4</v>
      </c>
      <c r="I828">
        <v>4</v>
      </c>
      <c r="J828">
        <v>2</v>
      </c>
      <c r="K828">
        <v>1</v>
      </c>
      <c r="L828">
        <v>1</v>
      </c>
      <c r="M828">
        <v>22</v>
      </c>
      <c r="N828">
        <v>3</v>
      </c>
      <c r="O828">
        <v>2</v>
      </c>
      <c r="P828">
        <v>1</v>
      </c>
      <c r="Q828">
        <v>3</v>
      </c>
      <c r="R828">
        <v>1</v>
      </c>
      <c r="S828">
        <v>1</v>
      </c>
      <c r="T828">
        <v>1</v>
      </c>
    </row>
    <row r="829" spans="1:20">
      <c r="A829">
        <v>0</v>
      </c>
      <c r="B829">
        <v>3</v>
      </c>
      <c r="C829">
        <v>10</v>
      </c>
      <c r="D829">
        <v>2</v>
      </c>
      <c r="E829">
        <v>0</v>
      </c>
      <c r="F829">
        <v>1240</v>
      </c>
      <c r="G829">
        <v>2</v>
      </c>
      <c r="H829">
        <v>5</v>
      </c>
      <c r="I829">
        <v>1</v>
      </c>
      <c r="J829">
        <v>2</v>
      </c>
      <c r="K829">
        <v>4</v>
      </c>
      <c r="L829">
        <v>4</v>
      </c>
      <c r="M829">
        <v>48</v>
      </c>
      <c r="N829">
        <v>3</v>
      </c>
      <c r="O829">
        <v>3</v>
      </c>
      <c r="P829">
        <v>1</v>
      </c>
      <c r="Q829">
        <v>2</v>
      </c>
      <c r="R829">
        <v>2</v>
      </c>
      <c r="S829">
        <v>1</v>
      </c>
      <c r="T829">
        <v>1</v>
      </c>
    </row>
    <row r="830" spans="1:20">
      <c r="A830">
        <v>0</v>
      </c>
      <c r="B830">
        <v>1</v>
      </c>
      <c r="C830">
        <v>12</v>
      </c>
      <c r="D830">
        <v>2</v>
      </c>
      <c r="E830">
        <v>0</v>
      </c>
      <c r="F830">
        <v>759</v>
      </c>
      <c r="G830">
        <v>1</v>
      </c>
      <c r="H830">
        <v>4</v>
      </c>
      <c r="I830">
        <v>4</v>
      </c>
      <c r="J830">
        <v>3</v>
      </c>
      <c r="K830">
        <v>2</v>
      </c>
      <c r="L830">
        <v>1</v>
      </c>
      <c r="M830">
        <v>26</v>
      </c>
      <c r="N830">
        <v>3</v>
      </c>
      <c r="O830">
        <v>2</v>
      </c>
      <c r="P830">
        <v>1</v>
      </c>
      <c r="Q830">
        <v>3</v>
      </c>
      <c r="R830">
        <v>1</v>
      </c>
      <c r="S830">
        <v>1</v>
      </c>
      <c r="T830">
        <v>1</v>
      </c>
    </row>
    <row r="831" spans="1:20">
      <c r="A831">
        <v>0</v>
      </c>
      <c r="B831">
        <v>2</v>
      </c>
      <c r="C831">
        <v>8</v>
      </c>
      <c r="D831">
        <v>2</v>
      </c>
      <c r="E831">
        <v>2</v>
      </c>
      <c r="F831">
        <v>1237</v>
      </c>
      <c r="G831">
        <v>1</v>
      </c>
      <c r="H831">
        <v>3</v>
      </c>
      <c r="I831">
        <v>3</v>
      </c>
      <c r="J831">
        <v>2</v>
      </c>
      <c r="K831">
        <v>4</v>
      </c>
      <c r="L831">
        <v>1</v>
      </c>
      <c r="M831">
        <v>24</v>
      </c>
      <c r="N831">
        <v>3</v>
      </c>
      <c r="O831">
        <v>2</v>
      </c>
      <c r="P831">
        <v>1</v>
      </c>
      <c r="Q831">
        <v>3</v>
      </c>
      <c r="R831">
        <v>1</v>
      </c>
      <c r="S831">
        <v>1</v>
      </c>
      <c r="T831">
        <v>1</v>
      </c>
    </row>
    <row r="832" spans="1:20">
      <c r="A832">
        <v>0</v>
      </c>
      <c r="B832">
        <v>4</v>
      </c>
      <c r="C832">
        <v>9</v>
      </c>
      <c r="D832">
        <v>2</v>
      </c>
      <c r="E832">
        <v>2</v>
      </c>
      <c r="F832">
        <v>1980</v>
      </c>
      <c r="G832">
        <v>1</v>
      </c>
      <c r="H832">
        <v>2</v>
      </c>
      <c r="I832">
        <v>2</v>
      </c>
      <c r="J832">
        <v>2</v>
      </c>
      <c r="K832">
        <v>2</v>
      </c>
      <c r="L832">
        <v>3</v>
      </c>
      <c r="M832">
        <v>19</v>
      </c>
      <c r="N832">
        <v>3</v>
      </c>
      <c r="O832">
        <v>1</v>
      </c>
      <c r="P832">
        <v>2</v>
      </c>
      <c r="Q832">
        <v>3</v>
      </c>
      <c r="R832">
        <v>1</v>
      </c>
      <c r="S832">
        <v>1</v>
      </c>
      <c r="T832">
        <v>1</v>
      </c>
    </row>
    <row r="833" spans="1:20">
      <c r="A833">
        <v>0</v>
      </c>
      <c r="B833">
        <v>2</v>
      </c>
      <c r="C833">
        <v>48</v>
      </c>
      <c r="D833">
        <v>2</v>
      </c>
      <c r="E833">
        <v>3</v>
      </c>
      <c r="F833">
        <v>10961</v>
      </c>
      <c r="G833">
        <v>4</v>
      </c>
      <c r="H833">
        <v>4</v>
      </c>
      <c r="I833">
        <v>1</v>
      </c>
      <c r="J833">
        <v>3</v>
      </c>
      <c r="K833">
        <v>2</v>
      </c>
      <c r="L833">
        <v>4</v>
      </c>
      <c r="M833">
        <v>27</v>
      </c>
      <c r="N833">
        <v>1</v>
      </c>
      <c r="O833">
        <v>2</v>
      </c>
      <c r="P833">
        <v>2</v>
      </c>
      <c r="Q833">
        <v>3</v>
      </c>
      <c r="R833">
        <v>1</v>
      </c>
      <c r="S833">
        <v>2</v>
      </c>
      <c r="T833">
        <v>1</v>
      </c>
    </row>
    <row r="834" spans="1:20">
      <c r="A834">
        <v>0</v>
      </c>
      <c r="B834">
        <v>1</v>
      </c>
      <c r="C834">
        <v>36</v>
      </c>
      <c r="D834">
        <v>3</v>
      </c>
      <c r="E834">
        <v>6</v>
      </c>
      <c r="F834">
        <v>6887</v>
      </c>
      <c r="G834">
        <v>1</v>
      </c>
      <c r="H834">
        <v>3</v>
      </c>
      <c r="I834">
        <v>4</v>
      </c>
      <c r="J834">
        <v>3</v>
      </c>
      <c r="K834">
        <v>3</v>
      </c>
      <c r="L834">
        <v>2</v>
      </c>
      <c r="M834">
        <v>29</v>
      </c>
      <c r="N834">
        <v>2</v>
      </c>
      <c r="O834">
        <v>2</v>
      </c>
      <c r="P834">
        <v>1</v>
      </c>
      <c r="Q834">
        <v>3</v>
      </c>
      <c r="R834">
        <v>1</v>
      </c>
      <c r="S834">
        <v>2</v>
      </c>
      <c r="T834">
        <v>1</v>
      </c>
    </row>
    <row r="835" spans="1:20">
      <c r="A835">
        <v>0</v>
      </c>
      <c r="B835">
        <v>1</v>
      </c>
      <c r="C835">
        <v>24</v>
      </c>
      <c r="D835">
        <v>2</v>
      </c>
      <c r="E835">
        <v>3</v>
      </c>
      <c r="F835">
        <v>1938</v>
      </c>
      <c r="G835">
        <v>1</v>
      </c>
      <c r="H835">
        <v>2</v>
      </c>
      <c r="I835">
        <v>4</v>
      </c>
      <c r="J835">
        <v>1</v>
      </c>
      <c r="K835">
        <v>3</v>
      </c>
      <c r="L835">
        <v>2</v>
      </c>
      <c r="M835">
        <v>32</v>
      </c>
      <c r="N835">
        <v>3</v>
      </c>
      <c r="O835">
        <v>2</v>
      </c>
      <c r="P835">
        <v>1</v>
      </c>
      <c r="Q835">
        <v>3</v>
      </c>
      <c r="R835">
        <v>1</v>
      </c>
      <c r="S835">
        <v>1</v>
      </c>
      <c r="T835">
        <v>1</v>
      </c>
    </row>
    <row r="836" spans="1:20">
      <c r="A836">
        <v>0</v>
      </c>
      <c r="B836">
        <v>1</v>
      </c>
      <c r="C836">
        <v>21</v>
      </c>
      <c r="D836">
        <v>2</v>
      </c>
      <c r="E836">
        <v>3</v>
      </c>
      <c r="F836">
        <v>1835</v>
      </c>
      <c r="G836">
        <v>1</v>
      </c>
      <c r="H836">
        <v>3</v>
      </c>
      <c r="I836">
        <v>3</v>
      </c>
      <c r="J836">
        <v>2</v>
      </c>
      <c r="K836">
        <v>2</v>
      </c>
      <c r="L836">
        <v>1</v>
      </c>
      <c r="M836">
        <v>25</v>
      </c>
      <c r="N836">
        <v>3</v>
      </c>
      <c r="O836">
        <v>2</v>
      </c>
      <c r="P836">
        <v>2</v>
      </c>
      <c r="Q836">
        <v>3</v>
      </c>
      <c r="R836">
        <v>1</v>
      </c>
      <c r="S836">
        <v>2</v>
      </c>
      <c r="T836">
        <v>1</v>
      </c>
    </row>
    <row r="837" spans="1:20">
      <c r="A837">
        <v>0</v>
      </c>
      <c r="B837">
        <v>1</v>
      </c>
      <c r="C837">
        <v>24</v>
      </c>
      <c r="D837">
        <v>3</v>
      </c>
      <c r="E837">
        <v>3</v>
      </c>
      <c r="F837">
        <v>1659</v>
      </c>
      <c r="G837">
        <v>1</v>
      </c>
      <c r="H837">
        <v>2</v>
      </c>
      <c r="I837">
        <v>4</v>
      </c>
      <c r="J837">
        <v>2</v>
      </c>
      <c r="K837">
        <v>2</v>
      </c>
      <c r="L837">
        <v>3</v>
      </c>
      <c r="M837">
        <v>29</v>
      </c>
      <c r="N837">
        <v>3</v>
      </c>
      <c r="O837">
        <v>1</v>
      </c>
      <c r="P837">
        <v>1</v>
      </c>
      <c r="Q837">
        <v>2</v>
      </c>
      <c r="R837">
        <v>1</v>
      </c>
      <c r="S837">
        <v>2</v>
      </c>
      <c r="T837">
        <v>1</v>
      </c>
    </row>
    <row r="838" spans="1:20">
      <c r="A838">
        <v>0</v>
      </c>
      <c r="B838">
        <v>2</v>
      </c>
      <c r="C838">
        <v>6</v>
      </c>
      <c r="D838">
        <v>3</v>
      </c>
      <c r="E838">
        <v>0</v>
      </c>
      <c r="F838">
        <v>1209</v>
      </c>
      <c r="G838">
        <v>1</v>
      </c>
      <c r="H838">
        <v>1</v>
      </c>
      <c r="I838">
        <v>4</v>
      </c>
      <c r="J838">
        <v>3</v>
      </c>
      <c r="K838">
        <v>4</v>
      </c>
      <c r="L838">
        <v>2</v>
      </c>
      <c r="M838">
        <v>47</v>
      </c>
      <c r="N838">
        <v>3</v>
      </c>
      <c r="O838">
        <v>2</v>
      </c>
      <c r="P838">
        <v>1</v>
      </c>
      <c r="Q838">
        <v>4</v>
      </c>
      <c r="R838">
        <v>1</v>
      </c>
      <c r="S838">
        <v>2</v>
      </c>
      <c r="T838">
        <v>1</v>
      </c>
    </row>
    <row r="839" spans="1:20">
      <c r="A839">
        <v>0</v>
      </c>
      <c r="B839">
        <v>2</v>
      </c>
      <c r="C839">
        <v>48</v>
      </c>
      <c r="D839">
        <v>0</v>
      </c>
      <c r="E839">
        <v>9</v>
      </c>
      <c r="F839">
        <v>3844</v>
      </c>
      <c r="G839">
        <v>2</v>
      </c>
      <c r="H839">
        <v>4</v>
      </c>
      <c r="I839">
        <v>4</v>
      </c>
      <c r="J839">
        <v>3</v>
      </c>
      <c r="K839">
        <v>4</v>
      </c>
      <c r="L839">
        <v>4</v>
      </c>
      <c r="M839">
        <v>34</v>
      </c>
      <c r="N839">
        <v>3</v>
      </c>
      <c r="O839">
        <v>3</v>
      </c>
      <c r="P839">
        <v>1</v>
      </c>
      <c r="Q839">
        <v>2</v>
      </c>
      <c r="R839">
        <v>2</v>
      </c>
      <c r="S839">
        <v>1</v>
      </c>
      <c r="T839">
        <v>1</v>
      </c>
    </row>
    <row r="840" spans="1:20">
      <c r="A840">
        <v>0</v>
      </c>
      <c r="B840">
        <v>1</v>
      </c>
      <c r="C840">
        <v>12</v>
      </c>
      <c r="D840">
        <v>4</v>
      </c>
      <c r="E840">
        <v>0</v>
      </c>
      <c r="F840">
        <v>4843</v>
      </c>
      <c r="G840">
        <v>1</v>
      </c>
      <c r="H840">
        <v>5</v>
      </c>
      <c r="I840">
        <v>3</v>
      </c>
      <c r="J840">
        <v>3</v>
      </c>
      <c r="K840">
        <v>4</v>
      </c>
      <c r="L840">
        <v>2</v>
      </c>
      <c r="M840">
        <v>43</v>
      </c>
      <c r="N840">
        <v>3</v>
      </c>
      <c r="O840">
        <v>1</v>
      </c>
      <c r="P840">
        <v>2</v>
      </c>
      <c r="Q840">
        <v>3</v>
      </c>
      <c r="R840">
        <v>1</v>
      </c>
      <c r="S840">
        <v>2</v>
      </c>
      <c r="T840">
        <v>1</v>
      </c>
    </row>
    <row r="841" spans="1:20">
      <c r="A841">
        <v>0</v>
      </c>
      <c r="B841">
        <v>2</v>
      </c>
      <c r="C841">
        <v>12</v>
      </c>
      <c r="D841">
        <v>2</v>
      </c>
      <c r="E841">
        <v>5</v>
      </c>
      <c r="F841">
        <v>639</v>
      </c>
      <c r="G841">
        <v>1</v>
      </c>
      <c r="H841">
        <v>3</v>
      </c>
      <c r="I841">
        <v>4</v>
      </c>
      <c r="J841">
        <v>3</v>
      </c>
      <c r="K841">
        <v>2</v>
      </c>
      <c r="L841">
        <v>3</v>
      </c>
      <c r="M841">
        <v>30</v>
      </c>
      <c r="N841">
        <v>3</v>
      </c>
      <c r="O841">
        <v>2</v>
      </c>
      <c r="P841">
        <v>1</v>
      </c>
      <c r="Q841">
        <v>3</v>
      </c>
      <c r="R841">
        <v>1</v>
      </c>
      <c r="S841">
        <v>1</v>
      </c>
      <c r="T841">
        <v>1</v>
      </c>
    </row>
    <row r="842" spans="1:20">
      <c r="A842">
        <v>0</v>
      </c>
      <c r="B842">
        <v>2</v>
      </c>
      <c r="C842">
        <v>48</v>
      </c>
      <c r="D842">
        <v>2</v>
      </c>
      <c r="E842">
        <v>3</v>
      </c>
      <c r="F842">
        <v>5951</v>
      </c>
      <c r="G842">
        <v>1</v>
      </c>
      <c r="H842">
        <v>3</v>
      </c>
      <c r="I842">
        <v>2</v>
      </c>
      <c r="J842">
        <v>2</v>
      </c>
      <c r="K842">
        <v>2</v>
      </c>
      <c r="L842">
        <v>1</v>
      </c>
      <c r="M842">
        <v>22</v>
      </c>
      <c r="N842">
        <v>3</v>
      </c>
      <c r="O842">
        <v>2</v>
      </c>
      <c r="P842">
        <v>1</v>
      </c>
      <c r="Q842">
        <v>3</v>
      </c>
      <c r="R842">
        <v>1</v>
      </c>
      <c r="S842">
        <v>1</v>
      </c>
      <c r="T842">
        <v>1</v>
      </c>
    </row>
    <row r="843" spans="1:20">
      <c r="A843">
        <v>0</v>
      </c>
      <c r="B843">
        <v>2</v>
      </c>
      <c r="C843">
        <v>36</v>
      </c>
      <c r="D843">
        <v>0</v>
      </c>
      <c r="E843">
        <v>3</v>
      </c>
      <c r="F843">
        <v>3804</v>
      </c>
      <c r="G843">
        <v>1</v>
      </c>
      <c r="H843">
        <v>3</v>
      </c>
      <c r="I843">
        <v>4</v>
      </c>
      <c r="J843">
        <v>2</v>
      </c>
      <c r="K843">
        <v>1</v>
      </c>
      <c r="L843">
        <v>3</v>
      </c>
      <c r="M843">
        <v>42</v>
      </c>
      <c r="N843">
        <v>3</v>
      </c>
      <c r="O843">
        <v>2</v>
      </c>
      <c r="P843">
        <v>1</v>
      </c>
      <c r="Q843">
        <v>3</v>
      </c>
      <c r="R843">
        <v>1</v>
      </c>
      <c r="S843">
        <v>2</v>
      </c>
      <c r="T843">
        <v>1</v>
      </c>
    </row>
    <row r="844" spans="1:20">
      <c r="A844">
        <v>0</v>
      </c>
      <c r="B844">
        <v>4</v>
      </c>
      <c r="C844">
        <v>36</v>
      </c>
      <c r="D844">
        <v>3</v>
      </c>
      <c r="E844">
        <v>3</v>
      </c>
      <c r="F844">
        <v>4463</v>
      </c>
      <c r="G844">
        <v>1</v>
      </c>
      <c r="H844">
        <v>3</v>
      </c>
      <c r="I844">
        <v>4</v>
      </c>
      <c r="J844">
        <v>3</v>
      </c>
      <c r="K844">
        <v>2</v>
      </c>
      <c r="L844">
        <v>3</v>
      </c>
      <c r="M844">
        <v>26</v>
      </c>
      <c r="N844">
        <v>3</v>
      </c>
      <c r="O844">
        <v>2</v>
      </c>
      <c r="P844">
        <v>2</v>
      </c>
      <c r="Q844">
        <v>4</v>
      </c>
      <c r="R844">
        <v>1</v>
      </c>
      <c r="S844">
        <v>2</v>
      </c>
      <c r="T844">
        <v>1</v>
      </c>
    </row>
    <row r="845" spans="1:20">
      <c r="A845">
        <v>0</v>
      </c>
      <c r="B845">
        <v>4</v>
      </c>
      <c r="C845">
        <v>36</v>
      </c>
      <c r="D845">
        <v>3</v>
      </c>
      <c r="E845">
        <v>9</v>
      </c>
      <c r="F845">
        <v>7980</v>
      </c>
      <c r="G845">
        <v>5</v>
      </c>
      <c r="H845">
        <v>2</v>
      </c>
      <c r="I845">
        <v>4</v>
      </c>
      <c r="J845">
        <v>3</v>
      </c>
      <c r="K845">
        <v>4</v>
      </c>
      <c r="L845">
        <v>3</v>
      </c>
      <c r="M845">
        <v>27</v>
      </c>
      <c r="N845">
        <v>3</v>
      </c>
      <c r="O845">
        <v>1</v>
      </c>
      <c r="P845">
        <v>2</v>
      </c>
      <c r="Q845">
        <v>3</v>
      </c>
      <c r="R845">
        <v>1</v>
      </c>
      <c r="S845">
        <v>2</v>
      </c>
      <c r="T845">
        <v>1</v>
      </c>
    </row>
    <row r="846" spans="1:20">
      <c r="A846">
        <v>0</v>
      </c>
      <c r="B846">
        <v>3</v>
      </c>
      <c r="C846">
        <v>36</v>
      </c>
      <c r="D846">
        <v>2</v>
      </c>
      <c r="E846">
        <v>3</v>
      </c>
      <c r="F846">
        <v>4210</v>
      </c>
      <c r="G846">
        <v>1</v>
      </c>
      <c r="H846">
        <v>3</v>
      </c>
      <c r="I846">
        <v>4</v>
      </c>
      <c r="J846">
        <v>3</v>
      </c>
      <c r="K846">
        <v>2</v>
      </c>
      <c r="L846">
        <v>3</v>
      </c>
      <c r="M846">
        <v>26</v>
      </c>
      <c r="N846">
        <v>3</v>
      </c>
      <c r="O846">
        <v>2</v>
      </c>
      <c r="P846">
        <v>1</v>
      </c>
      <c r="Q846">
        <v>3</v>
      </c>
      <c r="R846">
        <v>1</v>
      </c>
      <c r="S846">
        <v>1</v>
      </c>
      <c r="T846">
        <v>1</v>
      </c>
    </row>
    <row r="847" spans="1:20">
      <c r="A847">
        <v>0</v>
      </c>
      <c r="B847">
        <v>4</v>
      </c>
      <c r="C847">
        <v>6</v>
      </c>
      <c r="D847">
        <v>2</v>
      </c>
      <c r="E847">
        <v>2</v>
      </c>
      <c r="F847">
        <v>4611</v>
      </c>
      <c r="G847">
        <v>1</v>
      </c>
      <c r="H847">
        <v>2</v>
      </c>
      <c r="I847">
        <v>1</v>
      </c>
      <c r="J847">
        <v>2</v>
      </c>
      <c r="K847">
        <v>4</v>
      </c>
      <c r="L847">
        <v>2</v>
      </c>
      <c r="M847">
        <v>32</v>
      </c>
      <c r="N847">
        <v>3</v>
      </c>
      <c r="O847">
        <v>2</v>
      </c>
      <c r="P847">
        <v>1</v>
      </c>
      <c r="Q847">
        <v>3</v>
      </c>
      <c r="R847">
        <v>1</v>
      </c>
      <c r="S847">
        <v>1</v>
      </c>
      <c r="T847">
        <v>1</v>
      </c>
    </row>
    <row r="848" spans="1:20">
      <c r="A848">
        <v>0</v>
      </c>
      <c r="B848">
        <v>2</v>
      </c>
      <c r="C848">
        <v>24</v>
      </c>
      <c r="D848">
        <v>2</v>
      </c>
      <c r="E848">
        <v>1</v>
      </c>
      <c r="F848">
        <v>11560</v>
      </c>
      <c r="G848">
        <v>1</v>
      </c>
      <c r="H848">
        <v>3</v>
      </c>
      <c r="I848">
        <v>1</v>
      </c>
      <c r="J848">
        <v>2</v>
      </c>
      <c r="K848">
        <v>4</v>
      </c>
      <c r="L848">
        <v>3</v>
      </c>
      <c r="M848">
        <v>23</v>
      </c>
      <c r="N848">
        <v>3</v>
      </c>
      <c r="O848">
        <v>1</v>
      </c>
      <c r="P848">
        <v>2</v>
      </c>
      <c r="Q848">
        <v>4</v>
      </c>
      <c r="R848">
        <v>1</v>
      </c>
      <c r="S848">
        <v>1</v>
      </c>
      <c r="T848">
        <v>1</v>
      </c>
    </row>
    <row r="849" spans="1:20">
      <c r="A849">
        <v>0</v>
      </c>
      <c r="B849">
        <v>4</v>
      </c>
      <c r="C849">
        <v>18</v>
      </c>
      <c r="D849">
        <v>0</v>
      </c>
      <c r="E849">
        <v>9</v>
      </c>
      <c r="F849">
        <v>4165</v>
      </c>
      <c r="G849">
        <v>1</v>
      </c>
      <c r="H849">
        <v>3</v>
      </c>
      <c r="I849">
        <v>2</v>
      </c>
      <c r="J849">
        <v>3</v>
      </c>
      <c r="K849">
        <v>2</v>
      </c>
      <c r="L849">
        <v>3</v>
      </c>
      <c r="M849">
        <v>36</v>
      </c>
      <c r="N849">
        <v>2</v>
      </c>
      <c r="O849">
        <v>2</v>
      </c>
      <c r="P849">
        <v>2</v>
      </c>
      <c r="Q849">
        <v>3</v>
      </c>
      <c r="R849">
        <v>2</v>
      </c>
      <c r="S849">
        <v>1</v>
      </c>
      <c r="T849">
        <v>1</v>
      </c>
    </row>
    <row r="850" spans="1:20">
      <c r="A850">
        <v>0</v>
      </c>
      <c r="B850">
        <v>2</v>
      </c>
      <c r="C850">
        <v>24</v>
      </c>
      <c r="D850">
        <v>2</v>
      </c>
      <c r="E850">
        <v>2</v>
      </c>
      <c r="F850">
        <v>4057</v>
      </c>
      <c r="G850">
        <v>1</v>
      </c>
      <c r="H850">
        <v>4</v>
      </c>
      <c r="I850">
        <v>3</v>
      </c>
      <c r="J850">
        <v>1</v>
      </c>
      <c r="K850">
        <v>3</v>
      </c>
      <c r="L850">
        <v>3</v>
      </c>
      <c r="M850">
        <v>43</v>
      </c>
      <c r="N850">
        <v>3</v>
      </c>
      <c r="O850">
        <v>2</v>
      </c>
      <c r="P850">
        <v>1</v>
      </c>
      <c r="Q850">
        <v>3</v>
      </c>
      <c r="R850">
        <v>1</v>
      </c>
      <c r="S850">
        <v>2</v>
      </c>
      <c r="T850">
        <v>1</v>
      </c>
    </row>
    <row r="851" spans="1:20">
      <c r="A851">
        <v>0</v>
      </c>
      <c r="B851">
        <v>4</v>
      </c>
      <c r="C851">
        <v>18</v>
      </c>
      <c r="D851">
        <v>1</v>
      </c>
      <c r="E851">
        <v>0</v>
      </c>
      <c r="F851">
        <v>6458</v>
      </c>
      <c r="G851">
        <v>1</v>
      </c>
      <c r="H851">
        <v>5</v>
      </c>
      <c r="I851">
        <v>2</v>
      </c>
      <c r="J851">
        <v>3</v>
      </c>
      <c r="K851">
        <v>4</v>
      </c>
      <c r="L851">
        <v>4</v>
      </c>
      <c r="M851">
        <v>39</v>
      </c>
      <c r="N851">
        <v>1</v>
      </c>
      <c r="O851">
        <v>2</v>
      </c>
      <c r="P851">
        <v>2</v>
      </c>
      <c r="Q851">
        <v>4</v>
      </c>
      <c r="R851">
        <v>2</v>
      </c>
      <c r="S851">
        <v>2</v>
      </c>
      <c r="T851">
        <v>1</v>
      </c>
    </row>
    <row r="852" spans="1:20">
      <c r="A852">
        <v>0</v>
      </c>
      <c r="B852">
        <v>4</v>
      </c>
      <c r="C852">
        <v>12</v>
      </c>
      <c r="D852">
        <v>2</v>
      </c>
      <c r="E852">
        <v>0</v>
      </c>
      <c r="F852">
        <v>1386</v>
      </c>
      <c r="G852">
        <v>3</v>
      </c>
      <c r="H852">
        <v>3</v>
      </c>
      <c r="I852">
        <v>2</v>
      </c>
      <c r="J852">
        <v>2</v>
      </c>
      <c r="K852">
        <v>2</v>
      </c>
      <c r="L852">
        <v>2</v>
      </c>
      <c r="M852">
        <v>26</v>
      </c>
      <c r="N852">
        <v>3</v>
      </c>
      <c r="O852">
        <v>2</v>
      </c>
      <c r="P852">
        <v>1</v>
      </c>
      <c r="Q852">
        <v>3</v>
      </c>
      <c r="R852">
        <v>1</v>
      </c>
      <c r="S852">
        <v>1</v>
      </c>
      <c r="T852">
        <v>1</v>
      </c>
    </row>
    <row r="853" spans="1:20">
      <c r="A853">
        <v>0</v>
      </c>
      <c r="B853">
        <v>1</v>
      </c>
      <c r="C853">
        <v>36</v>
      </c>
      <c r="D853">
        <v>2</v>
      </c>
      <c r="E853">
        <v>6</v>
      </c>
      <c r="F853">
        <v>1977</v>
      </c>
      <c r="G853">
        <v>5</v>
      </c>
      <c r="H853">
        <v>5</v>
      </c>
      <c r="I853">
        <v>4</v>
      </c>
      <c r="J853">
        <v>3</v>
      </c>
      <c r="K853">
        <v>4</v>
      </c>
      <c r="L853">
        <v>4</v>
      </c>
      <c r="M853">
        <v>40</v>
      </c>
      <c r="N853">
        <v>3</v>
      </c>
      <c r="O853">
        <v>2</v>
      </c>
      <c r="P853">
        <v>1</v>
      </c>
      <c r="Q853">
        <v>4</v>
      </c>
      <c r="R853">
        <v>1</v>
      </c>
      <c r="S853">
        <v>2</v>
      </c>
      <c r="T853">
        <v>1</v>
      </c>
    </row>
    <row r="854" spans="1:20">
      <c r="A854">
        <v>0</v>
      </c>
      <c r="B854">
        <v>2</v>
      </c>
      <c r="C854">
        <v>18</v>
      </c>
      <c r="D854">
        <v>4</v>
      </c>
      <c r="E854">
        <v>2</v>
      </c>
      <c r="F854">
        <v>1928</v>
      </c>
      <c r="G854">
        <v>1</v>
      </c>
      <c r="H854">
        <v>2</v>
      </c>
      <c r="I854">
        <v>2</v>
      </c>
      <c r="J854">
        <v>3</v>
      </c>
      <c r="K854">
        <v>2</v>
      </c>
      <c r="L854">
        <v>1</v>
      </c>
      <c r="M854">
        <v>31</v>
      </c>
      <c r="N854">
        <v>3</v>
      </c>
      <c r="O854">
        <v>2</v>
      </c>
      <c r="P854">
        <v>2</v>
      </c>
      <c r="Q854">
        <v>2</v>
      </c>
      <c r="R854">
        <v>1</v>
      </c>
      <c r="S854">
        <v>1</v>
      </c>
      <c r="T854">
        <v>1</v>
      </c>
    </row>
    <row r="855" spans="1:20">
      <c r="A855">
        <v>0</v>
      </c>
      <c r="B855">
        <v>4</v>
      </c>
      <c r="C855">
        <v>12</v>
      </c>
      <c r="D855">
        <v>2</v>
      </c>
      <c r="E855">
        <v>2</v>
      </c>
      <c r="F855">
        <v>1123</v>
      </c>
      <c r="G855">
        <v>3</v>
      </c>
      <c r="H855">
        <v>3</v>
      </c>
      <c r="I855">
        <v>4</v>
      </c>
      <c r="J855">
        <v>2</v>
      </c>
      <c r="K855">
        <v>4</v>
      </c>
      <c r="L855">
        <v>3</v>
      </c>
      <c r="M855">
        <v>29</v>
      </c>
      <c r="N855">
        <v>3</v>
      </c>
      <c r="O855">
        <v>1</v>
      </c>
      <c r="P855">
        <v>1</v>
      </c>
      <c r="Q855">
        <v>2</v>
      </c>
      <c r="R855">
        <v>1</v>
      </c>
      <c r="S855">
        <v>1</v>
      </c>
      <c r="T855">
        <v>1</v>
      </c>
    </row>
    <row r="856" spans="1:20">
      <c r="A856">
        <v>0</v>
      </c>
      <c r="B856">
        <v>2</v>
      </c>
      <c r="C856">
        <v>24</v>
      </c>
      <c r="D856">
        <v>2</v>
      </c>
      <c r="E856">
        <v>10</v>
      </c>
      <c r="F856">
        <v>11328</v>
      </c>
      <c r="G856">
        <v>1</v>
      </c>
      <c r="H856">
        <v>3</v>
      </c>
      <c r="I856">
        <v>2</v>
      </c>
      <c r="J856">
        <v>3</v>
      </c>
      <c r="K856">
        <v>3</v>
      </c>
      <c r="L856">
        <v>3</v>
      </c>
      <c r="M856">
        <v>29</v>
      </c>
      <c r="N856">
        <v>1</v>
      </c>
      <c r="O856">
        <v>2</v>
      </c>
      <c r="P856">
        <v>2</v>
      </c>
      <c r="Q856">
        <v>4</v>
      </c>
      <c r="R856">
        <v>1</v>
      </c>
      <c r="S856">
        <v>2</v>
      </c>
      <c r="T856">
        <v>1</v>
      </c>
    </row>
    <row r="857" spans="1:20">
      <c r="A857">
        <v>0</v>
      </c>
      <c r="B857">
        <v>2</v>
      </c>
      <c r="C857">
        <v>24</v>
      </c>
      <c r="D857">
        <v>4</v>
      </c>
      <c r="E857">
        <v>10</v>
      </c>
      <c r="F857">
        <v>11938</v>
      </c>
      <c r="G857">
        <v>1</v>
      </c>
      <c r="H857">
        <v>3</v>
      </c>
      <c r="I857">
        <v>2</v>
      </c>
      <c r="J857">
        <v>3</v>
      </c>
      <c r="K857">
        <v>3</v>
      </c>
      <c r="L857">
        <v>3</v>
      </c>
      <c r="M857">
        <v>39</v>
      </c>
      <c r="N857">
        <v>3</v>
      </c>
      <c r="O857">
        <v>2</v>
      </c>
      <c r="P857">
        <v>2</v>
      </c>
      <c r="Q857">
        <v>4</v>
      </c>
      <c r="R857">
        <v>2</v>
      </c>
      <c r="S857">
        <v>2</v>
      </c>
      <c r="T857">
        <v>1</v>
      </c>
    </row>
    <row r="858" spans="1:20">
      <c r="A858">
        <v>0</v>
      </c>
      <c r="B858">
        <v>2</v>
      </c>
      <c r="C858">
        <v>27</v>
      </c>
      <c r="D858">
        <v>4</v>
      </c>
      <c r="E858">
        <v>3</v>
      </c>
      <c r="F858">
        <v>2520</v>
      </c>
      <c r="G858">
        <v>3</v>
      </c>
      <c r="H858">
        <v>3</v>
      </c>
      <c r="I858">
        <v>4</v>
      </c>
      <c r="J858">
        <v>3</v>
      </c>
      <c r="K858">
        <v>2</v>
      </c>
      <c r="L858">
        <v>2</v>
      </c>
      <c r="M858">
        <v>23</v>
      </c>
      <c r="N858">
        <v>3</v>
      </c>
      <c r="O858">
        <v>2</v>
      </c>
      <c r="P858">
        <v>2</v>
      </c>
      <c r="Q858">
        <v>2</v>
      </c>
      <c r="R858">
        <v>1</v>
      </c>
      <c r="S858">
        <v>1</v>
      </c>
      <c r="T858">
        <v>1</v>
      </c>
    </row>
    <row r="859" spans="1:20">
      <c r="A859">
        <v>0</v>
      </c>
      <c r="B859">
        <v>2</v>
      </c>
      <c r="C859">
        <v>30</v>
      </c>
      <c r="D859">
        <v>3</v>
      </c>
      <c r="E859">
        <v>3</v>
      </c>
      <c r="F859">
        <v>1919</v>
      </c>
      <c r="G859">
        <v>2</v>
      </c>
      <c r="H859">
        <v>2</v>
      </c>
      <c r="I859">
        <v>4</v>
      </c>
      <c r="J859">
        <v>3</v>
      </c>
      <c r="K859">
        <v>3</v>
      </c>
      <c r="L859">
        <v>4</v>
      </c>
      <c r="M859">
        <v>30</v>
      </c>
      <c r="N859">
        <v>2</v>
      </c>
      <c r="O859">
        <v>2</v>
      </c>
      <c r="P859">
        <v>2</v>
      </c>
      <c r="Q859">
        <v>4</v>
      </c>
      <c r="R859">
        <v>1</v>
      </c>
      <c r="S859">
        <v>1</v>
      </c>
      <c r="T859">
        <v>1</v>
      </c>
    </row>
    <row r="860" spans="1:20">
      <c r="A860">
        <v>0</v>
      </c>
      <c r="B860">
        <v>2</v>
      </c>
      <c r="C860">
        <v>60</v>
      </c>
      <c r="D860">
        <v>1</v>
      </c>
      <c r="E860">
        <v>10</v>
      </c>
      <c r="F860">
        <v>14782</v>
      </c>
      <c r="G860">
        <v>2</v>
      </c>
      <c r="H860">
        <v>5</v>
      </c>
      <c r="I860">
        <v>3</v>
      </c>
      <c r="J860">
        <v>2</v>
      </c>
      <c r="K860">
        <v>4</v>
      </c>
      <c r="L860">
        <v>4</v>
      </c>
      <c r="M860">
        <v>60</v>
      </c>
      <c r="N860">
        <v>1</v>
      </c>
      <c r="O860">
        <v>3</v>
      </c>
      <c r="P860">
        <v>2</v>
      </c>
      <c r="Q860">
        <v>4</v>
      </c>
      <c r="R860">
        <v>1</v>
      </c>
      <c r="S860">
        <v>2</v>
      </c>
      <c r="T860">
        <v>1</v>
      </c>
    </row>
    <row r="861" spans="1:20">
      <c r="A861">
        <v>0</v>
      </c>
      <c r="B861">
        <v>2</v>
      </c>
      <c r="C861">
        <v>36</v>
      </c>
      <c r="D861">
        <v>2</v>
      </c>
      <c r="E861">
        <v>3</v>
      </c>
      <c r="F861">
        <v>2671</v>
      </c>
      <c r="G861">
        <v>2</v>
      </c>
      <c r="H861">
        <v>3</v>
      </c>
      <c r="I861">
        <v>4</v>
      </c>
      <c r="J861">
        <v>2</v>
      </c>
      <c r="K861">
        <v>4</v>
      </c>
      <c r="L861">
        <v>4</v>
      </c>
      <c r="M861">
        <v>50</v>
      </c>
      <c r="N861">
        <v>3</v>
      </c>
      <c r="O861">
        <v>3</v>
      </c>
      <c r="P861">
        <v>1</v>
      </c>
      <c r="Q861">
        <v>3</v>
      </c>
      <c r="R861">
        <v>1</v>
      </c>
      <c r="S861">
        <v>1</v>
      </c>
      <c r="T861">
        <v>1</v>
      </c>
    </row>
    <row r="862" spans="1:20">
      <c r="A862">
        <v>0</v>
      </c>
      <c r="B862">
        <v>2</v>
      </c>
      <c r="C862">
        <v>36</v>
      </c>
      <c r="D862">
        <v>2</v>
      </c>
      <c r="E862">
        <v>6</v>
      </c>
      <c r="F862">
        <v>12612</v>
      </c>
      <c r="G862">
        <v>2</v>
      </c>
      <c r="H862">
        <v>3</v>
      </c>
      <c r="I862">
        <v>1</v>
      </c>
      <c r="J862">
        <v>3</v>
      </c>
      <c r="K862">
        <v>4</v>
      </c>
      <c r="L862">
        <v>4</v>
      </c>
      <c r="M862">
        <v>47</v>
      </c>
      <c r="N862">
        <v>3</v>
      </c>
      <c r="O862">
        <v>3</v>
      </c>
      <c r="P862">
        <v>1</v>
      </c>
      <c r="Q862">
        <v>3</v>
      </c>
      <c r="R862">
        <v>2</v>
      </c>
      <c r="S862">
        <v>2</v>
      </c>
      <c r="T862">
        <v>1</v>
      </c>
    </row>
    <row r="863" spans="1:20">
      <c r="A863">
        <v>0</v>
      </c>
      <c r="B863">
        <v>2</v>
      </c>
      <c r="C863">
        <v>45</v>
      </c>
      <c r="D863">
        <v>2</v>
      </c>
      <c r="E863">
        <v>3</v>
      </c>
      <c r="F863">
        <v>3031</v>
      </c>
      <c r="G863">
        <v>2</v>
      </c>
      <c r="H863">
        <v>3</v>
      </c>
      <c r="I863">
        <v>4</v>
      </c>
      <c r="J863">
        <v>3</v>
      </c>
      <c r="K863">
        <v>4</v>
      </c>
      <c r="L863">
        <v>2</v>
      </c>
      <c r="M863">
        <v>21</v>
      </c>
      <c r="N863">
        <v>3</v>
      </c>
      <c r="O863">
        <v>1</v>
      </c>
      <c r="P863">
        <v>1</v>
      </c>
      <c r="Q863">
        <v>3</v>
      </c>
      <c r="R863">
        <v>1</v>
      </c>
      <c r="S863">
        <v>1</v>
      </c>
      <c r="T863">
        <v>1</v>
      </c>
    </row>
    <row r="864" spans="1:20">
      <c r="A864">
        <v>0</v>
      </c>
      <c r="B864">
        <v>1</v>
      </c>
      <c r="C864">
        <v>12</v>
      </c>
      <c r="D864">
        <v>1</v>
      </c>
      <c r="E864">
        <v>3</v>
      </c>
      <c r="F864">
        <v>626</v>
      </c>
      <c r="G864">
        <v>1</v>
      </c>
      <c r="H864">
        <v>3</v>
      </c>
      <c r="I864">
        <v>4</v>
      </c>
      <c r="J864">
        <v>2</v>
      </c>
      <c r="K864">
        <v>4</v>
      </c>
      <c r="L864">
        <v>1</v>
      </c>
      <c r="M864">
        <v>24</v>
      </c>
      <c r="N864">
        <v>1</v>
      </c>
      <c r="O864">
        <v>2</v>
      </c>
      <c r="P864">
        <v>1</v>
      </c>
      <c r="Q864">
        <v>2</v>
      </c>
      <c r="R864">
        <v>1</v>
      </c>
      <c r="S864">
        <v>1</v>
      </c>
      <c r="T864">
        <v>1</v>
      </c>
    </row>
    <row r="865" spans="1:20">
      <c r="A865">
        <v>0</v>
      </c>
      <c r="B865">
        <v>2</v>
      </c>
      <c r="C865">
        <v>24</v>
      </c>
      <c r="D865">
        <v>4</v>
      </c>
      <c r="E865">
        <v>9</v>
      </c>
      <c r="F865">
        <v>1935</v>
      </c>
      <c r="G865">
        <v>1</v>
      </c>
      <c r="H865">
        <v>5</v>
      </c>
      <c r="I865">
        <v>4</v>
      </c>
      <c r="J865">
        <v>1</v>
      </c>
      <c r="K865">
        <v>4</v>
      </c>
      <c r="L865">
        <v>1</v>
      </c>
      <c r="M865">
        <v>31</v>
      </c>
      <c r="N865">
        <v>3</v>
      </c>
      <c r="O865">
        <v>2</v>
      </c>
      <c r="P865">
        <v>2</v>
      </c>
      <c r="Q865">
        <v>3</v>
      </c>
      <c r="R865">
        <v>1</v>
      </c>
      <c r="S865">
        <v>2</v>
      </c>
      <c r="T865">
        <v>1</v>
      </c>
    </row>
    <row r="866" spans="1:20">
      <c r="A866">
        <v>0</v>
      </c>
      <c r="B866">
        <v>3</v>
      </c>
      <c r="C866">
        <v>24</v>
      </c>
      <c r="D866">
        <v>4</v>
      </c>
      <c r="E866">
        <v>0</v>
      </c>
      <c r="F866">
        <v>1344</v>
      </c>
      <c r="G866">
        <v>5</v>
      </c>
      <c r="H866">
        <v>4</v>
      </c>
      <c r="I866">
        <v>4</v>
      </c>
      <c r="J866">
        <v>3</v>
      </c>
      <c r="K866">
        <v>2</v>
      </c>
      <c r="L866">
        <v>1</v>
      </c>
      <c r="M866">
        <v>37</v>
      </c>
      <c r="N866">
        <v>1</v>
      </c>
      <c r="O866">
        <v>2</v>
      </c>
      <c r="P866">
        <v>2</v>
      </c>
      <c r="Q866">
        <v>2</v>
      </c>
      <c r="R866">
        <v>2</v>
      </c>
      <c r="S866">
        <v>1</v>
      </c>
      <c r="T866">
        <v>1</v>
      </c>
    </row>
    <row r="867" spans="1:20">
      <c r="A867">
        <v>0</v>
      </c>
      <c r="B867">
        <v>4</v>
      </c>
      <c r="C867">
        <v>18</v>
      </c>
      <c r="D867">
        <v>2</v>
      </c>
      <c r="E867">
        <v>2</v>
      </c>
      <c r="F867">
        <v>1533</v>
      </c>
      <c r="G867">
        <v>1</v>
      </c>
      <c r="H867">
        <v>2</v>
      </c>
      <c r="I867">
        <v>4</v>
      </c>
      <c r="J867">
        <v>4</v>
      </c>
      <c r="K867">
        <v>1</v>
      </c>
      <c r="L867">
        <v>2</v>
      </c>
      <c r="M867">
        <v>43</v>
      </c>
      <c r="N867">
        <v>3</v>
      </c>
      <c r="O867">
        <v>2</v>
      </c>
      <c r="P867">
        <v>1</v>
      </c>
      <c r="Q867">
        <v>2</v>
      </c>
      <c r="R867">
        <v>2</v>
      </c>
      <c r="S867">
        <v>1</v>
      </c>
      <c r="T867">
        <v>1</v>
      </c>
    </row>
    <row r="868" spans="1:20">
      <c r="A868">
        <v>0</v>
      </c>
      <c r="B868">
        <v>1</v>
      </c>
      <c r="C868">
        <v>48</v>
      </c>
      <c r="D868">
        <v>2</v>
      </c>
      <c r="E868">
        <v>0</v>
      </c>
      <c r="F868">
        <v>3931</v>
      </c>
      <c r="G868">
        <v>1</v>
      </c>
      <c r="H868">
        <v>4</v>
      </c>
      <c r="I868">
        <v>4</v>
      </c>
      <c r="J868">
        <v>3</v>
      </c>
      <c r="K868">
        <v>4</v>
      </c>
      <c r="L868">
        <v>4</v>
      </c>
      <c r="M868">
        <v>46</v>
      </c>
      <c r="N868">
        <v>3</v>
      </c>
      <c r="O868">
        <v>3</v>
      </c>
      <c r="P868">
        <v>1</v>
      </c>
      <c r="Q868">
        <v>3</v>
      </c>
      <c r="R868">
        <v>2</v>
      </c>
      <c r="S868">
        <v>1</v>
      </c>
      <c r="T868">
        <v>1</v>
      </c>
    </row>
    <row r="869" spans="1:20">
      <c r="A869">
        <v>0</v>
      </c>
      <c r="B869">
        <v>1</v>
      </c>
      <c r="C869">
        <v>24</v>
      </c>
      <c r="D869">
        <v>1</v>
      </c>
      <c r="E869">
        <v>2</v>
      </c>
      <c r="F869">
        <v>3349</v>
      </c>
      <c r="G869">
        <v>3</v>
      </c>
      <c r="H869">
        <v>2</v>
      </c>
      <c r="I869">
        <v>4</v>
      </c>
      <c r="J869">
        <v>3</v>
      </c>
      <c r="K869">
        <v>4</v>
      </c>
      <c r="L869">
        <v>4</v>
      </c>
      <c r="M869">
        <v>30</v>
      </c>
      <c r="N869">
        <v>3</v>
      </c>
      <c r="O869">
        <v>3</v>
      </c>
      <c r="P869">
        <v>1</v>
      </c>
      <c r="Q869">
        <v>3</v>
      </c>
      <c r="R869">
        <v>2</v>
      </c>
      <c r="S869">
        <v>2</v>
      </c>
      <c r="T869">
        <v>1</v>
      </c>
    </row>
    <row r="870" spans="1:20">
      <c r="A870">
        <v>0</v>
      </c>
      <c r="B870">
        <v>1</v>
      </c>
      <c r="C870">
        <v>36</v>
      </c>
      <c r="D870">
        <v>2</v>
      </c>
      <c r="E870">
        <v>3</v>
      </c>
      <c r="F870">
        <v>2302</v>
      </c>
      <c r="G870">
        <v>1</v>
      </c>
      <c r="H870">
        <v>3</v>
      </c>
      <c r="I870">
        <v>4</v>
      </c>
      <c r="J870">
        <v>1</v>
      </c>
      <c r="K870">
        <v>4</v>
      </c>
      <c r="L870">
        <v>3</v>
      </c>
      <c r="M870">
        <v>31</v>
      </c>
      <c r="N870">
        <v>3</v>
      </c>
      <c r="O870">
        <v>1</v>
      </c>
      <c r="P870">
        <v>1</v>
      </c>
      <c r="Q870">
        <v>3</v>
      </c>
      <c r="R870">
        <v>1</v>
      </c>
      <c r="S870">
        <v>1</v>
      </c>
      <c r="T870">
        <v>1</v>
      </c>
    </row>
    <row r="871" spans="1:20">
      <c r="A871">
        <v>0</v>
      </c>
      <c r="B871">
        <v>1</v>
      </c>
      <c r="C871">
        <v>42</v>
      </c>
      <c r="D871">
        <v>2</v>
      </c>
      <c r="E871">
        <v>3</v>
      </c>
      <c r="F871">
        <v>3965</v>
      </c>
      <c r="G871">
        <v>1</v>
      </c>
      <c r="H871">
        <v>2</v>
      </c>
      <c r="I871">
        <v>4</v>
      </c>
      <c r="J871">
        <v>3</v>
      </c>
      <c r="K871">
        <v>3</v>
      </c>
      <c r="L871">
        <v>3</v>
      </c>
      <c r="M871">
        <v>34</v>
      </c>
      <c r="N871">
        <v>3</v>
      </c>
      <c r="O871">
        <v>2</v>
      </c>
      <c r="P871">
        <v>1</v>
      </c>
      <c r="Q871">
        <v>3</v>
      </c>
      <c r="R871">
        <v>1</v>
      </c>
      <c r="S871">
        <v>1</v>
      </c>
      <c r="T871">
        <v>1</v>
      </c>
    </row>
    <row r="872" spans="1:20">
      <c r="A872">
        <v>0</v>
      </c>
      <c r="B872">
        <v>1</v>
      </c>
      <c r="C872">
        <v>12</v>
      </c>
      <c r="D872">
        <v>2</v>
      </c>
      <c r="E872">
        <v>3</v>
      </c>
      <c r="F872">
        <v>727</v>
      </c>
      <c r="G872">
        <v>2</v>
      </c>
      <c r="H872">
        <v>2</v>
      </c>
      <c r="I872">
        <v>4</v>
      </c>
      <c r="J872">
        <v>4</v>
      </c>
      <c r="K872">
        <v>3</v>
      </c>
      <c r="L872">
        <v>4</v>
      </c>
      <c r="M872">
        <v>33</v>
      </c>
      <c r="N872">
        <v>3</v>
      </c>
      <c r="O872">
        <v>2</v>
      </c>
      <c r="P872">
        <v>1</v>
      </c>
      <c r="Q872">
        <v>2</v>
      </c>
      <c r="R872">
        <v>1</v>
      </c>
      <c r="S872">
        <v>2</v>
      </c>
      <c r="T872">
        <v>1</v>
      </c>
    </row>
    <row r="873" spans="1:20">
      <c r="A873">
        <v>0</v>
      </c>
      <c r="B873">
        <v>4</v>
      </c>
      <c r="C873">
        <v>48</v>
      </c>
      <c r="D873">
        <v>2</v>
      </c>
      <c r="E873">
        <v>9</v>
      </c>
      <c r="F873">
        <v>3914</v>
      </c>
      <c r="G873">
        <v>5</v>
      </c>
      <c r="H873">
        <v>3</v>
      </c>
      <c r="I873">
        <v>4</v>
      </c>
      <c r="J873">
        <v>1</v>
      </c>
      <c r="K873">
        <v>2</v>
      </c>
      <c r="L873">
        <v>1</v>
      </c>
      <c r="M873">
        <v>38</v>
      </c>
      <c r="N873">
        <v>1</v>
      </c>
      <c r="O873">
        <v>2</v>
      </c>
      <c r="P873">
        <v>1</v>
      </c>
      <c r="Q873">
        <v>3</v>
      </c>
      <c r="R873">
        <v>1</v>
      </c>
      <c r="S873">
        <v>1</v>
      </c>
      <c r="T873">
        <v>1</v>
      </c>
    </row>
    <row r="874" spans="1:20">
      <c r="A874">
        <v>0</v>
      </c>
      <c r="B874">
        <v>1</v>
      </c>
      <c r="C874">
        <v>48</v>
      </c>
      <c r="D874">
        <v>2</v>
      </c>
      <c r="E874">
        <v>9</v>
      </c>
      <c r="F874">
        <v>4308</v>
      </c>
      <c r="G874">
        <v>1</v>
      </c>
      <c r="H874">
        <v>2</v>
      </c>
      <c r="I874">
        <v>3</v>
      </c>
      <c r="J874">
        <v>2</v>
      </c>
      <c r="K874">
        <v>4</v>
      </c>
      <c r="L874">
        <v>2</v>
      </c>
      <c r="M874">
        <v>24</v>
      </c>
      <c r="N874">
        <v>3</v>
      </c>
      <c r="O874">
        <v>1</v>
      </c>
      <c r="P874">
        <v>1</v>
      </c>
      <c r="Q874">
        <v>3</v>
      </c>
      <c r="R874">
        <v>1</v>
      </c>
      <c r="S874">
        <v>1</v>
      </c>
      <c r="T874">
        <v>1</v>
      </c>
    </row>
    <row r="875" spans="1:20">
      <c r="A875">
        <v>0</v>
      </c>
      <c r="B875">
        <v>2</v>
      </c>
      <c r="C875">
        <v>12</v>
      </c>
      <c r="D875">
        <v>2</v>
      </c>
      <c r="E875">
        <v>3</v>
      </c>
      <c r="F875">
        <v>1534</v>
      </c>
      <c r="G875">
        <v>1</v>
      </c>
      <c r="H875">
        <v>2</v>
      </c>
      <c r="I875">
        <v>1</v>
      </c>
      <c r="J875">
        <v>4</v>
      </c>
      <c r="K875">
        <v>1</v>
      </c>
      <c r="L875">
        <v>1</v>
      </c>
      <c r="M875">
        <v>23</v>
      </c>
      <c r="N875">
        <v>3</v>
      </c>
      <c r="O875">
        <v>1</v>
      </c>
      <c r="P875">
        <v>1</v>
      </c>
      <c r="Q875">
        <v>3</v>
      </c>
      <c r="R875">
        <v>1</v>
      </c>
      <c r="S875">
        <v>1</v>
      </c>
      <c r="T875">
        <v>1</v>
      </c>
    </row>
    <row r="876" spans="1:20">
      <c r="A876">
        <v>0</v>
      </c>
      <c r="B876">
        <v>4</v>
      </c>
      <c r="C876">
        <v>18</v>
      </c>
      <c r="D876">
        <v>4</v>
      </c>
      <c r="E876">
        <v>0</v>
      </c>
      <c r="F876">
        <v>2775</v>
      </c>
      <c r="G876">
        <v>1</v>
      </c>
      <c r="H876">
        <v>4</v>
      </c>
      <c r="I876">
        <v>2</v>
      </c>
      <c r="J876">
        <v>3</v>
      </c>
      <c r="K876">
        <v>2</v>
      </c>
      <c r="L876">
        <v>2</v>
      </c>
      <c r="M876">
        <v>31</v>
      </c>
      <c r="N876">
        <v>1</v>
      </c>
      <c r="O876">
        <v>2</v>
      </c>
      <c r="P876">
        <v>2</v>
      </c>
      <c r="Q876">
        <v>3</v>
      </c>
      <c r="R876">
        <v>1</v>
      </c>
      <c r="S876">
        <v>1</v>
      </c>
      <c r="T876">
        <v>1</v>
      </c>
    </row>
    <row r="877" spans="1:20">
      <c r="A877">
        <v>0</v>
      </c>
      <c r="B877">
        <v>1</v>
      </c>
      <c r="C877">
        <v>40</v>
      </c>
      <c r="D877">
        <v>4</v>
      </c>
      <c r="E877">
        <v>6</v>
      </c>
      <c r="F877">
        <v>5998</v>
      </c>
      <c r="G877">
        <v>1</v>
      </c>
      <c r="H877">
        <v>3</v>
      </c>
      <c r="I877">
        <v>4</v>
      </c>
      <c r="J877">
        <v>3</v>
      </c>
      <c r="K877">
        <v>3</v>
      </c>
      <c r="L877">
        <v>4</v>
      </c>
      <c r="M877">
        <v>27</v>
      </c>
      <c r="N877">
        <v>1</v>
      </c>
      <c r="O877">
        <v>2</v>
      </c>
      <c r="P877">
        <v>1</v>
      </c>
      <c r="Q877">
        <v>3</v>
      </c>
      <c r="R877">
        <v>1</v>
      </c>
      <c r="S877">
        <v>2</v>
      </c>
      <c r="T877">
        <v>1</v>
      </c>
    </row>
    <row r="878" spans="1:20">
      <c r="A878">
        <v>0</v>
      </c>
      <c r="B878">
        <v>3</v>
      </c>
      <c r="C878">
        <v>15</v>
      </c>
      <c r="D878">
        <v>4</v>
      </c>
      <c r="E878">
        <v>3</v>
      </c>
      <c r="F878">
        <v>1271</v>
      </c>
      <c r="G878">
        <v>5</v>
      </c>
      <c r="H878">
        <v>3</v>
      </c>
      <c r="I878">
        <v>3</v>
      </c>
      <c r="J878">
        <v>3</v>
      </c>
      <c r="K878">
        <v>4</v>
      </c>
      <c r="L878">
        <v>4</v>
      </c>
      <c r="M878">
        <v>39</v>
      </c>
      <c r="N878">
        <v>3</v>
      </c>
      <c r="O878">
        <v>3</v>
      </c>
      <c r="P878">
        <v>2</v>
      </c>
      <c r="Q878">
        <v>3</v>
      </c>
      <c r="R878">
        <v>1</v>
      </c>
      <c r="S878">
        <v>2</v>
      </c>
      <c r="T878">
        <v>1</v>
      </c>
    </row>
    <row r="879" spans="1:20">
      <c r="A879">
        <v>0</v>
      </c>
      <c r="B879">
        <v>2</v>
      </c>
      <c r="C879">
        <v>12</v>
      </c>
      <c r="D879">
        <v>2</v>
      </c>
      <c r="E879">
        <v>0</v>
      </c>
      <c r="F879">
        <v>1295</v>
      </c>
      <c r="G879">
        <v>1</v>
      </c>
      <c r="H879">
        <v>2</v>
      </c>
      <c r="I879">
        <v>3</v>
      </c>
      <c r="J879">
        <v>2</v>
      </c>
      <c r="K879">
        <v>1</v>
      </c>
      <c r="L879">
        <v>3</v>
      </c>
      <c r="M879">
        <v>25</v>
      </c>
      <c r="N879">
        <v>3</v>
      </c>
      <c r="O879">
        <v>1</v>
      </c>
      <c r="P879">
        <v>1</v>
      </c>
      <c r="Q879">
        <v>3</v>
      </c>
      <c r="R879">
        <v>1</v>
      </c>
      <c r="S879">
        <v>1</v>
      </c>
      <c r="T879">
        <v>1</v>
      </c>
    </row>
    <row r="880" spans="1:20">
      <c r="A880">
        <v>0</v>
      </c>
      <c r="B880">
        <v>2</v>
      </c>
      <c r="C880">
        <v>36</v>
      </c>
      <c r="D880">
        <v>2</v>
      </c>
      <c r="E880">
        <v>1</v>
      </c>
      <c r="F880">
        <v>9398</v>
      </c>
      <c r="G880">
        <v>1</v>
      </c>
      <c r="H880">
        <v>2</v>
      </c>
      <c r="I880">
        <v>1</v>
      </c>
      <c r="J880">
        <v>4</v>
      </c>
      <c r="K880">
        <v>4</v>
      </c>
      <c r="L880">
        <v>3</v>
      </c>
      <c r="M880">
        <v>28</v>
      </c>
      <c r="N880">
        <v>3</v>
      </c>
      <c r="O880">
        <v>1</v>
      </c>
      <c r="P880">
        <v>1</v>
      </c>
      <c r="Q880">
        <v>4</v>
      </c>
      <c r="R880">
        <v>1</v>
      </c>
      <c r="S880">
        <v>2</v>
      </c>
      <c r="T880">
        <v>1</v>
      </c>
    </row>
    <row r="881" spans="1:20">
      <c r="A881">
        <v>0</v>
      </c>
      <c r="B881">
        <v>2</v>
      </c>
      <c r="C881">
        <v>12</v>
      </c>
      <c r="D881">
        <v>2</v>
      </c>
      <c r="E881">
        <v>2</v>
      </c>
      <c r="F881">
        <v>951</v>
      </c>
      <c r="G881">
        <v>2</v>
      </c>
      <c r="H881">
        <v>2</v>
      </c>
      <c r="I881">
        <v>4</v>
      </c>
      <c r="J881">
        <v>2</v>
      </c>
      <c r="K881">
        <v>4</v>
      </c>
      <c r="L881">
        <v>3</v>
      </c>
      <c r="M881">
        <v>27</v>
      </c>
      <c r="N881">
        <v>1</v>
      </c>
      <c r="O881">
        <v>1</v>
      </c>
      <c r="P881">
        <v>4</v>
      </c>
      <c r="Q881">
        <v>3</v>
      </c>
      <c r="R881">
        <v>1</v>
      </c>
      <c r="S881">
        <v>1</v>
      </c>
      <c r="T881">
        <v>1</v>
      </c>
    </row>
    <row r="882" spans="1:20">
      <c r="A882">
        <v>0</v>
      </c>
      <c r="B882">
        <v>2</v>
      </c>
      <c r="C882">
        <v>24</v>
      </c>
      <c r="D882">
        <v>2</v>
      </c>
      <c r="E882">
        <v>0</v>
      </c>
      <c r="F882">
        <v>1355</v>
      </c>
      <c r="G882">
        <v>1</v>
      </c>
      <c r="H882">
        <v>2</v>
      </c>
      <c r="I882">
        <v>3</v>
      </c>
      <c r="J882">
        <v>2</v>
      </c>
      <c r="K882">
        <v>4</v>
      </c>
      <c r="L882">
        <v>3</v>
      </c>
      <c r="M882">
        <v>25</v>
      </c>
      <c r="N882">
        <v>3</v>
      </c>
      <c r="O882">
        <v>2</v>
      </c>
      <c r="P882">
        <v>1</v>
      </c>
      <c r="Q882">
        <v>2</v>
      </c>
      <c r="R882">
        <v>1</v>
      </c>
      <c r="S882">
        <v>2</v>
      </c>
      <c r="T882">
        <v>1</v>
      </c>
    </row>
    <row r="883" spans="1:20">
      <c r="A883">
        <v>0</v>
      </c>
      <c r="B883">
        <v>1</v>
      </c>
      <c r="C883">
        <v>48</v>
      </c>
      <c r="D883">
        <v>2</v>
      </c>
      <c r="E883">
        <v>4</v>
      </c>
      <c r="F883">
        <v>3051</v>
      </c>
      <c r="G883">
        <v>1</v>
      </c>
      <c r="H883">
        <v>3</v>
      </c>
      <c r="I883">
        <v>3</v>
      </c>
      <c r="J883">
        <v>3</v>
      </c>
      <c r="K883">
        <v>4</v>
      </c>
      <c r="L883">
        <v>3</v>
      </c>
      <c r="M883">
        <v>54</v>
      </c>
      <c r="N883">
        <v>3</v>
      </c>
      <c r="O883">
        <v>2</v>
      </c>
      <c r="P883">
        <v>1</v>
      </c>
      <c r="Q883">
        <v>3</v>
      </c>
      <c r="R883">
        <v>1</v>
      </c>
      <c r="S883">
        <v>1</v>
      </c>
      <c r="T883">
        <v>1</v>
      </c>
    </row>
    <row r="884" spans="1:20">
      <c r="A884">
        <v>0</v>
      </c>
      <c r="B884">
        <v>4</v>
      </c>
      <c r="C884">
        <v>36</v>
      </c>
      <c r="D884">
        <v>4</v>
      </c>
      <c r="E884">
        <v>0</v>
      </c>
      <c r="F884">
        <v>7855</v>
      </c>
      <c r="G884">
        <v>1</v>
      </c>
      <c r="H884">
        <v>3</v>
      </c>
      <c r="I884">
        <v>4</v>
      </c>
      <c r="J884">
        <v>2</v>
      </c>
      <c r="K884">
        <v>2</v>
      </c>
      <c r="L884">
        <v>1</v>
      </c>
      <c r="M884">
        <v>25</v>
      </c>
      <c r="N884">
        <v>2</v>
      </c>
      <c r="O884">
        <v>2</v>
      </c>
      <c r="P884">
        <v>2</v>
      </c>
      <c r="Q884">
        <v>3</v>
      </c>
      <c r="R884">
        <v>1</v>
      </c>
      <c r="S884">
        <v>2</v>
      </c>
      <c r="T884">
        <v>1</v>
      </c>
    </row>
    <row r="885" spans="1:20">
      <c r="A885">
        <v>0</v>
      </c>
      <c r="B885">
        <v>4</v>
      </c>
      <c r="C885">
        <v>18</v>
      </c>
      <c r="D885">
        <v>2</v>
      </c>
      <c r="E885">
        <v>3</v>
      </c>
      <c r="F885">
        <v>433</v>
      </c>
      <c r="G885">
        <v>1</v>
      </c>
      <c r="H885">
        <v>1</v>
      </c>
      <c r="I885">
        <v>3</v>
      </c>
      <c r="J885">
        <v>2</v>
      </c>
      <c r="K885">
        <v>4</v>
      </c>
      <c r="L885">
        <v>1</v>
      </c>
      <c r="M885">
        <v>22</v>
      </c>
      <c r="N885">
        <v>3</v>
      </c>
      <c r="O885">
        <v>1</v>
      </c>
      <c r="P885">
        <v>1</v>
      </c>
      <c r="Q885">
        <v>3</v>
      </c>
      <c r="R885">
        <v>1</v>
      </c>
      <c r="S885">
        <v>1</v>
      </c>
      <c r="T885">
        <v>1</v>
      </c>
    </row>
    <row r="886" spans="1:20">
      <c r="A886">
        <v>0</v>
      </c>
      <c r="B886">
        <v>4</v>
      </c>
      <c r="C886">
        <v>36</v>
      </c>
      <c r="D886">
        <v>3</v>
      </c>
      <c r="E886">
        <v>9</v>
      </c>
      <c r="F886">
        <v>9572</v>
      </c>
      <c r="G886">
        <v>1</v>
      </c>
      <c r="H886">
        <v>2</v>
      </c>
      <c r="I886">
        <v>1</v>
      </c>
      <c r="J886">
        <v>1</v>
      </c>
      <c r="K886">
        <v>1</v>
      </c>
      <c r="L886">
        <v>3</v>
      </c>
      <c r="M886">
        <v>28</v>
      </c>
      <c r="N886">
        <v>3</v>
      </c>
      <c r="O886">
        <v>2</v>
      </c>
      <c r="P886">
        <v>2</v>
      </c>
      <c r="Q886">
        <v>3</v>
      </c>
      <c r="R886">
        <v>1</v>
      </c>
      <c r="S886">
        <v>1</v>
      </c>
      <c r="T886">
        <v>1</v>
      </c>
    </row>
    <row r="887" spans="1:20">
      <c r="A887">
        <v>0</v>
      </c>
      <c r="B887">
        <v>2</v>
      </c>
      <c r="C887">
        <v>24</v>
      </c>
      <c r="D887">
        <v>1</v>
      </c>
      <c r="E887">
        <v>6</v>
      </c>
      <c r="F887">
        <v>1837</v>
      </c>
      <c r="G887">
        <v>1</v>
      </c>
      <c r="H887">
        <v>4</v>
      </c>
      <c r="I887">
        <v>4</v>
      </c>
      <c r="J887">
        <v>2</v>
      </c>
      <c r="K887">
        <v>4</v>
      </c>
      <c r="L887">
        <v>4</v>
      </c>
      <c r="M887">
        <v>34</v>
      </c>
      <c r="N887">
        <v>1</v>
      </c>
      <c r="O887">
        <v>3</v>
      </c>
      <c r="P887">
        <v>1</v>
      </c>
      <c r="Q887">
        <v>2</v>
      </c>
      <c r="R887">
        <v>1</v>
      </c>
      <c r="S887">
        <v>1</v>
      </c>
      <c r="T887">
        <v>1</v>
      </c>
    </row>
    <row r="888" spans="1:20">
      <c r="A888">
        <v>0</v>
      </c>
      <c r="B888">
        <v>2</v>
      </c>
      <c r="C888">
        <v>30</v>
      </c>
      <c r="D888">
        <v>4</v>
      </c>
      <c r="E888">
        <v>0</v>
      </c>
      <c r="F888">
        <v>4249</v>
      </c>
      <c r="G888">
        <v>1</v>
      </c>
      <c r="H888">
        <v>1</v>
      </c>
      <c r="I888">
        <v>4</v>
      </c>
      <c r="J888">
        <v>4</v>
      </c>
      <c r="K888">
        <v>2</v>
      </c>
      <c r="L888">
        <v>3</v>
      </c>
      <c r="M888">
        <v>28</v>
      </c>
      <c r="N888">
        <v>3</v>
      </c>
      <c r="O888">
        <v>2</v>
      </c>
      <c r="P888">
        <v>2</v>
      </c>
      <c r="Q888">
        <v>4</v>
      </c>
      <c r="R888">
        <v>1</v>
      </c>
      <c r="S888">
        <v>1</v>
      </c>
      <c r="T888">
        <v>1</v>
      </c>
    </row>
    <row r="889" spans="1:20">
      <c r="A889">
        <v>0</v>
      </c>
      <c r="B889">
        <v>2</v>
      </c>
      <c r="C889">
        <v>30</v>
      </c>
      <c r="D889">
        <v>4</v>
      </c>
      <c r="E889">
        <v>0</v>
      </c>
      <c r="F889">
        <v>5234</v>
      </c>
      <c r="G889">
        <v>1</v>
      </c>
      <c r="H889">
        <v>1</v>
      </c>
      <c r="I889">
        <v>4</v>
      </c>
      <c r="J889">
        <v>4</v>
      </c>
      <c r="K889">
        <v>2</v>
      </c>
      <c r="L889">
        <v>3</v>
      </c>
      <c r="M889">
        <v>28</v>
      </c>
      <c r="N889">
        <v>3</v>
      </c>
      <c r="O889">
        <v>2</v>
      </c>
      <c r="P889">
        <v>2</v>
      </c>
      <c r="Q889">
        <v>4</v>
      </c>
      <c r="R889">
        <v>1</v>
      </c>
      <c r="S889">
        <v>1</v>
      </c>
      <c r="T889">
        <v>1</v>
      </c>
    </row>
    <row r="890" spans="1:20">
      <c r="A890">
        <v>0</v>
      </c>
      <c r="B890">
        <v>1</v>
      </c>
      <c r="C890">
        <v>48</v>
      </c>
      <c r="D890">
        <v>2</v>
      </c>
      <c r="E890">
        <v>3</v>
      </c>
      <c r="F890">
        <v>6758</v>
      </c>
      <c r="G890">
        <v>1</v>
      </c>
      <c r="H890">
        <v>3</v>
      </c>
      <c r="I890">
        <v>3</v>
      </c>
      <c r="J890">
        <v>2</v>
      </c>
      <c r="K890">
        <v>2</v>
      </c>
      <c r="L890">
        <v>3</v>
      </c>
      <c r="M890">
        <v>31</v>
      </c>
      <c r="N890">
        <v>3</v>
      </c>
      <c r="O890">
        <v>2</v>
      </c>
      <c r="P890">
        <v>1</v>
      </c>
      <c r="Q890">
        <v>3</v>
      </c>
      <c r="R890">
        <v>1</v>
      </c>
      <c r="S890">
        <v>2</v>
      </c>
      <c r="T890">
        <v>1</v>
      </c>
    </row>
    <row r="891" spans="1:20">
      <c r="A891">
        <v>0</v>
      </c>
      <c r="B891">
        <v>1</v>
      </c>
      <c r="C891">
        <v>9</v>
      </c>
      <c r="D891">
        <v>2</v>
      </c>
      <c r="E891">
        <v>3</v>
      </c>
      <c r="F891">
        <v>1366</v>
      </c>
      <c r="G891">
        <v>1</v>
      </c>
      <c r="H891">
        <v>2</v>
      </c>
      <c r="I891">
        <v>3</v>
      </c>
      <c r="J891">
        <v>2</v>
      </c>
      <c r="K891">
        <v>4</v>
      </c>
      <c r="L891">
        <v>2</v>
      </c>
      <c r="M891">
        <v>22</v>
      </c>
      <c r="N891">
        <v>3</v>
      </c>
      <c r="O891">
        <v>1</v>
      </c>
      <c r="P891">
        <v>1</v>
      </c>
      <c r="Q891">
        <v>3</v>
      </c>
      <c r="R891">
        <v>1</v>
      </c>
      <c r="S891">
        <v>1</v>
      </c>
      <c r="T891">
        <v>1</v>
      </c>
    </row>
    <row r="892" spans="1:20">
      <c r="A892">
        <v>0</v>
      </c>
      <c r="B892">
        <v>1</v>
      </c>
      <c r="C892">
        <v>24</v>
      </c>
      <c r="D892">
        <v>1</v>
      </c>
      <c r="E892">
        <v>10</v>
      </c>
      <c r="F892">
        <v>1358</v>
      </c>
      <c r="G892">
        <v>5</v>
      </c>
      <c r="H892">
        <v>5</v>
      </c>
      <c r="I892">
        <v>4</v>
      </c>
      <c r="J892">
        <v>3</v>
      </c>
      <c r="K892">
        <v>3</v>
      </c>
      <c r="L892">
        <v>3</v>
      </c>
      <c r="M892">
        <v>40</v>
      </c>
      <c r="N892">
        <v>2</v>
      </c>
      <c r="O892">
        <v>2</v>
      </c>
      <c r="P892">
        <v>1</v>
      </c>
      <c r="Q892">
        <v>4</v>
      </c>
      <c r="R892">
        <v>1</v>
      </c>
      <c r="S892">
        <v>2</v>
      </c>
      <c r="T892">
        <v>1</v>
      </c>
    </row>
    <row r="893" spans="1:20">
      <c r="A893">
        <v>0</v>
      </c>
      <c r="B893">
        <v>1</v>
      </c>
      <c r="C893">
        <v>18</v>
      </c>
      <c r="D893">
        <v>2</v>
      </c>
      <c r="E893">
        <v>2</v>
      </c>
      <c r="F893">
        <v>2473</v>
      </c>
      <c r="G893">
        <v>1</v>
      </c>
      <c r="H893">
        <v>1</v>
      </c>
      <c r="I893">
        <v>4</v>
      </c>
      <c r="J893">
        <v>3</v>
      </c>
      <c r="K893">
        <v>1</v>
      </c>
      <c r="L893">
        <v>3</v>
      </c>
      <c r="M893">
        <v>25</v>
      </c>
      <c r="N893">
        <v>3</v>
      </c>
      <c r="O893">
        <v>2</v>
      </c>
      <c r="P893">
        <v>1</v>
      </c>
      <c r="Q893">
        <v>1</v>
      </c>
      <c r="R893">
        <v>1</v>
      </c>
      <c r="S893">
        <v>1</v>
      </c>
      <c r="T893">
        <v>1</v>
      </c>
    </row>
    <row r="894" spans="1:20">
      <c r="A894">
        <v>0</v>
      </c>
      <c r="B894">
        <v>3</v>
      </c>
      <c r="C894">
        <v>9</v>
      </c>
      <c r="D894">
        <v>0</v>
      </c>
      <c r="E894">
        <v>3</v>
      </c>
      <c r="F894">
        <v>1337</v>
      </c>
      <c r="G894">
        <v>1</v>
      </c>
      <c r="H894">
        <v>2</v>
      </c>
      <c r="I894">
        <v>4</v>
      </c>
      <c r="J894">
        <v>3</v>
      </c>
      <c r="K894">
        <v>2</v>
      </c>
      <c r="L894">
        <v>3</v>
      </c>
      <c r="M894">
        <v>34</v>
      </c>
      <c r="N894">
        <v>3</v>
      </c>
      <c r="O894">
        <v>2</v>
      </c>
      <c r="P894">
        <v>2</v>
      </c>
      <c r="Q894">
        <v>4</v>
      </c>
      <c r="R894">
        <v>1</v>
      </c>
      <c r="S894">
        <v>2</v>
      </c>
      <c r="T894">
        <v>1</v>
      </c>
    </row>
    <row r="895" spans="1:20">
      <c r="A895">
        <v>0</v>
      </c>
      <c r="B895">
        <v>1</v>
      </c>
      <c r="C895">
        <v>48</v>
      </c>
      <c r="D895">
        <v>2</v>
      </c>
      <c r="E895">
        <v>0</v>
      </c>
      <c r="F895">
        <v>7763</v>
      </c>
      <c r="G895">
        <v>1</v>
      </c>
      <c r="H895">
        <v>5</v>
      </c>
      <c r="I895">
        <v>4</v>
      </c>
      <c r="J895">
        <v>3</v>
      </c>
      <c r="K895">
        <v>4</v>
      </c>
      <c r="L895">
        <v>4</v>
      </c>
      <c r="M895">
        <v>42</v>
      </c>
      <c r="N895">
        <v>1</v>
      </c>
      <c r="O895">
        <v>3</v>
      </c>
      <c r="P895">
        <v>1</v>
      </c>
      <c r="Q895">
        <v>4</v>
      </c>
      <c r="R895">
        <v>1</v>
      </c>
      <c r="S895">
        <v>1</v>
      </c>
      <c r="T895">
        <v>1</v>
      </c>
    </row>
    <row r="896" spans="1:20">
      <c r="A896">
        <v>0</v>
      </c>
      <c r="B896">
        <v>2</v>
      </c>
      <c r="C896">
        <v>15</v>
      </c>
      <c r="D896">
        <v>1</v>
      </c>
      <c r="E896">
        <v>0</v>
      </c>
      <c r="F896">
        <v>1264</v>
      </c>
      <c r="G896">
        <v>2</v>
      </c>
      <c r="H896">
        <v>3</v>
      </c>
      <c r="I896">
        <v>2</v>
      </c>
      <c r="J896">
        <v>4</v>
      </c>
      <c r="K896">
        <v>2</v>
      </c>
      <c r="L896">
        <v>2</v>
      </c>
      <c r="M896">
        <v>25</v>
      </c>
      <c r="N896">
        <v>3</v>
      </c>
      <c r="O896">
        <v>1</v>
      </c>
      <c r="P896">
        <v>1</v>
      </c>
      <c r="Q896">
        <v>3</v>
      </c>
      <c r="R896">
        <v>1</v>
      </c>
      <c r="S896">
        <v>1</v>
      </c>
      <c r="T896">
        <v>1</v>
      </c>
    </row>
    <row r="897" spans="1:20">
      <c r="A897">
        <v>0</v>
      </c>
      <c r="B897">
        <v>2</v>
      </c>
      <c r="C897">
        <v>15</v>
      </c>
      <c r="D897">
        <v>2</v>
      </c>
      <c r="E897">
        <v>0</v>
      </c>
      <c r="F897">
        <v>2631</v>
      </c>
      <c r="G897">
        <v>2</v>
      </c>
      <c r="H897">
        <v>3</v>
      </c>
      <c r="I897">
        <v>2</v>
      </c>
      <c r="J897">
        <v>2</v>
      </c>
      <c r="K897">
        <v>4</v>
      </c>
      <c r="L897">
        <v>3</v>
      </c>
      <c r="M897">
        <v>28</v>
      </c>
      <c r="N897">
        <v>3</v>
      </c>
      <c r="O897">
        <v>1</v>
      </c>
      <c r="P897">
        <v>2</v>
      </c>
      <c r="Q897">
        <v>3</v>
      </c>
      <c r="R897">
        <v>1</v>
      </c>
      <c r="S897">
        <v>2</v>
      </c>
      <c r="T897">
        <v>1</v>
      </c>
    </row>
    <row r="898" spans="1:20">
      <c r="A898">
        <v>0</v>
      </c>
      <c r="B898">
        <v>2</v>
      </c>
      <c r="C898">
        <v>48</v>
      </c>
      <c r="D898">
        <v>2</v>
      </c>
      <c r="E898">
        <v>0</v>
      </c>
      <c r="F898">
        <v>6560</v>
      </c>
      <c r="G898">
        <v>2</v>
      </c>
      <c r="H898">
        <v>4</v>
      </c>
      <c r="I898">
        <v>3</v>
      </c>
      <c r="J898">
        <v>3</v>
      </c>
      <c r="K898">
        <v>2</v>
      </c>
      <c r="L898">
        <v>2</v>
      </c>
      <c r="M898">
        <v>24</v>
      </c>
      <c r="N898">
        <v>3</v>
      </c>
      <c r="O898">
        <v>2</v>
      </c>
      <c r="P898">
        <v>1</v>
      </c>
      <c r="Q898">
        <v>3</v>
      </c>
      <c r="R898">
        <v>1</v>
      </c>
      <c r="S898">
        <v>1</v>
      </c>
      <c r="T898">
        <v>1</v>
      </c>
    </row>
    <row r="899" spans="1:20">
      <c r="A899">
        <v>0</v>
      </c>
      <c r="B899">
        <v>1</v>
      </c>
      <c r="C899">
        <v>24</v>
      </c>
      <c r="D899">
        <v>2</v>
      </c>
      <c r="E899">
        <v>0</v>
      </c>
      <c r="F899">
        <v>3123</v>
      </c>
      <c r="G899">
        <v>1</v>
      </c>
      <c r="H899">
        <v>2</v>
      </c>
      <c r="I899">
        <v>4</v>
      </c>
      <c r="J899">
        <v>2</v>
      </c>
      <c r="K899">
        <v>1</v>
      </c>
      <c r="L899">
        <v>2</v>
      </c>
      <c r="M899">
        <v>27</v>
      </c>
      <c r="N899">
        <v>3</v>
      </c>
      <c r="O899">
        <v>2</v>
      </c>
      <c r="P899">
        <v>1</v>
      </c>
      <c r="Q899">
        <v>3</v>
      </c>
      <c r="R899">
        <v>1</v>
      </c>
      <c r="S899">
        <v>1</v>
      </c>
      <c r="T899">
        <v>1</v>
      </c>
    </row>
    <row r="900" spans="1:20">
      <c r="A900">
        <v>0</v>
      </c>
      <c r="B900">
        <v>1</v>
      </c>
      <c r="C900">
        <v>36</v>
      </c>
      <c r="D900">
        <v>4</v>
      </c>
      <c r="E900">
        <v>6</v>
      </c>
      <c r="F900">
        <v>8065</v>
      </c>
      <c r="G900">
        <v>1</v>
      </c>
      <c r="H900">
        <v>3</v>
      </c>
      <c r="I900">
        <v>3</v>
      </c>
      <c r="J900">
        <v>2</v>
      </c>
      <c r="K900">
        <v>2</v>
      </c>
      <c r="L900">
        <v>4</v>
      </c>
      <c r="M900">
        <v>25</v>
      </c>
      <c r="N900">
        <v>3</v>
      </c>
      <c r="O900">
        <v>2</v>
      </c>
      <c r="P900">
        <v>2</v>
      </c>
      <c r="Q900">
        <v>4</v>
      </c>
      <c r="R900">
        <v>1</v>
      </c>
      <c r="S900">
        <v>2</v>
      </c>
      <c r="T900">
        <v>1</v>
      </c>
    </row>
    <row r="901" spans="1:20">
      <c r="A901">
        <v>0</v>
      </c>
      <c r="B901">
        <v>1</v>
      </c>
      <c r="C901">
        <v>24</v>
      </c>
      <c r="D901">
        <v>2</v>
      </c>
      <c r="E901">
        <v>3</v>
      </c>
      <c r="F901">
        <v>2439</v>
      </c>
      <c r="G901">
        <v>1</v>
      </c>
      <c r="H901">
        <v>2</v>
      </c>
      <c r="I901">
        <v>4</v>
      </c>
      <c r="J901">
        <v>2</v>
      </c>
      <c r="K901">
        <v>4</v>
      </c>
      <c r="L901">
        <v>1</v>
      </c>
      <c r="M901">
        <v>35</v>
      </c>
      <c r="N901">
        <v>3</v>
      </c>
      <c r="O901">
        <v>2</v>
      </c>
      <c r="P901">
        <v>1</v>
      </c>
      <c r="Q901">
        <v>3</v>
      </c>
      <c r="R901">
        <v>1</v>
      </c>
      <c r="S901">
        <v>2</v>
      </c>
      <c r="T901">
        <v>1</v>
      </c>
    </row>
    <row r="902" spans="1:20">
      <c r="A902">
        <v>0</v>
      </c>
      <c r="B902">
        <v>2</v>
      </c>
      <c r="C902">
        <v>36</v>
      </c>
      <c r="D902">
        <v>2</v>
      </c>
      <c r="E902">
        <v>2</v>
      </c>
      <c r="F902">
        <v>9034</v>
      </c>
      <c r="G902">
        <v>2</v>
      </c>
      <c r="H902">
        <v>2</v>
      </c>
      <c r="I902">
        <v>4</v>
      </c>
      <c r="J902">
        <v>3</v>
      </c>
      <c r="K902">
        <v>1</v>
      </c>
      <c r="L902">
        <v>4</v>
      </c>
      <c r="M902">
        <v>29</v>
      </c>
      <c r="N902">
        <v>3</v>
      </c>
      <c r="O902">
        <v>1</v>
      </c>
      <c r="P902">
        <v>1</v>
      </c>
      <c r="Q902">
        <v>4</v>
      </c>
      <c r="R902">
        <v>1</v>
      </c>
      <c r="S902">
        <v>2</v>
      </c>
      <c r="T902">
        <v>1</v>
      </c>
    </row>
    <row r="903" spans="1:20">
      <c r="A903">
        <v>0</v>
      </c>
      <c r="B903">
        <v>2</v>
      </c>
      <c r="C903">
        <v>60</v>
      </c>
      <c r="D903">
        <v>2</v>
      </c>
      <c r="E903">
        <v>0</v>
      </c>
      <c r="F903">
        <v>14027</v>
      </c>
      <c r="G903">
        <v>1</v>
      </c>
      <c r="H903">
        <v>4</v>
      </c>
      <c r="I903">
        <v>4</v>
      </c>
      <c r="J903">
        <v>3</v>
      </c>
      <c r="K903">
        <v>2</v>
      </c>
      <c r="L903">
        <v>4</v>
      </c>
      <c r="M903">
        <v>27</v>
      </c>
      <c r="N903">
        <v>3</v>
      </c>
      <c r="O903">
        <v>2</v>
      </c>
      <c r="P903">
        <v>1</v>
      </c>
      <c r="Q903">
        <v>4</v>
      </c>
      <c r="R903">
        <v>1</v>
      </c>
      <c r="S903">
        <v>2</v>
      </c>
      <c r="T903">
        <v>1</v>
      </c>
    </row>
    <row r="904" spans="1:20">
      <c r="A904">
        <v>0</v>
      </c>
      <c r="B904">
        <v>1</v>
      </c>
      <c r="C904">
        <v>36</v>
      </c>
      <c r="D904">
        <v>4</v>
      </c>
      <c r="E904">
        <v>1</v>
      </c>
      <c r="F904">
        <v>9629</v>
      </c>
      <c r="G904">
        <v>1</v>
      </c>
      <c r="H904">
        <v>4</v>
      </c>
      <c r="I904">
        <v>4</v>
      </c>
      <c r="J904">
        <v>3</v>
      </c>
      <c r="K904">
        <v>4</v>
      </c>
      <c r="L904">
        <v>3</v>
      </c>
      <c r="M904">
        <v>24</v>
      </c>
      <c r="N904">
        <v>3</v>
      </c>
      <c r="O904">
        <v>2</v>
      </c>
      <c r="P904">
        <v>2</v>
      </c>
      <c r="Q904">
        <v>3</v>
      </c>
      <c r="R904">
        <v>1</v>
      </c>
      <c r="S904">
        <v>2</v>
      </c>
      <c r="T904">
        <v>1</v>
      </c>
    </row>
    <row r="905" spans="1:20">
      <c r="A905">
        <v>0</v>
      </c>
      <c r="B905">
        <v>2</v>
      </c>
      <c r="C905">
        <v>12</v>
      </c>
      <c r="D905">
        <v>2</v>
      </c>
      <c r="E905">
        <v>3</v>
      </c>
      <c r="F905">
        <v>1484</v>
      </c>
      <c r="G905">
        <v>5</v>
      </c>
      <c r="H905">
        <v>3</v>
      </c>
      <c r="I905">
        <v>2</v>
      </c>
      <c r="J905">
        <v>4</v>
      </c>
      <c r="K905">
        <v>1</v>
      </c>
      <c r="L905">
        <v>1</v>
      </c>
      <c r="M905">
        <v>25</v>
      </c>
      <c r="N905">
        <v>3</v>
      </c>
      <c r="O905">
        <v>2</v>
      </c>
      <c r="P905">
        <v>1</v>
      </c>
      <c r="Q905">
        <v>3</v>
      </c>
      <c r="R905">
        <v>1</v>
      </c>
      <c r="S905">
        <v>2</v>
      </c>
      <c r="T905">
        <v>1</v>
      </c>
    </row>
    <row r="906" spans="1:20">
      <c r="A906">
        <v>0</v>
      </c>
      <c r="B906">
        <v>1</v>
      </c>
      <c r="C906">
        <v>18</v>
      </c>
      <c r="D906">
        <v>2</v>
      </c>
      <c r="E906">
        <v>2</v>
      </c>
      <c r="F906">
        <v>1131</v>
      </c>
      <c r="G906">
        <v>1</v>
      </c>
      <c r="H906">
        <v>1</v>
      </c>
      <c r="I906">
        <v>4</v>
      </c>
      <c r="J906">
        <v>2</v>
      </c>
      <c r="K906">
        <v>2</v>
      </c>
      <c r="L906">
        <v>3</v>
      </c>
      <c r="M906">
        <v>33</v>
      </c>
      <c r="N906">
        <v>3</v>
      </c>
      <c r="O906">
        <v>2</v>
      </c>
      <c r="P906">
        <v>1</v>
      </c>
      <c r="Q906">
        <v>3</v>
      </c>
      <c r="R906">
        <v>1</v>
      </c>
      <c r="S906">
        <v>1</v>
      </c>
      <c r="T906">
        <v>1</v>
      </c>
    </row>
    <row r="907" spans="1:20">
      <c r="A907">
        <v>0</v>
      </c>
      <c r="B907">
        <v>2</v>
      </c>
      <c r="C907">
        <v>24</v>
      </c>
      <c r="D907">
        <v>3</v>
      </c>
      <c r="E907">
        <v>2</v>
      </c>
      <c r="F907">
        <v>2064</v>
      </c>
      <c r="G907">
        <v>1</v>
      </c>
      <c r="H907">
        <v>1</v>
      </c>
      <c r="I907">
        <v>3</v>
      </c>
      <c r="J907">
        <v>2</v>
      </c>
      <c r="K907">
        <v>2</v>
      </c>
      <c r="L907">
        <v>2</v>
      </c>
      <c r="M907">
        <v>34</v>
      </c>
      <c r="N907">
        <v>3</v>
      </c>
      <c r="O907">
        <v>2</v>
      </c>
      <c r="P907">
        <v>1</v>
      </c>
      <c r="Q907">
        <v>4</v>
      </c>
      <c r="R907">
        <v>1</v>
      </c>
      <c r="S907">
        <v>2</v>
      </c>
      <c r="T907">
        <v>1</v>
      </c>
    </row>
    <row r="908" spans="1:20">
      <c r="A908">
        <v>0</v>
      </c>
      <c r="B908">
        <v>2</v>
      </c>
      <c r="C908">
        <v>18</v>
      </c>
      <c r="D908">
        <v>2</v>
      </c>
      <c r="E908">
        <v>1</v>
      </c>
      <c r="F908">
        <v>12976</v>
      </c>
      <c r="G908">
        <v>1</v>
      </c>
      <c r="H908">
        <v>1</v>
      </c>
      <c r="I908">
        <v>3</v>
      </c>
      <c r="J908">
        <v>2</v>
      </c>
      <c r="K908">
        <v>4</v>
      </c>
      <c r="L908">
        <v>4</v>
      </c>
      <c r="M908">
        <v>38</v>
      </c>
      <c r="N908">
        <v>3</v>
      </c>
      <c r="O908">
        <v>3</v>
      </c>
      <c r="P908">
        <v>1</v>
      </c>
      <c r="Q908">
        <v>4</v>
      </c>
      <c r="R908">
        <v>1</v>
      </c>
      <c r="S908">
        <v>2</v>
      </c>
      <c r="T908">
        <v>1</v>
      </c>
    </row>
    <row r="909" spans="1:20">
      <c r="A909">
        <v>0</v>
      </c>
      <c r="B909">
        <v>4</v>
      </c>
      <c r="C909">
        <v>21</v>
      </c>
      <c r="D909">
        <v>3</v>
      </c>
      <c r="E909">
        <v>9</v>
      </c>
      <c r="F909">
        <v>2580</v>
      </c>
      <c r="G909">
        <v>3</v>
      </c>
      <c r="H909">
        <v>2</v>
      </c>
      <c r="I909">
        <v>4</v>
      </c>
      <c r="J909">
        <v>3</v>
      </c>
      <c r="K909">
        <v>2</v>
      </c>
      <c r="L909">
        <v>1</v>
      </c>
      <c r="M909">
        <v>41</v>
      </c>
      <c r="N909">
        <v>1</v>
      </c>
      <c r="O909">
        <v>2</v>
      </c>
      <c r="P909">
        <v>1</v>
      </c>
      <c r="Q909">
        <v>2</v>
      </c>
      <c r="R909">
        <v>2</v>
      </c>
      <c r="S909">
        <v>1</v>
      </c>
      <c r="T909">
        <v>1</v>
      </c>
    </row>
    <row r="910" spans="1:20">
      <c r="A910">
        <v>0</v>
      </c>
      <c r="B910">
        <v>4</v>
      </c>
      <c r="C910">
        <v>27</v>
      </c>
      <c r="D910">
        <v>2</v>
      </c>
      <c r="E910">
        <v>0</v>
      </c>
      <c r="F910">
        <v>2570</v>
      </c>
      <c r="G910">
        <v>1</v>
      </c>
      <c r="H910">
        <v>3</v>
      </c>
      <c r="I910">
        <v>3</v>
      </c>
      <c r="J910">
        <v>2</v>
      </c>
      <c r="K910">
        <v>3</v>
      </c>
      <c r="L910">
        <v>1</v>
      </c>
      <c r="M910">
        <v>21</v>
      </c>
      <c r="N910">
        <v>3</v>
      </c>
      <c r="O910">
        <v>1</v>
      </c>
      <c r="P910">
        <v>1</v>
      </c>
      <c r="Q910">
        <v>3</v>
      </c>
      <c r="R910">
        <v>1</v>
      </c>
      <c r="S910">
        <v>1</v>
      </c>
      <c r="T910">
        <v>1</v>
      </c>
    </row>
    <row r="911" spans="1:20">
      <c r="A911">
        <v>0</v>
      </c>
      <c r="B911">
        <v>2</v>
      </c>
      <c r="C911">
        <v>27</v>
      </c>
      <c r="D911">
        <v>2</v>
      </c>
      <c r="E911">
        <v>9</v>
      </c>
      <c r="F911">
        <v>3915</v>
      </c>
      <c r="G911">
        <v>1</v>
      </c>
      <c r="H911">
        <v>3</v>
      </c>
      <c r="I911">
        <v>4</v>
      </c>
      <c r="J911">
        <v>3</v>
      </c>
      <c r="K911">
        <v>2</v>
      </c>
      <c r="L911">
        <v>3</v>
      </c>
      <c r="M911">
        <v>36</v>
      </c>
      <c r="N911">
        <v>3</v>
      </c>
      <c r="O911">
        <v>2</v>
      </c>
      <c r="P911">
        <v>1</v>
      </c>
      <c r="Q911">
        <v>3</v>
      </c>
      <c r="R911">
        <v>2</v>
      </c>
      <c r="S911">
        <v>2</v>
      </c>
      <c r="T911">
        <v>1</v>
      </c>
    </row>
    <row r="912" spans="1:20">
      <c r="A912">
        <v>0</v>
      </c>
      <c r="B912">
        <v>4</v>
      </c>
      <c r="C912">
        <v>10</v>
      </c>
      <c r="D912">
        <v>2</v>
      </c>
      <c r="E912">
        <v>0</v>
      </c>
      <c r="F912">
        <v>1309</v>
      </c>
      <c r="G912">
        <v>5</v>
      </c>
      <c r="H912">
        <v>3</v>
      </c>
      <c r="I912">
        <v>4</v>
      </c>
      <c r="J912">
        <v>3</v>
      </c>
      <c r="K912">
        <v>4</v>
      </c>
      <c r="L912">
        <v>2</v>
      </c>
      <c r="M912">
        <v>27</v>
      </c>
      <c r="N912">
        <v>3</v>
      </c>
      <c r="O912">
        <v>2</v>
      </c>
      <c r="P912">
        <v>1</v>
      </c>
      <c r="Q912">
        <v>2</v>
      </c>
      <c r="R912">
        <v>1</v>
      </c>
      <c r="S912">
        <v>1</v>
      </c>
      <c r="T912">
        <v>1</v>
      </c>
    </row>
    <row r="913" spans="1:20">
      <c r="A913">
        <v>0</v>
      </c>
      <c r="B913">
        <v>1</v>
      </c>
      <c r="C913">
        <v>24</v>
      </c>
      <c r="D913">
        <v>2</v>
      </c>
      <c r="E913">
        <v>0</v>
      </c>
      <c r="F913">
        <v>4817</v>
      </c>
      <c r="G913">
        <v>1</v>
      </c>
      <c r="H913">
        <v>4</v>
      </c>
      <c r="I913">
        <v>2</v>
      </c>
      <c r="J913">
        <v>3</v>
      </c>
      <c r="K913">
        <v>3</v>
      </c>
      <c r="L913">
        <v>2</v>
      </c>
      <c r="M913">
        <v>31</v>
      </c>
      <c r="N913">
        <v>3</v>
      </c>
      <c r="O913">
        <v>2</v>
      </c>
      <c r="P913">
        <v>1</v>
      </c>
      <c r="Q913">
        <v>3</v>
      </c>
      <c r="R913">
        <v>1</v>
      </c>
      <c r="S913">
        <v>2</v>
      </c>
      <c r="T913">
        <v>1</v>
      </c>
    </row>
    <row r="914" spans="1:20">
      <c r="A914">
        <v>0</v>
      </c>
      <c r="B914">
        <v>1</v>
      </c>
      <c r="C914">
        <v>12</v>
      </c>
      <c r="D914">
        <v>2</v>
      </c>
      <c r="E914">
        <v>0</v>
      </c>
      <c r="F914">
        <v>2579</v>
      </c>
      <c r="G914">
        <v>1</v>
      </c>
      <c r="H914">
        <v>2</v>
      </c>
      <c r="I914">
        <v>4</v>
      </c>
      <c r="J914">
        <v>3</v>
      </c>
      <c r="K914">
        <v>1</v>
      </c>
      <c r="L914">
        <v>1</v>
      </c>
      <c r="M914">
        <v>33</v>
      </c>
      <c r="N914">
        <v>3</v>
      </c>
      <c r="O914">
        <v>2</v>
      </c>
      <c r="P914">
        <v>1</v>
      </c>
      <c r="Q914">
        <v>2</v>
      </c>
      <c r="R914">
        <v>2</v>
      </c>
      <c r="S914">
        <v>1</v>
      </c>
      <c r="T914">
        <v>1</v>
      </c>
    </row>
    <row r="915" spans="1:20">
      <c r="A915">
        <v>0</v>
      </c>
      <c r="B915">
        <v>2</v>
      </c>
      <c r="C915">
        <v>36</v>
      </c>
      <c r="D915">
        <v>3</v>
      </c>
      <c r="E915">
        <v>0</v>
      </c>
      <c r="F915">
        <v>2225</v>
      </c>
      <c r="G915">
        <v>1</v>
      </c>
      <c r="H915">
        <v>5</v>
      </c>
      <c r="I915">
        <v>4</v>
      </c>
      <c r="J915">
        <v>3</v>
      </c>
      <c r="K915">
        <v>4</v>
      </c>
      <c r="L915">
        <v>4</v>
      </c>
      <c r="M915">
        <v>57</v>
      </c>
      <c r="N915">
        <v>1</v>
      </c>
      <c r="O915">
        <v>3</v>
      </c>
      <c r="P915">
        <v>2</v>
      </c>
      <c r="Q915">
        <v>3</v>
      </c>
      <c r="R915">
        <v>1</v>
      </c>
      <c r="S915">
        <v>2</v>
      </c>
      <c r="T915">
        <v>1</v>
      </c>
    </row>
    <row r="916" spans="1:20">
      <c r="A916">
        <v>0</v>
      </c>
      <c r="B916">
        <v>1</v>
      </c>
      <c r="C916">
        <v>18</v>
      </c>
      <c r="D916">
        <v>2</v>
      </c>
      <c r="E916">
        <v>2</v>
      </c>
      <c r="F916">
        <v>4153</v>
      </c>
      <c r="G916">
        <v>1</v>
      </c>
      <c r="H916">
        <v>3</v>
      </c>
      <c r="I916">
        <v>2</v>
      </c>
      <c r="J916">
        <v>3</v>
      </c>
      <c r="K916">
        <v>3</v>
      </c>
      <c r="L916">
        <v>3</v>
      </c>
      <c r="M916">
        <v>42</v>
      </c>
      <c r="N916">
        <v>3</v>
      </c>
      <c r="O916">
        <v>2</v>
      </c>
      <c r="P916">
        <v>1</v>
      </c>
      <c r="Q916">
        <v>3</v>
      </c>
      <c r="R916">
        <v>1</v>
      </c>
      <c r="S916">
        <v>1</v>
      </c>
      <c r="T916">
        <v>1</v>
      </c>
    </row>
    <row r="917" spans="1:20">
      <c r="A917">
        <v>0</v>
      </c>
      <c r="B917">
        <v>1</v>
      </c>
      <c r="C917">
        <v>18</v>
      </c>
      <c r="D917">
        <v>0</v>
      </c>
      <c r="E917">
        <v>2</v>
      </c>
      <c r="F917">
        <v>3114</v>
      </c>
      <c r="G917">
        <v>1</v>
      </c>
      <c r="H917">
        <v>2</v>
      </c>
      <c r="I917">
        <v>1</v>
      </c>
      <c r="J917">
        <v>2</v>
      </c>
      <c r="K917">
        <v>4</v>
      </c>
      <c r="L917">
        <v>2</v>
      </c>
      <c r="M917">
        <v>26</v>
      </c>
      <c r="N917">
        <v>3</v>
      </c>
      <c r="O917">
        <v>1</v>
      </c>
      <c r="P917">
        <v>1</v>
      </c>
      <c r="Q917">
        <v>3</v>
      </c>
      <c r="R917">
        <v>1</v>
      </c>
      <c r="S917">
        <v>1</v>
      </c>
      <c r="T917">
        <v>1</v>
      </c>
    </row>
    <row r="918" spans="1:20">
      <c r="A918">
        <v>0</v>
      </c>
      <c r="B918">
        <v>1</v>
      </c>
      <c r="C918">
        <v>18</v>
      </c>
      <c r="D918">
        <v>4</v>
      </c>
      <c r="E918">
        <v>2</v>
      </c>
      <c r="F918">
        <v>2124</v>
      </c>
      <c r="G918">
        <v>1</v>
      </c>
      <c r="H918">
        <v>3</v>
      </c>
      <c r="I918">
        <v>4</v>
      </c>
      <c r="J918">
        <v>2</v>
      </c>
      <c r="K918">
        <v>4</v>
      </c>
      <c r="L918">
        <v>1</v>
      </c>
      <c r="M918">
        <v>24</v>
      </c>
      <c r="N918">
        <v>3</v>
      </c>
      <c r="O918">
        <v>1</v>
      </c>
      <c r="P918">
        <v>2</v>
      </c>
      <c r="Q918">
        <v>3</v>
      </c>
      <c r="R918">
        <v>1</v>
      </c>
      <c r="S918">
        <v>1</v>
      </c>
      <c r="T918">
        <v>1</v>
      </c>
    </row>
    <row r="919" spans="1:20">
      <c r="A919">
        <v>0</v>
      </c>
      <c r="B919">
        <v>1</v>
      </c>
      <c r="C919">
        <v>18</v>
      </c>
      <c r="D919">
        <v>1</v>
      </c>
      <c r="E919">
        <v>2</v>
      </c>
      <c r="F919">
        <v>1553</v>
      </c>
      <c r="G919">
        <v>1</v>
      </c>
      <c r="H919">
        <v>3</v>
      </c>
      <c r="I919">
        <v>4</v>
      </c>
      <c r="J919">
        <v>3</v>
      </c>
      <c r="K919">
        <v>3</v>
      </c>
      <c r="L919">
        <v>3</v>
      </c>
      <c r="M919">
        <v>44</v>
      </c>
      <c r="N919">
        <v>1</v>
      </c>
      <c r="O919">
        <v>2</v>
      </c>
      <c r="P919">
        <v>1</v>
      </c>
      <c r="Q919">
        <v>3</v>
      </c>
      <c r="R919">
        <v>1</v>
      </c>
      <c r="S919">
        <v>1</v>
      </c>
      <c r="T919">
        <v>1</v>
      </c>
    </row>
    <row r="920" spans="1:20">
      <c r="A920">
        <v>0</v>
      </c>
      <c r="B920">
        <v>1</v>
      </c>
      <c r="C920">
        <v>30</v>
      </c>
      <c r="D920">
        <v>2</v>
      </c>
      <c r="E920">
        <v>2</v>
      </c>
      <c r="F920">
        <v>2406</v>
      </c>
      <c r="G920">
        <v>1</v>
      </c>
      <c r="H920">
        <v>4</v>
      </c>
      <c r="I920">
        <v>4</v>
      </c>
      <c r="J920">
        <v>2</v>
      </c>
      <c r="K920">
        <v>4</v>
      </c>
      <c r="L920">
        <v>1</v>
      </c>
      <c r="M920">
        <v>23</v>
      </c>
      <c r="N920">
        <v>3</v>
      </c>
      <c r="O920">
        <v>1</v>
      </c>
      <c r="P920">
        <v>1</v>
      </c>
      <c r="Q920">
        <v>3</v>
      </c>
      <c r="R920">
        <v>1</v>
      </c>
      <c r="S920">
        <v>1</v>
      </c>
      <c r="T920">
        <v>1</v>
      </c>
    </row>
    <row r="921" spans="1:20">
      <c r="A921">
        <v>0</v>
      </c>
      <c r="B921">
        <v>1</v>
      </c>
      <c r="C921">
        <v>24</v>
      </c>
      <c r="D921">
        <v>3</v>
      </c>
      <c r="E921">
        <v>0</v>
      </c>
      <c r="F921">
        <v>1333</v>
      </c>
      <c r="G921">
        <v>1</v>
      </c>
      <c r="H921">
        <v>1</v>
      </c>
      <c r="I921">
        <v>4</v>
      </c>
      <c r="J921">
        <v>3</v>
      </c>
      <c r="K921">
        <v>2</v>
      </c>
      <c r="L921">
        <v>1</v>
      </c>
      <c r="M921">
        <v>43</v>
      </c>
      <c r="N921">
        <v>3</v>
      </c>
      <c r="O921">
        <v>3</v>
      </c>
      <c r="P921">
        <v>2</v>
      </c>
      <c r="Q921">
        <v>3</v>
      </c>
      <c r="R921">
        <v>2</v>
      </c>
      <c r="S921">
        <v>1</v>
      </c>
      <c r="T921">
        <v>1</v>
      </c>
    </row>
    <row r="922" spans="1:20">
      <c r="A922">
        <v>0</v>
      </c>
      <c r="B922">
        <v>1</v>
      </c>
      <c r="C922">
        <v>48</v>
      </c>
      <c r="D922">
        <v>0</v>
      </c>
      <c r="E922">
        <v>2</v>
      </c>
      <c r="F922">
        <v>7119</v>
      </c>
      <c r="G922">
        <v>1</v>
      </c>
      <c r="H922">
        <v>3</v>
      </c>
      <c r="I922">
        <v>3</v>
      </c>
      <c r="J922">
        <v>3</v>
      </c>
      <c r="K922">
        <v>4</v>
      </c>
      <c r="L922">
        <v>4</v>
      </c>
      <c r="M922">
        <v>53</v>
      </c>
      <c r="N922">
        <v>3</v>
      </c>
      <c r="O922">
        <v>3</v>
      </c>
      <c r="P922">
        <v>2</v>
      </c>
      <c r="Q922">
        <v>3</v>
      </c>
      <c r="R922">
        <v>2</v>
      </c>
      <c r="S922">
        <v>1</v>
      </c>
      <c r="T922">
        <v>1</v>
      </c>
    </row>
    <row r="923" spans="1:20">
      <c r="A923">
        <v>0</v>
      </c>
      <c r="B923">
        <v>1</v>
      </c>
      <c r="C923">
        <v>24</v>
      </c>
      <c r="D923">
        <v>3</v>
      </c>
      <c r="E923">
        <v>0</v>
      </c>
      <c r="F923">
        <v>4870</v>
      </c>
      <c r="G923">
        <v>1</v>
      </c>
      <c r="H923">
        <v>3</v>
      </c>
      <c r="I923">
        <v>3</v>
      </c>
      <c r="J923">
        <v>3</v>
      </c>
      <c r="K923">
        <v>4</v>
      </c>
      <c r="L923">
        <v>4</v>
      </c>
      <c r="M923">
        <v>53</v>
      </c>
      <c r="N923">
        <v>3</v>
      </c>
      <c r="O923">
        <v>3</v>
      </c>
      <c r="P923">
        <v>2</v>
      </c>
      <c r="Q923">
        <v>3</v>
      </c>
      <c r="R923">
        <v>2</v>
      </c>
      <c r="S923">
        <v>1</v>
      </c>
      <c r="T923">
        <v>1</v>
      </c>
    </row>
    <row r="924" spans="1:20">
      <c r="A924">
        <v>0</v>
      </c>
      <c r="B924">
        <v>1</v>
      </c>
      <c r="C924">
        <v>12</v>
      </c>
      <c r="D924">
        <v>4</v>
      </c>
      <c r="E924">
        <v>0</v>
      </c>
      <c r="F924">
        <v>691</v>
      </c>
      <c r="G924">
        <v>1</v>
      </c>
      <c r="H924">
        <v>5</v>
      </c>
      <c r="I924">
        <v>4</v>
      </c>
      <c r="J924">
        <v>3</v>
      </c>
      <c r="K924">
        <v>3</v>
      </c>
      <c r="L924">
        <v>2</v>
      </c>
      <c r="M924">
        <v>35</v>
      </c>
      <c r="N924">
        <v>3</v>
      </c>
      <c r="O924">
        <v>2</v>
      </c>
      <c r="P924">
        <v>2</v>
      </c>
      <c r="Q924">
        <v>3</v>
      </c>
      <c r="R924">
        <v>1</v>
      </c>
      <c r="S924">
        <v>1</v>
      </c>
      <c r="T924">
        <v>1</v>
      </c>
    </row>
    <row r="925" spans="1:20">
      <c r="A925">
        <v>0</v>
      </c>
      <c r="B925">
        <v>1</v>
      </c>
      <c r="C925">
        <v>42</v>
      </c>
      <c r="D925">
        <v>3</v>
      </c>
      <c r="E925">
        <v>3</v>
      </c>
      <c r="F925">
        <v>4370</v>
      </c>
      <c r="G925">
        <v>1</v>
      </c>
      <c r="H925">
        <v>4</v>
      </c>
      <c r="I925">
        <v>3</v>
      </c>
      <c r="J925">
        <v>3</v>
      </c>
      <c r="K925">
        <v>2</v>
      </c>
      <c r="L925">
        <v>2</v>
      </c>
      <c r="M925">
        <v>26</v>
      </c>
      <c r="N925">
        <v>1</v>
      </c>
      <c r="O925">
        <v>2</v>
      </c>
      <c r="P925">
        <v>2</v>
      </c>
      <c r="Q925">
        <v>3</v>
      </c>
      <c r="R925">
        <v>2</v>
      </c>
      <c r="S925">
        <v>2</v>
      </c>
      <c r="T925">
        <v>1</v>
      </c>
    </row>
    <row r="926" spans="1:20">
      <c r="A926">
        <v>0</v>
      </c>
      <c r="B926">
        <v>1</v>
      </c>
      <c r="C926">
        <v>36</v>
      </c>
      <c r="D926">
        <v>1</v>
      </c>
      <c r="E926">
        <v>2</v>
      </c>
      <c r="F926">
        <v>2746</v>
      </c>
      <c r="G926">
        <v>1</v>
      </c>
      <c r="H926">
        <v>5</v>
      </c>
      <c r="I926">
        <v>4</v>
      </c>
      <c r="J926">
        <v>3</v>
      </c>
      <c r="K926">
        <v>4</v>
      </c>
      <c r="L926">
        <v>3</v>
      </c>
      <c r="M926">
        <v>31</v>
      </c>
      <c r="N926">
        <v>1</v>
      </c>
      <c r="O926">
        <v>2</v>
      </c>
      <c r="P926">
        <v>1</v>
      </c>
      <c r="Q926">
        <v>3</v>
      </c>
      <c r="R926">
        <v>1</v>
      </c>
      <c r="S926">
        <v>1</v>
      </c>
      <c r="T926">
        <v>1</v>
      </c>
    </row>
    <row r="927" spans="1:20">
      <c r="A927">
        <v>0</v>
      </c>
      <c r="B927">
        <v>1</v>
      </c>
      <c r="C927">
        <v>24</v>
      </c>
      <c r="D927">
        <v>0</v>
      </c>
      <c r="E927">
        <v>2</v>
      </c>
      <c r="F927">
        <v>4110</v>
      </c>
      <c r="G927">
        <v>1</v>
      </c>
      <c r="H927">
        <v>5</v>
      </c>
      <c r="I927">
        <v>3</v>
      </c>
      <c r="J927">
        <v>3</v>
      </c>
      <c r="K927">
        <v>4</v>
      </c>
      <c r="L927">
        <v>4</v>
      </c>
      <c r="M927">
        <v>23</v>
      </c>
      <c r="N927">
        <v>1</v>
      </c>
      <c r="O927">
        <v>1</v>
      </c>
      <c r="P927">
        <v>2</v>
      </c>
      <c r="Q927">
        <v>3</v>
      </c>
      <c r="R927">
        <v>2</v>
      </c>
      <c r="S927">
        <v>1</v>
      </c>
      <c r="T927">
        <v>1</v>
      </c>
    </row>
    <row r="928" spans="1:20">
      <c r="A928">
        <v>0</v>
      </c>
      <c r="B928">
        <v>1</v>
      </c>
      <c r="C928">
        <v>18</v>
      </c>
      <c r="D928">
        <v>2</v>
      </c>
      <c r="E928">
        <v>2</v>
      </c>
      <c r="F928">
        <v>2462</v>
      </c>
      <c r="G928">
        <v>1</v>
      </c>
      <c r="H928">
        <v>3</v>
      </c>
      <c r="I928">
        <v>2</v>
      </c>
      <c r="J928">
        <v>3</v>
      </c>
      <c r="K928">
        <v>2</v>
      </c>
      <c r="L928">
        <v>3</v>
      </c>
      <c r="M928">
        <v>22</v>
      </c>
      <c r="N928">
        <v>3</v>
      </c>
      <c r="O928">
        <v>2</v>
      </c>
      <c r="P928">
        <v>1</v>
      </c>
      <c r="Q928">
        <v>3</v>
      </c>
      <c r="R928">
        <v>1</v>
      </c>
      <c r="S928">
        <v>1</v>
      </c>
      <c r="T928">
        <v>1</v>
      </c>
    </row>
    <row r="929" spans="1:20">
      <c r="A929">
        <v>0</v>
      </c>
      <c r="B929">
        <v>1</v>
      </c>
      <c r="C929">
        <v>12</v>
      </c>
      <c r="D929">
        <v>2</v>
      </c>
      <c r="E929">
        <v>2</v>
      </c>
      <c r="F929">
        <v>1282</v>
      </c>
      <c r="G929">
        <v>1</v>
      </c>
      <c r="H929">
        <v>3</v>
      </c>
      <c r="I929">
        <v>2</v>
      </c>
      <c r="J929">
        <v>2</v>
      </c>
      <c r="K929">
        <v>4</v>
      </c>
      <c r="L929">
        <v>3</v>
      </c>
      <c r="M929">
        <v>20</v>
      </c>
      <c r="N929">
        <v>3</v>
      </c>
      <c r="O929">
        <v>1</v>
      </c>
      <c r="P929">
        <v>1</v>
      </c>
      <c r="Q929">
        <v>3</v>
      </c>
      <c r="R929">
        <v>1</v>
      </c>
      <c r="S929">
        <v>1</v>
      </c>
      <c r="T929">
        <v>1</v>
      </c>
    </row>
    <row r="930" spans="1:20">
      <c r="A930">
        <v>0</v>
      </c>
      <c r="B930">
        <v>2</v>
      </c>
      <c r="C930">
        <v>12</v>
      </c>
      <c r="D930">
        <v>0</v>
      </c>
      <c r="E930">
        <v>2</v>
      </c>
      <c r="F930">
        <v>2969</v>
      </c>
      <c r="G930">
        <v>1</v>
      </c>
      <c r="H930">
        <v>2</v>
      </c>
      <c r="I930">
        <v>4</v>
      </c>
      <c r="J930">
        <v>2</v>
      </c>
      <c r="K930">
        <v>3</v>
      </c>
      <c r="L930">
        <v>2</v>
      </c>
      <c r="M930">
        <v>25</v>
      </c>
      <c r="N930">
        <v>3</v>
      </c>
      <c r="O930">
        <v>1</v>
      </c>
      <c r="P930">
        <v>2</v>
      </c>
      <c r="Q930">
        <v>3</v>
      </c>
      <c r="R930">
        <v>1</v>
      </c>
      <c r="S930">
        <v>1</v>
      </c>
      <c r="T930">
        <v>1</v>
      </c>
    </row>
    <row r="931" spans="1:20">
      <c r="A931">
        <v>0</v>
      </c>
      <c r="B931">
        <v>1</v>
      </c>
      <c r="C931">
        <v>48</v>
      </c>
      <c r="D931">
        <v>0</v>
      </c>
      <c r="E931">
        <v>1</v>
      </c>
      <c r="F931">
        <v>4605</v>
      </c>
      <c r="G931">
        <v>1</v>
      </c>
      <c r="H931">
        <v>5</v>
      </c>
      <c r="I931">
        <v>3</v>
      </c>
      <c r="J931">
        <v>3</v>
      </c>
      <c r="K931">
        <v>4</v>
      </c>
      <c r="L931">
        <v>4</v>
      </c>
      <c r="M931">
        <v>24</v>
      </c>
      <c r="N931">
        <v>3</v>
      </c>
      <c r="O931">
        <v>3</v>
      </c>
      <c r="P931">
        <v>2</v>
      </c>
      <c r="Q931">
        <v>3</v>
      </c>
      <c r="R931">
        <v>2</v>
      </c>
      <c r="S931">
        <v>1</v>
      </c>
      <c r="T931">
        <v>1</v>
      </c>
    </row>
    <row r="932" spans="1:20">
      <c r="A932">
        <v>0</v>
      </c>
      <c r="B932">
        <v>1</v>
      </c>
      <c r="C932">
        <v>48</v>
      </c>
      <c r="D932">
        <v>4</v>
      </c>
      <c r="E932">
        <v>1</v>
      </c>
      <c r="F932">
        <v>6331</v>
      </c>
      <c r="G932">
        <v>1</v>
      </c>
      <c r="H932">
        <v>5</v>
      </c>
      <c r="I932">
        <v>4</v>
      </c>
      <c r="J932">
        <v>3</v>
      </c>
      <c r="K932">
        <v>4</v>
      </c>
      <c r="L932">
        <v>4</v>
      </c>
      <c r="M932">
        <v>46</v>
      </c>
      <c r="N932">
        <v>3</v>
      </c>
      <c r="O932">
        <v>3</v>
      </c>
      <c r="P932">
        <v>2</v>
      </c>
      <c r="Q932">
        <v>3</v>
      </c>
      <c r="R932">
        <v>1</v>
      </c>
      <c r="S932">
        <v>2</v>
      </c>
      <c r="T932">
        <v>1</v>
      </c>
    </row>
    <row r="933" spans="1:20">
      <c r="A933">
        <v>0</v>
      </c>
      <c r="B933">
        <v>1</v>
      </c>
      <c r="C933">
        <v>24</v>
      </c>
      <c r="D933">
        <v>1</v>
      </c>
      <c r="E933">
        <v>2</v>
      </c>
      <c r="F933">
        <v>3552</v>
      </c>
      <c r="G933">
        <v>1</v>
      </c>
      <c r="H933">
        <v>4</v>
      </c>
      <c r="I933">
        <v>3</v>
      </c>
      <c r="J933">
        <v>3</v>
      </c>
      <c r="K933">
        <v>4</v>
      </c>
      <c r="L933">
        <v>3</v>
      </c>
      <c r="M933">
        <v>27</v>
      </c>
      <c r="N933">
        <v>1</v>
      </c>
      <c r="O933">
        <v>2</v>
      </c>
      <c r="P933">
        <v>1</v>
      </c>
      <c r="Q933">
        <v>3</v>
      </c>
      <c r="R933">
        <v>1</v>
      </c>
      <c r="S933">
        <v>1</v>
      </c>
      <c r="T933">
        <v>1</v>
      </c>
    </row>
    <row r="934" spans="1:20">
      <c r="A934">
        <v>0</v>
      </c>
      <c r="B934">
        <v>1</v>
      </c>
      <c r="C934">
        <v>12</v>
      </c>
      <c r="D934">
        <v>1</v>
      </c>
      <c r="E934">
        <v>0</v>
      </c>
      <c r="F934">
        <v>697</v>
      </c>
      <c r="G934">
        <v>1</v>
      </c>
      <c r="H934">
        <v>2</v>
      </c>
      <c r="I934">
        <v>4</v>
      </c>
      <c r="J934">
        <v>3</v>
      </c>
      <c r="K934">
        <v>2</v>
      </c>
      <c r="L934">
        <v>3</v>
      </c>
      <c r="M934">
        <v>46</v>
      </c>
      <c r="N934">
        <v>1</v>
      </c>
      <c r="O934">
        <v>2</v>
      </c>
      <c r="P934">
        <v>2</v>
      </c>
      <c r="Q934">
        <v>3</v>
      </c>
      <c r="R934">
        <v>1</v>
      </c>
      <c r="S934">
        <v>2</v>
      </c>
      <c r="T934">
        <v>1</v>
      </c>
    </row>
    <row r="935" spans="1:20">
      <c r="A935">
        <v>0</v>
      </c>
      <c r="B935">
        <v>1</v>
      </c>
      <c r="C935">
        <v>24</v>
      </c>
      <c r="D935">
        <v>2</v>
      </c>
      <c r="E935">
        <v>0</v>
      </c>
      <c r="F935">
        <v>1442</v>
      </c>
      <c r="G935">
        <v>1</v>
      </c>
      <c r="H935">
        <v>4</v>
      </c>
      <c r="I935">
        <v>4</v>
      </c>
      <c r="J935">
        <v>2</v>
      </c>
      <c r="K935">
        <v>4</v>
      </c>
      <c r="L935">
        <v>3</v>
      </c>
      <c r="M935">
        <v>23</v>
      </c>
      <c r="N935">
        <v>3</v>
      </c>
      <c r="O935">
        <v>1</v>
      </c>
      <c r="P935">
        <v>2</v>
      </c>
      <c r="Q935">
        <v>3</v>
      </c>
      <c r="R935">
        <v>1</v>
      </c>
      <c r="S935">
        <v>1</v>
      </c>
      <c r="T935">
        <v>1</v>
      </c>
    </row>
    <row r="936" spans="1:20">
      <c r="A936">
        <v>0</v>
      </c>
      <c r="B936">
        <v>1</v>
      </c>
      <c r="C936">
        <v>27</v>
      </c>
      <c r="D936">
        <v>0</v>
      </c>
      <c r="E936">
        <v>9</v>
      </c>
      <c r="F936">
        <v>5293</v>
      </c>
      <c r="G936">
        <v>1</v>
      </c>
      <c r="H936">
        <v>1</v>
      </c>
      <c r="I936">
        <v>2</v>
      </c>
      <c r="J936">
        <v>3</v>
      </c>
      <c r="K936">
        <v>4</v>
      </c>
      <c r="L936">
        <v>2</v>
      </c>
      <c r="M936">
        <v>50</v>
      </c>
      <c r="N936">
        <v>3</v>
      </c>
      <c r="O936">
        <v>2</v>
      </c>
      <c r="P936">
        <v>2</v>
      </c>
      <c r="Q936">
        <v>3</v>
      </c>
      <c r="R936">
        <v>1</v>
      </c>
      <c r="S936">
        <v>2</v>
      </c>
      <c r="T936">
        <v>1</v>
      </c>
    </row>
    <row r="937" spans="1:20">
      <c r="A937">
        <v>0</v>
      </c>
      <c r="B937">
        <v>1</v>
      </c>
      <c r="C937">
        <v>21</v>
      </c>
      <c r="D937">
        <v>3</v>
      </c>
      <c r="E937">
        <v>6</v>
      </c>
      <c r="F937">
        <v>3414</v>
      </c>
      <c r="G937">
        <v>1</v>
      </c>
      <c r="H937">
        <v>2</v>
      </c>
      <c r="I937">
        <v>2</v>
      </c>
      <c r="J937">
        <v>3</v>
      </c>
      <c r="K937">
        <v>1</v>
      </c>
      <c r="L937">
        <v>2</v>
      </c>
      <c r="M937">
        <v>26</v>
      </c>
      <c r="N937">
        <v>2</v>
      </c>
      <c r="O937">
        <v>2</v>
      </c>
      <c r="P937">
        <v>2</v>
      </c>
      <c r="Q937">
        <v>3</v>
      </c>
      <c r="R937">
        <v>1</v>
      </c>
      <c r="S937">
        <v>1</v>
      </c>
      <c r="T937">
        <v>1</v>
      </c>
    </row>
    <row r="938" spans="1:20">
      <c r="A938">
        <v>0</v>
      </c>
      <c r="B938">
        <v>1</v>
      </c>
      <c r="C938">
        <v>18</v>
      </c>
      <c r="D938">
        <v>2</v>
      </c>
      <c r="E938">
        <v>2</v>
      </c>
      <c r="F938">
        <v>2039</v>
      </c>
      <c r="G938">
        <v>1</v>
      </c>
      <c r="H938">
        <v>3</v>
      </c>
      <c r="I938">
        <v>1</v>
      </c>
      <c r="J938">
        <v>2</v>
      </c>
      <c r="K938">
        <v>4</v>
      </c>
      <c r="L938">
        <v>1</v>
      </c>
      <c r="M938">
        <v>20</v>
      </c>
      <c r="N938">
        <v>3</v>
      </c>
      <c r="O938">
        <v>1</v>
      </c>
      <c r="P938">
        <v>1</v>
      </c>
      <c r="Q938">
        <v>3</v>
      </c>
      <c r="R938">
        <v>1</v>
      </c>
      <c r="S938">
        <v>1</v>
      </c>
      <c r="T938">
        <v>1</v>
      </c>
    </row>
    <row r="939" spans="1:20">
      <c r="A939">
        <v>0</v>
      </c>
      <c r="B939">
        <v>1</v>
      </c>
      <c r="C939">
        <v>24</v>
      </c>
      <c r="D939">
        <v>1</v>
      </c>
      <c r="E939">
        <v>9</v>
      </c>
      <c r="F939">
        <v>3161</v>
      </c>
      <c r="G939">
        <v>1</v>
      </c>
      <c r="H939">
        <v>3</v>
      </c>
      <c r="I939">
        <v>4</v>
      </c>
      <c r="J939">
        <v>3</v>
      </c>
      <c r="K939">
        <v>2</v>
      </c>
      <c r="L939">
        <v>2</v>
      </c>
      <c r="M939">
        <v>31</v>
      </c>
      <c r="N939">
        <v>1</v>
      </c>
      <c r="O939">
        <v>1</v>
      </c>
      <c r="P939">
        <v>1</v>
      </c>
      <c r="Q939">
        <v>3</v>
      </c>
      <c r="R939">
        <v>1</v>
      </c>
      <c r="S939">
        <v>2</v>
      </c>
      <c r="T939">
        <v>1</v>
      </c>
    </row>
    <row r="940" spans="1:20">
      <c r="A940">
        <v>0</v>
      </c>
      <c r="B940">
        <v>1</v>
      </c>
      <c r="C940">
        <v>12</v>
      </c>
      <c r="D940">
        <v>2</v>
      </c>
      <c r="E940">
        <v>8</v>
      </c>
      <c r="F940">
        <v>902</v>
      </c>
      <c r="G940">
        <v>1</v>
      </c>
      <c r="H940">
        <v>4</v>
      </c>
      <c r="I940">
        <v>4</v>
      </c>
      <c r="J940">
        <v>4</v>
      </c>
      <c r="K940">
        <v>4</v>
      </c>
      <c r="L940">
        <v>2</v>
      </c>
      <c r="M940">
        <v>21</v>
      </c>
      <c r="N940">
        <v>3</v>
      </c>
      <c r="O940">
        <v>1</v>
      </c>
      <c r="P940">
        <v>1</v>
      </c>
      <c r="Q940">
        <v>3</v>
      </c>
      <c r="R940">
        <v>1</v>
      </c>
      <c r="S940">
        <v>1</v>
      </c>
      <c r="T940">
        <v>1</v>
      </c>
    </row>
    <row r="941" spans="1:20">
      <c r="A941">
        <v>0</v>
      </c>
      <c r="B941">
        <v>1</v>
      </c>
      <c r="C941">
        <v>48</v>
      </c>
      <c r="D941">
        <v>2</v>
      </c>
      <c r="E941">
        <v>1</v>
      </c>
      <c r="F941">
        <v>10297</v>
      </c>
      <c r="G941">
        <v>1</v>
      </c>
      <c r="H941">
        <v>4</v>
      </c>
      <c r="I941">
        <v>4</v>
      </c>
      <c r="J941">
        <v>3</v>
      </c>
      <c r="K941">
        <v>4</v>
      </c>
      <c r="L941">
        <v>4</v>
      </c>
      <c r="M941">
        <v>39</v>
      </c>
      <c r="N941">
        <v>3</v>
      </c>
      <c r="O941">
        <v>3</v>
      </c>
      <c r="P941">
        <v>3</v>
      </c>
      <c r="Q941">
        <v>3</v>
      </c>
      <c r="R941">
        <v>2</v>
      </c>
      <c r="S941">
        <v>2</v>
      </c>
      <c r="T941">
        <v>1</v>
      </c>
    </row>
    <row r="942" spans="1:20">
      <c r="A942">
        <v>0</v>
      </c>
      <c r="B942">
        <v>2</v>
      </c>
      <c r="C942">
        <v>48</v>
      </c>
      <c r="D942">
        <v>0</v>
      </c>
      <c r="E942">
        <v>9</v>
      </c>
      <c r="F942">
        <v>14421</v>
      </c>
      <c r="G942">
        <v>1</v>
      </c>
      <c r="H942">
        <v>3</v>
      </c>
      <c r="I942">
        <v>2</v>
      </c>
      <c r="J942">
        <v>3</v>
      </c>
      <c r="K942">
        <v>2</v>
      </c>
      <c r="L942">
        <v>3</v>
      </c>
      <c r="M942">
        <v>25</v>
      </c>
      <c r="N942">
        <v>2</v>
      </c>
      <c r="O942">
        <v>2</v>
      </c>
      <c r="P942">
        <v>1</v>
      </c>
      <c r="Q942">
        <v>3</v>
      </c>
      <c r="R942">
        <v>1</v>
      </c>
      <c r="S942">
        <v>2</v>
      </c>
      <c r="T942">
        <v>1</v>
      </c>
    </row>
    <row r="943" spans="1:20">
      <c r="A943">
        <v>0</v>
      </c>
      <c r="B943">
        <v>2</v>
      </c>
      <c r="C943">
        <v>18</v>
      </c>
      <c r="D943">
        <v>4</v>
      </c>
      <c r="E943">
        <v>0</v>
      </c>
      <c r="F943">
        <v>1056</v>
      </c>
      <c r="G943">
        <v>1</v>
      </c>
      <c r="H943">
        <v>5</v>
      </c>
      <c r="I943">
        <v>3</v>
      </c>
      <c r="J943">
        <v>3</v>
      </c>
      <c r="K943">
        <v>3</v>
      </c>
      <c r="L943">
        <v>1</v>
      </c>
      <c r="M943">
        <v>30</v>
      </c>
      <c r="N943">
        <v>3</v>
      </c>
      <c r="O943">
        <v>2</v>
      </c>
      <c r="P943">
        <v>2</v>
      </c>
      <c r="Q943">
        <v>3</v>
      </c>
      <c r="R943">
        <v>1</v>
      </c>
      <c r="S943">
        <v>1</v>
      </c>
      <c r="T943">
        <v>1</v>
      </c>
    </row>
    <row r="944" spans="1:20">
      <c r="A944">
        <v>0</v>
      </c>
      <c r="B944">
        <v>1</v>
      </c>
      <c r="C944">
        <v>12</v>
      </c>
      <c r="D944">
        <v>2</v>
      </c>
      <c r="E944">
        <v>0</v>
      </c>
      <c r="F944">
        <v>1274</v>
      </c>
      <c r="G944">
        <v>1</v>
      </c>
      <c r="H944">
        <v>2</v>
      </c>
      <c r="I944">
        <v>3</v>
      </c>
      <c r="J944">
        <v>2</v>
      </c>
      <c r="K944">
        <v>1</v>
      </c>
      <c r="L944">
        <v>1</v>
      </c>
      <c r="M944">
        <v>37</v>
      </c>
      <c r="N944">
        <v>1</v>
      </c>
      <c r="O944">
        <v>2</v>
      </c>
      <c r="P944">
        <v>1</v>
      </c>
      <c r="Q944">
        <v>2</v>
      </c>
      <c r="R944">
        <v>1</v>
      </c>
      <c r="S944">
        <v>1</v>
      </c>
      <c r="T944">
        <v>1</v>
      </c>
    </row>
    <row r="945" spans="1:20">
      <c r="A945">
        <v>0</v>
      </c>
      <c r="B945">
        <v>2</v>
      </c>
      <c r="C945">
        <v>12</v>
      </c>
      <c r="D945">
        <v>2</v>
      </c>
      <c r="E945">
        <v>0</v>
      </c>
      <c r="F945">
        <v>1223</v>
      </c>
      <c r="G945">
        <v>1</v>
      </c>
      <c r="H945">
        <v>5</v>
      </c>
      <c r="I945">
        <v>1</v>
      </c>
      <c r="J945">
        <v>1</v>
      </c>
      <c r="K945">
        <v>1</v>
      </c>
      <c r="L945">
        <v>1</v>
      </c>
      <c r="M945">
        <v>46</v>
      </c>
      <c r="N945">
        <v>3</v>
      </c>
      <c r="O945">
        <v>1</v>
      </c>
      <c r="P945">
        <v>2</v>
      </c>
      <c r="Q945">
        <v>3</v>
      </c>
      <c r="R945">
        <v>1</v>
      </c>
      <c r="S945">
        <v>1</v>
      </c>
      <c r="T945">
        <v>1</v>
      </c>
    </row>
    <row r="946" spans="1:20">
      <c r="A946">
        <v>0</v>
      </c>
      <c r="B946">
        <v>1</v>
      </c>
      <c r="C946">
        <v>12</v>
      </c>
      <c r="D946">
        <v>2</v>
      </c>
      <c r="E946">
        <v>0</v>
      </c>
      <c r="F946">
        <v>1372</v>
      </c>
      <c r="G946">
        <v>1</v>
      </c>
      <c r="H946">
        <v>4</v>
      </c>
      <c r="I946">
        <v>2</v>
      </c>
      <c r="J946">
        <v>1</v>
      </c>
      <c r="K946">
        <v>3</v>
      </c>
      <c r="L946">
        <v>3</v>
      </c>
      <c r="M946">
        <v>36</v>
      </c>
      <c r="N946">
        <v>3</v>
      </c>
      <c r="O946">
        <v>2</v>
      </c>
      <c r="P946">
        <v>1</v>
      </c>
      <c r="Q946">
        <v>3</v>
      </c>
      <c r="R946">
        <v>1</v>
      </c>
      <c r="S946">
        <v>1</v>
      </c>
      <c r="T946">
        <v>1</v>
      </c>
    </row>
    <row r="947" spans="1:20">
      <c r="A947">
        <v>0</v>
      </c>
      <c r="B947">
        <v>1</v>
      </c>
      <c r="C947">
        <v>16</v>
      </c>
      <c r="D947">
        <v>4</v>
      </c>
      <c r="E947">
        <v>0</v>
      </c>
      <c r="F947">
        <v>2625</v>
      </c>
      <c r="G947">
        <v>1</v>
      </c>
      <c r="H947">
        <v>5</v>
      </c>
      <c r="I947">
        <v>2</v>
      </c>
      <c r="J947">
        <v>3</v>
      </c>
      <c r="K947">
        <v>4</v>
      </c>
      <c r="L947">
        <v>2</v>
      </c>
      <c r="M947">
        <v>43</v>
      </c>
      <c r="N947">
        <v>3</v>
      </c>
      <c r="O947">
        <v>1</v>
      </c>
      <c r="P947">
        <v>1</v>
      </c>
      <c r="Q947">
        <v>3</v>
      </c>
      <c r="R947">
        <v>1</v>
      </c>
      <c r="S947">
        <v>2</v>
      </c>
      <c r="T947">
        <v>2</v>
      </c>
    </row>
    <row r="948" spans="1:20">
      <c r="A948">
        <v>0</v>
      </c>
      <c r="B948">
        <v>1</v>
      </c>
      <c r="C948">
        <v>20</v>
      </c>
      <c r="D948">
        <v>4</v>
      </c>
      <c r="E948">
        <v>0</v>
      </c>
      <c r="F948">
        <v>2235</v>
      </c>
      <c r="G948">
        <v>1</v>
      </c>
      <c r="H948">
        <v>3</v>
      </c>
      <c r="I948">
        <v>4</v>
      </c>
      <c r="J948">
        <v>4</v>
      </c>
      <c r="K948">
        <v>2</v>
      </c>
      <c r="L948">
        <v>2</v>
      </c>
      <c r="M948">
        <v>33</v>
      </c>
      <c r="N948">
        <v>1</v>
      </c>
      <c r="O948">
        <v>1</v>
      </c>
      <c r="P948">
        <v>2</v>
      </c>
      <c r="Q948">
        <v>3</v>
      </c>
      <c r="R948">
        <v>1</v>
      </c>
      <c r="S948">
        <v>1</v>
      </c>
      <c r="T948">
        <v>2</v>
      </c>
    </row>
    <row r="949" spans="1:20">
      <c r="A949">
        <v>0</v>
      </c>
      <c r="B949">
        <v>2</v>
      </c>
      <c r="C949">
        <v>9</v>
      </c>
      <c r="D949">
        <v>2</v>
      </c>
      <c r="E949">
        <v>2</v>
      </c>
      <c r="F949">
        <v>959</v>
      </c>
      <c r="G949">
        <v>1</v>
      </c>
      <c r="H949">
        <v>3</v>
      </c>
      <c r="I949">
        <v>1</v>
      </c>
      <c r="J949">
        <v>2</v>
      </c>
      <c r="K949">
        <v>2</v>
      </c>
      <c r="L949">
        <v>3</v>
      </c>
      <c r="M949">
        <v>29</v>
      </c>
      <c r="N949">
        <v>1</v>
      </c>
      <c r="O949">
        <v>2</v>
      </c>
      <c r="P949">
        <v>1</v>
      </c>
      <c r="Q949">
        <v>3</v>
      </c>
      <c r="R949">
        <v>1</v>
      </c>
      <c r="S949">
        <v>1</v>
      </c>
      <c r="T949">
        <v>1</v>
      </c>
    </row>
    <row r="950" spans="1:20">
      <c r="A950">
        <v>0</v>
      </c>
      <c r="B950">
        <v>2</v>
      </c>
      <c r="C950">
        <v>18</v>
      </c>
      <c r="D950">
        <v>4</v>
      </c>
      <c r="E950">
        <v>0</v>
      </c>
      <c r="F950">
        <v>884</v>
      </c>
      <c r="G950">
        <v>1</v>
      </c>
      <c r="H950">
        <v>5</v>
      </c>
      <c r="I950">
        <v>4</v>
      </c>
      <c r="J950">
        <v>3</v>
      </c>
      <c r="K950">
        <v>4</v>
      </c>
      <c r="L950">
        <v>3</v>
      </c>
      <c r="M950">
        <v>36</v>
      </c>
      <c r="N950">
        <v>3</v>
      </c>
      <c r="O950">
        <v>2</v>
      </c>
      <c r="P950">
        <v>1</v>
      </c>
      <c r="Q950">
        <v>3</v>
      </c>
      <c r="R950">
        <v>2</v>
      </c>
      <c r="S950">
        <v>2</v>
      </c>
      <c r="T950">
        <v>1</v>
      </c>
    </row>
    <row r="951" spans="1:20">
      <c r="A951">
        <v>0</v>
      </c>
      <c r="B951">
        <v>2</v>
      </c>
      <c r="C951">
        <v>24</v>
      </c>
      <c r="D951">
        <v>2</v>
      </c>
      <c r="E951">
        <v>0</v>
      </c>
      <c r="F951">
        <v>1246</v>
      </c>
      <c r="G951">
        <v>1</v>
      </c>
      <c r="H951">
        <v>2</v>
      </c>
      <c r="I951">
        <v>4</v>
      </c>
      <c r="J951">
        <v>3</v>
      </c>
      <c r="K951">
        <v>2</v>
      </c>
      <c r="L951">
        <v>1</v>
      </c>
      <c r="M951">
        <v>23</v>
      </c>
      <c r="N951">
        <v>1</v>
      </c>
      <c r="O951">
        <v>2</v>
      </c>
      <c r="P951">
        <v>1</v>
      </c>
      <c r="Q951">
        <v>2</v>
      </c>
      <c r="R951">
        <v>1</v>
      </c>
      <c r="S951">
        <v>1</v>
      </c>
      <c r="T951">
        <v>1</v>
      </c>
    </row>
    <row r="952" spans="1:20">
      <c r="A952">
        <v>0</v>
      </c>
      <c r="B952">
        <v>2</v>
      </c>
      <c r="C952">
        <v>36</v>
      </c>
      <c r="D952">
        <v>3</v>
      </c>
      <c r="E952">
        <v>0</v>
      </c>
      <c r="F952">
        <v>8086</v>
      </c>
      <c r="G952">
        <v>2</v>
      </c>
      <c r="H952">
        <v>5</v>
      </c>
      <c r="I952">
        <v>2</v>
      </c>
      <c r="J952">
        <v>3</v>
      </c>
      <c r="K952">
        <v>4</v>
      </c>
      <c r="L952">
        <v>3</v>
      </c>
      <c r="M952">
        <v>42</v>
      </c>
      <c r="N952">
        <v>2</v>
      </c>
      <c r="O952">
        <v>2</v>
      </c>
      <c r="P952">
        <v>4</v>
      </c>
      <c r="Q952">
        <v>4</v>
      </c>
      <c r="R952">
        <v>1</v>
      </c>
      <c r="S952">
        <v>2</v>
      </c>
      <c r="T952">
        <v>1</v>
      </c>
    </row>
    <row r="953" spans="1:20">
      <c r="A953">
        <v>0</v>
      </c>
      <c r="B953">
        <v>4</v>
      </c>
      <c r="C953">
        <v>48</v>
      </c>
      <c r="D953">
        <v>4</v>
      </c>
      <c r="E953">
        <v>0</v>
      </c>
      <c r="F953">
        <v>10127</v>
      </c>
      <c r="G953">
        <v>3</v>
      </c>
      <c r="H953">
        <v>3</v>
      </c>
      <c r="I953">
        <v>2</v>
      </c>
      <c r="J953">
        <v>3</v>
      </c>
      <c r="K953">
        <v>2</v>
      </c>
      <c r="L953">
        <v>4</v>
      </c>
      <c r="M953">
        <v>44</v>
      </c>
      <c r="N953">
        <v>3</v>
      </c>
      <c r="O953">
        <v>3</v>
      </c>
      <c r="P953">
        <v>1</v>
      </c>
      <c r="Q953">
        <v>3</v>
      </c>
      <c r="R953">
        <v>1</v>
      </c>
      <c r="S953">
        <v>1</v>
      </c>
      <c r="T953">
        <v>1</v>
      </c>
    </row>
    <row r="954" spans="1:20">
      <c r="A954">
        <v>0</v>
      </c>
      <c r="B954">
        <v>2</v>
      </c>
      <c r="C954">
        <v>12</v>
      </c>
      <c r="D954">
        <v>2</v>
      </c>
      <c r="E954">
        <v>0</v>
      </c>
      <c r="F954">
        <v>888</v>
      </c>
      <c r="G954">
        <v>1</v>
      </c>
      <c r="H954">
        <v>5</v>
      </c>
      <c r="I954">
        <v>4</v>
      </c>
      <c r="J954">
        <v>3</v>
      </c>
      <c r="K954">
        <v>4</v>
      </c>
      <c r="L954">
        <v>3</v>
      </c>
      <c r="M954">
        <v>41</v>
      </c>
      <c r="N954">
        <v>1</v>
      </c>
      <c r="O954">
        <v>2</v>
      </c>
      <c r="P954">
        <v>1</v>
      </c>
      <c r="Q954">
        <v>2</v>
      </c>
      <c r="R954">
        <v>2</v>
      </c>
      <c r="S954">
        <v>1</v>
      </c>
      <c r="T954">
        <v>1</v>
      </c>
    </row>
    <row r="955" spans="1:20">
      <c r="A955">
        <v>0</v>
      </c>
      <c r="B955">
        <v>4</v>
      </c>
      <c r="C955">
        <v>12</v>
      </c>
      <c r="D955">
        <v>2</v>
      </c>
      <c r="E955">
        <v>6</v>
      </c>
      <c r="F955">
        <v>719</v>
      </c>
      <c r="G955">
        <v>1</v>
      </c>
      <c r="H955">
        <v>5</v>
      </c>
      <c r="I955">
        <v>4</v>
      </c>
      <c r="J955">
        <v>3</v>
      </c>
      <c r="K955">
        <v>4</v>
      </c>
      <c r="L955">
        <v>3</v>
      </c>
      <c r="M955">
        <v>41</v>
      </c>
      <c r="N955">
        <v>1</v>
      </c>
      <c r="O955">
        <v>2</v>
      </c>
      <c r="P955">
        <v>1</v>
      </c>
      <c r="Q955">
        <v>2</v>
      </c>
      <c r="R955">
        <v>2</v>
      </c>
      <c r="S955">
        <v>1</v>
      </c>
      <c r="T955">
        <v>1</v>
      </c>
    </row>
    <row r="956" spans="1:20">
      <c r="A956">
        <v>0</v>
      </c>
      <c r="B956">
        <v>2</v>
      </c>
      <c r="C956">
        <v>36</v>
      </c>
      <c r="D956">
        <v>2</v>
      </c>
      <c r="E956">
        <v>0</v>
      </c>
      <c r="F956">
        <v>12389</v>
      </c>
      <c r="G956">
        <v>5</v>
      </c>
      <c r="H956">
        <v>3</v>
      </c>
      <c r="I956">
        <v>1</v>
      </c>
      <c r="J956">
        <v>3</v>
      </c>
      <c r="K956">
        <v>4</v>
      </c>
      <c r="L956">
        <v>4</v>
      </c>
      <c r="M956">
        <v>37</v>
      </c>
      <c r="N956">
        <v>1</v>
      </c>
      <c r="O956">
        <v>3</v>
      </c>
      <c r="P956">
        <v>1</v>
      </c>
      <c r="Q956">
        <v>3</v>
      </c>
      <c r="R956">
        <v>1</v>
      </c>
      <c r="S956">
        <v>2</v>
      </c>
      <c r="T956">
        <v>1</v>
      </c>
    </row>
    <row r="957" spans="1:20">
      <c r="A957">
        <v>0</v>
      </c>
      <c r="B957">
        <v>1</v>
      </c>
      <c r="C957">
        <v>12</v>
      </c>
      <c r="D957">
        <v>2</v>
      </c>
      <c r="E957">
        <v>3</v>
      </c>
      <c r="F957">
        <v>709</v>
      </c>
      <c r="G957">
        <v>1</v>
      </c>
      <c r="H957">
        <v>5</v>
      </c>
      <c r="I957">
        <v>4</v>
      </c>
      <c r="J957">
        <v>3</v>
      </c>
      <c r="K957">
        <v>4</v>
      </c>
      <c r="L957">
        <v>1</v>
      </c>
      <c r="M957">
        <v>57</v>
      </c>
      <c r="N957">
        <v>3</v>
      </c>
      <c r="O957">
        <v>2</v>
      </c>
      <c r="P957">
        <v>1</v>
      </c>
      <c r="Q957">
        <v>2</v>
      </c>
      <c r="R957">
        <v>1</v>
      </c>
      <c r="S957">
        <v>1</v>
      </c>
      <c r="T957">
        <v>1</v>
      </c>
    </row>
    <row r="958" spans="1:20">
      <c r="A958">
        <v>0</v>
      </c>
      <c r="B958">
        <v>2</v>
      </c>
      <c r="C958">
        <v>15</v>
      </c>
      <c r="D958">
        <v>1</v>
      </c>
      <c r="E958">
        <v>0</v>
      </c>
      <c r="F958">
        <v>6850</v>
      </c>
      <c r="G958">
        <v>2</v>
      </c>
      <c r="H958">
        <v>1</v>
      </c>
      <c r="I958">
        <v>1</v>
      </c>
      <c r="J958">
        <v>3</v>
      </c>
      <c r="K958">
        <v>2</v>
      </c>
      <c r="L958">
        <v>2</v>
      </c>
      <c r="M958">
        <v>34</v>
      </c>
      <c r="N958">
        <v>2</v>
      </c>
      <c r="O958">
        <v>2</v>
      </c>
      <c r="P958">
        <v>1</v>
      </c>
      <c r="Q958">
        <v>4</v>
      </c>
      <c r="R958">
        <v>2</v>
      </c>
      <c r="S958">
        <v>2</v>
      </c>
      <c r="T958">
        <v>1</v>
      </c>
    </row>
    <row r="959" spans="1:20">
      <c r="A959">
        <v>0</v>
      </c>
      <c r="B959">
        <v>4</v>
      </c>
      <c r="C959">
        <v>10</v>
      </c>
      <c r="D959">
        <v>2</v>
      </c>
      <c r="E959">
        <v>2</v>
      </c>
      <c r="F959">
        <v>2210</v>
      </c>
      <c r="G959">
        <v>1</v>
      </c>
      <c r="H959">
        <v>3</v>
      </c>
      <c r="I959">
        <v>2</v>
      </c>
      <c r="J959">
        <v>3</v>
      </c>
      <c r="K959">
        <v>2</v>
      </c>
      <c r="L959">
        <v>1</v>
      </c>
      <c r="M959">
        <v>25</v>
      </c>
      <c r="N959">
        <v>3</v>
      </c>
      <c r="O959">
        <v>1</v>
      </c>
      <c r="P959">
        <v>1</v>
      </c>
      <c r="Q959">
        <v>2</v>
      </c>
      <c r="R959">
        <v>1</v>
      </c>
      <c r="S959">
        <v>1</v>
      </c>
      <c r="T959">
        <v>1</v>
      </c>
    </row>
    <row r="960" spans="1:20">
      <c r="A960">
        <v>0</v>
      </c>
      <c r="B960">
        <v>4</v>
      </c>
      <c r="C960">
        <v>30</v>
      </c>
      <c r="D960">
        <v>1</v>
      </c>
      <c r="E960">
        <v>1</v>
      </c>
      <c r="F960">
        <v>7485</v>
      </c>
      <c r="G960">
        <v>5</v>
      </c>
      <c r="H960">
        <v>1</v>
      </c>
      <c r="I960">
        <v>4</v>
      </c>
      <c r="J960">
        <v>2</v>
      </c>
      <c r="K960">
        <v>1</v>
      </c>
      <c r="L960">
        <v>1</v>
      </c>
      <c r="M960">
        <v>53</v>
      </c>
      <c r="N960">
        <v>1</v>
      </c>
      <c r="O960">
        <v>2</v>
      </c>
      <c r="P960">
        <v>1</v>
      </c>
      <c r="Q960">
        <v>4</v>
      </c>
      <c r="R960">
        <v>1</v>
      </c>
      <c r="S960">
        <v>2</v>
      </c>
      <c r="T960">
        <v>1</v>
      </c>
    </row>
    <row r="961" spans="1:20">
      <c r="A961">
        <v>0</v>
      </c>
      <c r="B961">
        <v>1</v>
      </c>
      <c r="C961">
        <v>18</v>
      </c>
      <c r="D961">
        <v>1</v>
      </c>
      <c r="E961">
        <v>0</v>
      </c>
      <c r="F961">
        <v>1442</v>
      </c>
      <c r="G961">
        <v>1</v>
      </c>
      <c r="H961">
        <v>4</v>
      </c>
      <c r="I961">
        <v>4</v>
      </c>
      <c r="J961">
        <v>3</v>
      </c>
      <c r="K961">
        <v>4</v>
      </c>
      <c r="L961">
        <v>4</v>
      </c>
      <c r="M961">
        <v>32</v>
      </c>
      <c r="N961">
        <v>1</v>
      </c>
      <c r="O961">
        <v>3</v>
      </c>
      <c r="P961">
        <v>2</v>
      </c>
      <c r="Q961">
        <v>2</v>
      </c>
      <c r="R961">
        <v>2</v>
      </c>
      <c r="S961">
        <v>1</v>
      </c>
      <c r="T961">
        <v>1</v>
      </c>
    </row>
    <row r="962" spans="1:20">
      <c r="A962">
        <v>0</v>
      </c>
      <c r="B962">
        <v>4</v>
      </c>
      <c r="C962">
        <v>12</v>
      </c>
      <c r="D962">
        <v>4</v>
      </c>
      <c r="E962">
        <v>3</v>
      </c>
      <c r="F962">
        <v>797</v>
      </c>
      <c r="G962">
        <v>5</v>
      </c>
      <c r="H962">
        <v>5</v>
      </c>
      <c r="I962">
        <v>4</v>
      </c>
      <c r="J962">
        <v>2</v>
      </c>
      <c r="K962">
        <v>3</v>
      </c>
      <c r="L962">
        <v>2</v>
      </c>
      <c r="M962">
        <v>33</v>
      </c>
      <c r="N962">
        <v>3</v>
      </c>
      <c r="O962">
        <v>2</v>
      </c>
      <c r="P962">
        <v>1</v>
      </c>
      <c r="Q962">
        <v>2</v>
      </c>
      <c r="R962">
        <v>2</v>
      </c>
      <c r="S962">
        <v>1</v>
      </c>
      <c r="T962">
        <v>1</v>
      </c>
    </row>
    <row r="963" spans="1:20">
      <c r="A963">
        <v>0</v>
      </c>
      <c r="B963">
        <v>2</v>
      </c>
      <c r="C963">
        <v>45</v>
      </c>
      <c r="D963">
        <v>4</v>
      </c>
      <c r="E963">
        <v>3</v>
      </c>
      <c r="F963">
        <v>4746</v>
      </c>
      <c r="G963">
        <v>1</v>
      </c>
      <c r="H963">
        <v>2</v>
      </c>
      <c r="I963">
        <v>4</v>
      </c>
      <c r="J963">
        <v>3</v>
      </c>
      <c r="K963">
        <v>2</v>
      </c>
      <c r="L963">
        <v>2</v>
      </c>
      <c r="M963">
        <v>24</v>
      </c>
      <c r="N963">
        <v>1</v>
      </c>
      <c r="O963">
        <v>2</v>
      </c>
      <c r="P963">
        <v>2</v>
      </c>
      <c r="Q963">
        <v>2</v>
      </c>
      <c r="R963">
        <v>1</v>
      </c>
      <c r="S963">
        <v>1</v>
      </c>
      <c r="T963">
        <v>1</v>
      </c>
    </row>
    <row r="964" spans="1:20">
      <c r="A964">
        <v>0</v>
      </c>
      <c r="B964">
        <v>3</v>
      </c>
      <c r="C964">
        <v>12</v>
      </c>
      <c r="D964">
        <v>4</v>
      </c>
      <c r="E964">
        <v>0</v>
      </c>
      <c r="F964">
        <v>939</v>
      </c>
      <c r="G964">
        <v>3</v>
      </c>
      <c r="H964">
        <v>4</v>
      </c>
      <c r="I964">
        <v>4</v>
      </c>
      <c r="J964">
        <v>4</v>
      </c>
      <c r="K964">
        <v>2</v>
      </c>
      <c r="L964">
        <v>1</v>
      </c>
      <c r="M964">
        <v>28</v>
      </c>
      <c r="N964">
        <v>3</v>
      </c>
      <c r="O964">
        <v>2</v>
      </c>
      <c r="P964">
        <v>3</v>
      </c>
      <c r="Q964">
        <v>3</v>
      </c>
      <c r="R964">
        <v>1</v>
      </c>
      <c r="S964">
        <v>2</v>
      </c>
      <c r="T964">
        <v>1</v>
      </c>
    </row>
    <row r="965" spans="1:20">
      <c r="A965">
        <v>0</v>
      </c>
      <c r="B965">
        <v>2</v>
      </c>
      <c r="C965">
        <v>21</v>
      </c>
      <c r="D965">
        <v>2</v>
      </c>
      <c r="E965">
        <v>9</v>
      </c>
      <c r="F965">
        <v>1188</v>
      </c>
      <c r="G965">
        <v>1</v>
      </c>
      <c r="H965">
        <v>5</v>
      </c>
      <c r="I965">
        <v>2</v>
      </c>
      <c r="J965">
        <v>2</v>
      </c>
      <c r="K965">
        <v>4</v>
      </c>
      <c r="L965">
        <v>2</v>
      </c>
      <c r="M965">
        <v>39</v>
      </c>
      <c r="N965">
        <v>3</v>
      </c>
      <c r="O965">
        <v>2</v>
      </c>
      <c r="P965">
        <v>1</v>
      </c>
      <c r="Q965">
        <v>3</v>
      </c>
      <c r="R965">
        <v>2</v>
      </c>
      <c r="S965">
        <v>1</v>
      </c>
      <c r="T965">
        <v>1</v>
      </c>
    </row>
    <row r="966" spans="1:20">
      <c r="A966">
        <v>0</v>
      </c>
      <c r="B966">
        <v>4</v>
      </c>
      <c r="C966">
        <v>48</v>
      </c>
      <c r="D966">
        <v>4</v>
      </c>
      <c r="E966">
        <v>1</v>
      </c>
      <c r="F966">
        <v>11590</v>
      </c>
      <c r="G966">
        <v>2</v>
      </c>
      <c r="H966">
        <v>3</v>
      </c>
      <c r="I966">
        <v>2</v>
      </c>
      <c r="J966">
        <v>2</v>
      </c>
      <c r="K966">
        <v>4</v>
      </c>
      <c r="L966">
        <v>3</v>
      </c>
      <c r="M966">
        <v>24</v>
      </c>
      <c r="N966">
        <v>3</v>
      </c>
      <c r="O966">
        <v>1</v>
      </c>
      <c r="P966">
        <v>2</v>
      </c>
      <c r="Q966">
        <v>2</v>
      </c>
      <c r="R966">
        <v>1</v>
      </c>
      <c r="S966">
        <v>1</v>
      </c>
      <c r="T966">
        <v>1</v>
      </c>
    </row>
    <row r="967" spans="1:20">
      <c r="A967">
        <v>0</v>
      </c>
      <c r="B967">
        <v>3</v>
      </c>
      <c r="C967">
        <v>12</v>
      </c>
      <c r="D967">
        <v>1</v>
      </c>
      <c r="E967">
        <v>9</v>
      </c>
      <c r="F967">
        <v>609</v>
      </c>
      <c r="G967">
        <v>1</v>
      </c>
      <c r="H967">
        <v>2</v>
      </c>
      <c r="I967">
        <v>4</v>
      </c>
      <c r="J967">
        <v>2</v>
      </c>
      <c r="K967">
        <v>1</v>
      </c>
      <c r="L967">
        <v>1</v>
      </c>
      <c r="M967">
        <v>26</v>
      </c>
      <c r="N967">
        <v>1</v>
      </c>
      <c r="O967">
        <v>2</v>
      </c>
      <c r="P967">
        <v>1</v>
      </c>
      <c r="Q967">
        <v>1</v>
      </c>
      <c r="R967">
        <v>1</v>
      </c>
      <c r="S967">
        <v>1</v>
      </c>
      <c r="T967">
        <v>1</v>
      </c>
    </row>
    <row r="968" spans="1:20">
      <c r="A968">
        <v>0</v>
      </c>
      <c r="B968">
        <v>1</v>
      </c>
      <c r="C968">
        <v>18</v>
      </c>
      <c r="D968">
        <v>4</v>
      </c>
      <c r="E968">
        <v>5</v>
      </c>
      <c r="F968">
        <v>1190</v>
      </c>
      <c r="G968">
        <v>1</v>
      </c>
      <c r="H968">
        <v>1</v>
      </c>
      <c r="I968">
        <v>2</v>
      </c>
      <c r="J968">
        <v>2</v>
      </c>
      <c r="K968">
        <v>4</v>
      </c>
      <c r="L968">
        <v>4</v>
      </c>
      <c r="M968">
        <v>55</v>
      </c>
      <c r="N968">
        <v>3</v>
      </c>
      <c r="O968">
        <v>3</v>
      </c>
      <c r="P968">
        <v>3</v>
      </c>
      <c r="Q968">
        <v>1</v>
      </c>
      <c r="R968">
        <v>2</v>
      </c>
      <c r="S968">
        <v>1</v>
      </c>
      <c r="T968">
        <v>1</v>
      </c>
    </row>
    <row r="969" spans="1:20">
      <c r="A969">
        <v>0</v>
      </c>
      <c r="B969">
        <v>2</v>
      </c>
      <c r="C969">
        <v>21</v>
      </c>
      <c r="D969">
        <v>2</v>
      </c>
      <c r="E969">
        <v>9</v>
      </c>
      <c r="F969">
        <v>2767</v>
      </c>
      <c r="G969">
        <v>2</v>
      </c>
      <c r="H969">
        <v>5</v>
      </c>
      <c r="I969">
        <v>4</v>
      </c>
      <c r="J969">
        <v>1</v>
      </c>
      <c r="K969">
        <v>2</v>
      </c>
      <c r="L969">
        <v>3</v>
      </c>
      <c r="M969">
        <v>61</v>
      </c>
      <c r="N969">
        <v>3</v>
      </c>
      <c r="O969">
        <v>1</v>
      </c>
      <c r="P969">
        <v>2</v>
      </c>
      <c r="Q969">
        <v>2</v>
      </c>
      <c r="R969">
        <v>1</v>
      </c>
      <c r="S969">
        <v>1</v>
      </c>
      <c r="T969">
        <v>1</v>
      </c>
    </row>
    <row r="970" spans="1:20">
      <c r="A970">
        <v>0</v>
      </c>
      <c r="B970">
        <v>2</v>
      </c>
      <c r="C970">
        <v>30</v>
      </c>
      <c r="D970">
        <v>2</v>
      </c>
      <c r="E970">
        <v>2</v>
      </c>
      <c r="F970">
        <v>3441</v>
      </c>
      <c r="G970">
        <v>2</v>
      </c>
      <c r="H970">
        <v>3</v>
      </c>
      <c r="I970">
        <v>2</v>
      </c>
      <c r="J970">
        <v>2</v>
      </c>
      <c r="K970">
        <v>4</v>
      </c>
      <c r="L970">
        <v>3</v>
      </c>
      <c r="M970">
        <v>21</v>
      </c>
      <c r="N970">
        <v>1</v>
      </c>
      <c r="O970">
        <v>1</v>
      </c>
      <c r="P970">
        <v>1</v>
      </c>
      <c r="Q970">
        <v>3</v>
      </c>
      <c r="R970">
        <v>1</v>
      </c>
      <c r="S970">
        <v>1</v>
      </c>
      <c r="T970">
        <v>1</v>
      </c>
    </row>
    <row r="971" spans="1:20">
      <c r="A971">
        <v>0</v>
      </c>
      <c r="B971">
        <v>2</v>
      </c>
      <c r="C971">
        <v>30</v>
      </c>
      <c r="D971">
        <v>0</v>
      </c>
      <c r="E971">
        <v>9</v>
      </c>
      <c r="F971">
        <v>4280</v>
      </c>
      <c r="G971">
        <v>2</v>
      </c>
      <c r="H971">
        <v>3</v>
      </c>
      <c r="I971">
        <v>4</v>
      </c>
      <c r="J971">
        <v>2</v>
      </c>
      <c r="K971">
        <v>4</v>
      </c>
      <c r="L971">
        <v>3</v>
      </c>
      <c r="M971">
        <v>26</v>
      </c>
      <c r="N971">
        <v>3</v>
      </c>
      <c r="O971">
        <v>1</v>
      </c>
      <c r="P971">
        <v>2</v>
      </c>
      <c r="Q971">
        <v>2</v>
      </c>
      <c r="R971">
        <v>1</v>
      </c>
      <c r="S971">
        <v>1</v>
      </c>
      <c r="T971">
        <v>1</v>
      </c>
    </row>
    <row r="972" spans="1:20">
      <c r="A972">
        <v>0</v>
      </c>
      <c r="B972">
        <v>2</v>
      </c>
      <c r="C972">
        <v>24</v>
      </c>
      <c r="D972">
        <v>2</v>
      </c>
      <c r="E972">
        <v>3</v>
      </c>
      <c r="F972">
        <v>3092</v>
      </c>
      <c r="G972">
        <v>2</v>
      </c>
      <c r="H972">
        <v>2</v>
      </c>
      <c r="I972">
        <v>3</v>
      </c>
      <c r="J972">
        <v>4</v>
      </c>
      <c r="K972">
        <v>2</v>
      </c>
      <c r="L972">
        <v>3</v>
      </c>
      <c r="M972">
        <v>22</v>
      </c>
      <c r="N972">
        <v>3</v>
      </c>
      <c r="O972">
        <v>1</v>
      </c>
      <c r="P972">
        <v>1</v>
      </c>
      <c r="Q972">
        <v>3</v>
      </c>
      <c r="R972">
        <v>1</v>
      </c>
      <c r="S972">
        <v>2</v>
      </c>
      <c r="T972">
        <v>1</v>
      </c>
    </row>
    <row r="973" spans="1:20">
      <c r="A973">
        <v>0</v>
      </c>
      <c r="B973">
        <v>4</v>
      </c>
      <c r="C973">
        <v>18</v>
      </c>
      <c r="D973">
        <v>2</v>
      </c>
      <c r="E973">
        <v>0</v>
      </c>
      <c r="F973">
        <v>6761</v>
      </c>
      <c r="G973">
        <v>5</v>
      </c>
      <c r="H973">
        <v>3</v>
      </c>
      <c r="I973">
        <v>2</v>
      </c>
      <c r="J973">
        <v>3</v>
      </c>
      <c r="K973">
        <v>4</v>
      </c>
      <c r="L973">
        <v>3</v>
      </c>
      <c r="M973">
        <v>68</v>
      </c>
      <c r="N973">
        <v>2</v>
      </c>
      <c r="O973">
        <v>1</v>
      </c>
      <c r="P973">
        <v>2</v>
      </c>
      <c r="Q973">
        <v>3</v>
      </c>
      <c r="R973">
        <v>1</v>
      </c>
      <c r="S973">
        <v>1</v>
      </c>
      <c r="T973">
        <v>1</v>
      </c>
    </row>
    <row r="974" spans="1:20">
      <c r="A974">
        <v>0</v>
      </c>
      <c r="B974">
        <v>2</v>
      </c>
      <c r="C974">
        <v>12</v>
      </c>
      <c r="D974">
        <v>2</v>
      </c>
      <c r="E974">
        <v>3</v>
      </c>
      <c r="F974">
        <v>1331</v>
      </c>
      <c r="G974">
        <v>1</v>
      </c>
      <c r="H974">
        <v>2</v>
      </c>
      <c r="I974">
        <v>2</v>
      </c>
      <c r="J974">
        <v>3</v>
      </c>
      <c r="K974">
        <v>1</v>
      </c>
      <c r="L974">
        <v>3</v>
      </c>
      <c r="M974">
        <v>22</v>
      </c>
      <c r="N974">
        <v>3</v>
      </c>
      <c r="O974">
        <v>2</v>
      </c>
      <c r="P974">
        <v>1</v>
      </c>
      <c r="Q974">
        <v>3</v>
      </c>
      <c r="R974">
        <v>1</v>
      </c>
      <c r="S974">
        <v>1</v>
      </c>
      <c r="T974">
        <v>1</v>
      </c>
    </row>
    <row r="975" spans="1:20">
      <c r="A975">
        <v>0</v>
      </c>
      <c r="B975">
        <v>2</v>
      </c>
      <c r="C975">
        <v>54</v>
      </c>
      <c r="D975">
        <v>0</v>
      </c>
      <c r="E975">
        <v>9</v>
      </c>
      <c r="F975">
        <v>15945</v>
      </c>
      <c r="G975">
        <v>1</v>
      </c>
      <c r="H975">
        <v>2</v>
      </c>
      <c r="I975">
        <v>3</v>
      </c>
      <c r="J975">
        <v>3</v>
      </c>
      <c r="K975">
        <v>4</v>
      </c>
      <c r="L975">
        <v>4</v>
      </c>
      <c r="M975">
        <v>58</v>
      </c>
      <c r="N975">
        <v>3</v>
      </c>
      <c r="O975">
        <v>1</v>
      </c>
      <c r="P975">
        <v>1</v>
      </c>
      <c r="Q975">
        <v>3</v>
      </c>
      <c r="R975">
        <v>1</v>
      </c>
      <c r="S975">
        <v>2</v>
      </c>
      <c r="T975">
        <v>1</v>
      </c>
    </row>
    <row r="976" spans="1:20">
      <c r="A976">
        <v>0</v>
      </c>
      <c r="B976">
        <v>1</v>
      </c>
      <c r="C976">
        <v>24</v>
      </c>
      <c r="D976">
        <v>2</v>
      </c>
      <c r="E976">
        <v>2</v>
      </c>
      <c r="F976">
        <v>3234</v>
      </c>
      <c r="G976">
        <v>1</v>
      </c>
      <c r="H976">
        <v>2</v>
      </c>
      <c r="I976">
        <v>4</v>
      </c>
      <c r="J976">
        <v>2</v>
      </c>
      <c r="K976">
        <v>4</v>
      </c>
      <c r="L976">
        <v>1</v>
      </c>
      <c r="M976">
        <v>23</v>
      </c>
      <c r="N976">
        <v>3</v>
      </c>
      <c r="O976">
        <v>1</v>
      </c>
      <c r="P976">
        <v>1</v>
      </c>
      <c r="Q976">
        <v>2</v>
      </c>
      <c r="R976">
        <v>1</v>
      </c>
      <c r="S976">
        <v>2</v>
      </c>
      <c r="T976">
        <v>1</v>
      </c>
    </row>
    <row r="977" spans="1:20">
      <c r="A977">
        <v>0</v>
      </c>
      <c r="B977">
        <v>2</v>
      </c>
      <c r="C977">
        <v>15</v>
      </c>
      <c r="D977">
        <v>2</v>
      </c>
      <c r="E977">
        <v>3</v>
      </c>
      <c r="F977">
        <v>802</v>
      </c>
      <c r="G977">
        <v>1</v>
      </c>
      <c r="H977">
        <v>5</v>
      </c>
      <c r="I977">
        <v>4</v>
      </c>
      <c r="J977">
        <v>3</v>
      </c>
      <c r="K977">
        <v>3</v>
      </c>
      <c r="L977">
        <v>3</v>
      </c>
      <c r="M977">
        <v>37</v>
      </c>
      <c r="N977">
        <v>3</v>
      </c>
      <c r="O977">
        <v>2</v>
      </c>
      <c r="P977">
        <v>1</v>
      </c>
      <c r="Q977">
        <v>3</v>
      </c>
      <c r="R977">
        <v>2</v>
      </c>
      <c r="S977">
        <v>1</v>
      </c>
      <c r="T977">
        <v>1</v>
      </c>
    </row>
    <row r="978" spans="1:20">
      <c r="A978">
        <v>0</v>
      </c>
      <c r="B978">
        <v>2</v>
      </c>
      <c r="C978">
        <v>48</v>
      </c>
      <c r="D978">
        <v>2</v>
      </c>
      <c r="E978">
        <v>2</v>
      </c>
      <c r="F978">
        <v>9960</v>
      </c>
      <c r="G978">
        <v>1</v>
      </c>
      <c r="H978">
        <v>2</v>
      </c>
      <c r="I978">
        <v>1</v>
      </c>
      <c r="J978">
        <v>2</v>
      </c>
      <c r="K978">
        <v>2</v>
      </c>
      <c r="L978">
        <v>3</v>
      </c>
      <c r="M978">
        <v>26</v>
      </c>
      <c r="N978">
        <v>1</v>
      </c>
      <c r="O978">
        <v>2</v>
      </c>
      <c r="P978">
        <v>1</v>
      </c>
      <c r="Q978">
        <v>3</v>
      </c>
      <c r="R978">
        <v>1</v>
      </c>
      <c r="S978">
        <v>2</v>
      </c>
      <c r="T978">
        <v>1</v>
      </c>
    </row>
    <row r="979" spans="1:20">
      <c r="A979">
        <v>0</v>
      </c>
      <c r="B979">
        <v>4</v>
      </c>
      <c r="C979">
        <v>24</v>
      </c>
      <c r="D979">
        <v>3</v>
      </c>
      <c r="E979">
        <v>9</v>
      </c>
      <c r="F979">
        <v>8648</v>
      </c>
      <c r="G979">
        <v>1</v>
      </c>
      <c r="H979">
        <v>2</v>
      </c>
      <c r="I979">
        <v>2</v>
      </c>
      <c r="J979">
        <v>3</v>
      </c>
      <c r="K979">
        <v>2</v>
      </c>
      <c r="L979">
        <v>3</v>
      </c>
      <c r="M979">
        <v>27</v>
      </c>
      <c r="N979">
        <v>1</v>
      </c>
      <c r="O979">
        <v>2</v>
      </c>
      <c r="P979">
        <v>2</v>
      </c>
      <c r="Q979">
        <v>3</v>
      </c>
      <c r="R979">
        <v>1</v>
      </c>
      <c r="S979">
        <v>2</v>
      </c>
      <c r="T979">
        <v>1</v>
      </c>
    </row>
    <row r="980" spans="1:20">
      <c r="A980">
        <v>0</v>
      </c>
      <c r="B980">
        <v>1</v>
      </c>
      <c r="C980">
        <v>18</v>
      </c>
      <c r="D980">
        <v>2</v>
      </c>
      <c r="E980">
        <v>3</v>
      </c>
      <c r="F980">
        <v>1345</v>
      </c>
      <c r="G980">
        <v>1</v>
      </c>
      <c r="H980">
        <v>3</v>
      </c>
      <c r="I980">
        <v>4</v>
      </c>
      <c r="J980">
        <v>4</v>
      </c>
      <c r="K980">
        <v>3</v>
      </c>
      <c r="L980">
        <v>1</v>
      </c>
      <c r="M980">
        <v>26</v>
      </c>
      <c r="N980">
        <v>3</v>
      </c>
      <c r="O980">
        <v>2</v>
      </c>
      <c r="P980">
        <v>1</v>
      </c>
      <c r="Q980">
        <v>3</v>
      </c>
      <c r="R980">
        <v>1</v>
      </c>
      <c r="S980">
        <v>1</v>
      </c>
      <c r="T980">
        <v>1</v>
      </c>
    </row>
    <row r="981" spans="1:20">
      <c r="A981">
        <v>0</v>
      </c>
      <c r="B981">
        <v>1</v>
      </c>
      <c r="C981">
        <v>45</v>
      </c>
      <c r="D981">
        <v>2</v>
      </c>
      <c r="E981">
        <v>3</v>
      </c>
      <c r="F981">
        <v>1845</v>
      </c>
      <c r="G981">
        <v>1</v>
      </c>
      <c r="H981">
        <v>3</v>
      </c>
      <c r="I981">
        <v>4</v>
      </c>
      <c r="J981">
        <v>3</v>
      </c>
      <c r="K981">
        <v>4</v>
      </c>
      <c r="L981">
        <v>4</v>
      </c>
      <c r="M981">
        <v>23</v>
      </c>
      <c r="N981">
        <v>3</v>
      </c>
      <c r="O981">
        <v>3</v>
      </c>
      <c r="P981">
        <v>1</v>
      </c>
      <c r="Q981">
        <v>3</v>
      </c>
      <c r="R981">
        <v>1</v>
      </c>
      <c r="S981">
        <v>2</v>
      </c>
      <c r="T981">
        <v>1</v>
      </c>
    </row>
    <row r="982" spans="1:20">
      <c r="A982">
        <v>0</v>
      </c>
      <c r="B982">
        <v>1</v>
      </c>
      <c r="C982">
        <v>21</v>
      </c>
      <c r="D982">
        <v>1</v>
      </c>
      <c r="E982">
        <v>0</v>
      </c>
      <c r="F982">
        <v>1647</v>
      </c>
      <c r="G982">
        <v>5</v>
      </c>
      <c r="H982">
        <v>3</v>
      </c>
      <c r="I982">
        <v>4</v>
      </c>
      <c r="J982">
        <v>3</v>
      </c>
      <c r="K982">
        <v>2</v>
      </c>
      <c r="L982">
        <v>2</v>
      </c>
      <c r="M982">
        <v>40</v>
      </c>
      <c r="N982">
        <v>1</v>
      </c>
      <c r="O982">
        <v>2</v>
      </c>
      <c r="P982">
        <v>2</v>
      </c>
      <c r="Q982">
        <v>2</v>
      </c>
      <c r="R982">
        <v>2</v>
      </c>
      <c r="S982">
        <v>1</v>
      </c>
      <c r="T982">
        <v>1</v>
      </c>
    </row>
    <row r="983" spans="1:20">
      <c r="A983">
        <v>0</v>
      </c>
      <c r="B983">
        <v>4</v>
      </c>
      <c r="C983">
        <v>48</v>
      </c>
      <c r="D983">
        <v>2</v>
      </c>
      <c r="E983">
        <v>9</v>
      </c>
      <c r="F983">
        <v>4844</v>
      </c>
      <c r="G983">
        <v>1</v>
      </c>
      <c r="H983">
        <v>1</v>
      </c>
      <c r="I983">
        <v>3</v>
      </c>
      <c r="J983">
        <v>3</v>
      </c>
      <c r="K983">
        <v>2</v>
      </c>
      <c r="L983">
        <v>3</v>
      </c>
      <c r="M983">
        <v>33</v>
      </c>
      <c r="N983">
        <v>3</v>
      </c>
      <c r="O983">
        <v>1</v>
      </c>
      <c r="P983">
        <v>1</v>
      </c>
      <c r="Q983">
        <v>4</v>
      </c>
      <c r="R983">
        <v>1</v>
      </c>
      <c r="S983">
        <v>2</v>
      </c>
      <c r="T983">
        <v>1</v>
      </c>
    </row>
    <row r="984" spans="1:20">
      <c r="A984">
        <v>0</v>
      </c>
      <c r="B984">
        <v>2</v>
      </c>
      <c r="C984">
        <v>27</v>
      </c>
      <c r="D984">
        <v>0</v>
      </c>
      <c r="E984">
        <v>9</v>
      </c>
      <c r="F984">
        <v>8318</v>
      </c>
      <c r="G984">
        <v>1</v>
      </c>
      <c r="H984">
        <v>5</v>
      </c>
      <c r="I984">
        <v>2</v>
      </c>
      <c r="J984">
        <v>2</v>
      </c>
      <c r="K984">
        <v>4</v>
      </c>
      <c r="L984">
        <v>4</v>
      </c>
      <c r="M984">
        <v>42</v>
      </c>
      <c r="N984">
        <v>2</v>
      </c>
      <c r="O984">
        <v>3</v>
      </c>
      <c r="P984">
        <v>2</v>
      </c>
      <c r="Q984">
        <v>4</v>
      </c>
      <c r="R984">
        <v>1</v>
      </c>
      <c r="S984">
        <v>2</v>
      </c>
      <c r="T984">
        <v>1</v>
      </c>
    </row>
    <row r="985" spans="1:20">
      <c r="A985">
        <v>0</v>
      </c>
      <c r="B985">
        <v>3</v>
      </c>
      <c r="C985">
        <v>18</v>
      </c>
      <c r="D985">
        <v>2</v>
      </c>
      <c r="E985">
        <v>3</v>
      </c>
      <c r="F985">
        <v>2100</v>
      </c>
      <c r="G985">
        <v>1</v>
      </c>
      <c r="H985">
        <v>3</v>
      </c>
      <c r="I985">
        <v>4</v>
      </c>
      <c r="J985">
        <v>3</v>
      </c>
      <c r="K985">
        <v>2</v>
      </c>
      <c r="L985">
        <v>1</v>
      </c>
      <c r="M985">
        <v>37</v>
      </c>
      <c r="N985">
        <v>3</v>
      </c>
      <c r="O985">
        <v>2</v>
      </c>
      <c r="P985">
        <v>1</v>
      </c>
      <c r="Q985">
        <v>3</v>
      </c>
      <c r="R985">
        <v>1</v>
      </c>
      <c r="S985">
        <v>1</v>
      </c>
      <c r="T985">
        <v>1</v>
      </c>
    </row>
    <row r="986" spans="1:20">
      <c r="A986">
        <v>0</v>
      </c>
      <c r="B986">
        <v>1</v>
      </c>
      <c r="C986">
        <v>45</v>
      </c>
      <c r="D986">
        <v>0</v>
      </c>
      <c r="E986">
        <v>9</v>
      </c>
      <c r="F986">
        <v>11816</v>
      </c>
      <c r="G986">
        <v>1</v>
      </c>
      <c r="H986">
        <v>5</v>
      </c>
      <c r="I986">
        <v>2</v>
      </c>
      <c r="J986">
        <v>3</v>
      </c>
      <c r="K986">
        <v>4</v>
      </c>
      <c r="L986">
        <v>3</v>
      </c>
      <c r="M986">
        <v>29</v>
      </c>
      <c r="N986">
        <v>3</v>
      </c>
      <c r="O986">
        <v>1</v>
      </c>
      <c r="P986">
        <v>2</v>
      </c>
      <c r="Q986">
        <v>3</v>
      </c>
      <c r="R986">
        <v>1</v>
      </c>
      <c r="S986">
        <v>1</v>
      </c>
      <c r="T986">
        <v>1</v>
      </c>
    </row>
    <row r="987" spans="1:20">
      <c r="A987">
        <v>0</v>
      </c>
      <c r="B987">
        <v>1</v>
      </c>
      <c r="C987">
        <v>6</v>
      </c>
      <c r="D987">
        <v>2</v>
      </c>
      <c r="E987">
        <v>6</v>
      </c>
      <c r="F987">
        <v>448</v>
      </c>
      <c r="G987">
        <v>1</v>
      </c>
      <c r="H987">
        <v>2</v>
      </c>
      <c r="I987">
        <v>4</v>
      </c>
      <c r="J987">
        <v>2</v>
      </c>
      <c r="K987">
        <v>4</v>
      </c>
      <c r="L987">
        <v>2</v>
      </c>
      <c r="M987">
        <v>23</v>
      </c>
      <c r="N987">
        <v>3</v>
      </c>
      <c r="O987">
        <v>2</v>
      </c>
      <c r="P987">
        <v>1</v>
      </c>
      <c r="Q987">
        <v>3</v>
      </c>
      <c r="R987">
        <v>1</v>
      </c>
      <c r="S987">
        <v>1</v>
      </c>
      <c r="T987">
        <v>1</v>
      </c>
    </row>
    <row r="988" spans="1:20">
      <c r="A988">
        <v>0</v>
      </c>
      <c r="B988">
        <v>1</v>
      </c>
      <c r="C988">
        <v>30</v>
      </c>
      <c r="D988">
        <v>2</v>
      </c>
      <c r="E988">
        <v>5</v>
      </c>
      <c r="F988">
        <v>11998</v>
      </c>
      <c r="G988">
        <v>1</v>
      </c>
      <c r="H988">
        <v>2</v>
      </c>
      <c r="I988">
        <v>1</v>
      </c>
      <c r="J988">
        <v>1</v>
      </c>
      <c r="K988">
        <v>1</v>
      </c>
      <c r="L988">
        <v>4</v>
      </c>
      <c r="M988">
        <v>34</v>
      </c>
      <c r="N988">
        <v>1</v>
      </c>
      <c r="O988">
        <v>2</v>
      </c>
      <c r="P988">
        <v>1</v>
      </c>
      <c r="Q988">
        <v>2</v>
      </c>
      <c r="R988">
        <v>1</v>
      </c>
      <c r="S988">
        <v>2</v>
      </c>
      <c r="T988">
        <v>1</v>
      </c>
    </row>
    <row r="989" spans="1:20">
      <c r="A989">
        <v>0</v>
      </c>
      <c r="B989">
        <v>2</v>
      </c>
      <c r="C989">
        <v>48</v>
      </c>
      <c r="D989">
        <v>0</v>
      </c>
      <c r="E989">
        <v>10</v>
      </c>
      <c r="F989">
        <v>18424</v>
      </c>
      <c r="G989">
        <v>1</v>
      </c>
      <c r="H989">
        <v>3</v>
      </c>
      <c r="I989">
        <v>1</v>
      </c>
      <c r="J989">
        <v>2</v>
      </c>
      <c r="K989">
        <v>2</v>
      </c>
      <c r="L989">
        <v>2</v>
      </c>
      <c r="M989">
        <v>32</v>
      </c>
      <c r="N989">
        <v>1</v>
      </c>
      <c r="O989">
        <v>2</v>
      </c>
      <c r="P989">
        <v>1</v>
      </c>
      <c r="Q989">
        <v>4</v>
      </c>
      <c r="R989">
        <v>1</v>
      </c>
      <c r="S989">
        <v>2</v>
      </c>
      <c r="T989">
        <v>2</v>
      </c>
    </row>
    <row r="990" spans="1:20">
      <c r="A990">
        <v>0</v>
      </c>
      <c r="B990">
        <v>1</v>
      </c>
      <c r="C990">
        <v>6</v>
      </c>
      <c r="D990">
        <v>2</v>
      </c>
      <c r="E990">
        <v>0</v>
      </c>
      <c r="F990">
        <v>14896</v>
      </c>
      <c r="G990">
        <v>1</v>
      </c>
      <c r="H990">
        <v>5</v>
      </c>
      <c r="I990">
        <v>1</v>
      </c>
      <c r="J990">
        <v>3</v>
      </c>
      <c r="K990">
        <v>4</v>
      </c>
      <c r="L990">
        <v>4</v>
      </c>
      <c r="M990">
        <v>68</v>
      </c>
      <c r="N990">
        <v>1</v>
      </c>
      <c r="O990">
        <v>2</v>
      </c>
      <c r="P990">
        <v>1</v>
      </c>
      <c r="Q990">
        <v>4</v>
      </c>
      <c r="R990">
        <v>1</v>
      </c>
      <c r="S990">
        <v>2</v>
      </c>
      <c r="T990">
        <v>1</v>
      </c>
    </row>
    <row r="991" spans="1:20">
      <c r="A991">
        <v>0</v>
      </c>
      <c r="B991">
        <v>2</v>
      </c>
      <c r="C991">
        <v>12</v>
      </c>
      <c r="D991">
        <v>2</v>
      </c>
      <c r="E991">
        <v>2</v>
      </c>
      <c r="F991">
        <v>2762</v>
      </c>
      <c r="G991">
        <v>5</v>
      </c>
      <c r="H991">
        <v>5</v>
      </c>
      <c r="I991">
        <v>1</v>
      </c>
      <c r="J991">
        <v>2</v>
      </c>
      <c r="K991">
        <v>2</v>
      </c>
      <c r="L991">
        <v>2</v>
      </c>
      <c r="M991">
        <v>25</v>
      </c>
      <c r="N991">
        <v>3</v>
      </c>
      <c r="O991">
        <v>2</v>
      </c>
      <c r="P991">
        <v>1</v>
      </c>
      <c r="Q991">
        <v>3</v>
      </c>
      <c r="R991">
        <v>1</v>
      </c>
      <c r="S991">
        <v>2</v>
      </c>
      <c r="T991">
        <v>1</v>
      </c>
    </row>
    <row r="992" spans="1:20">
      <c r="A992">
        <v>0</v>
      </c>
      <c r="B992">
        <v>1</v>
      </c>
      <c r="C992">
        <v>12</v>
      </c>
      <c r="D992">
        <v>2</v>
      </c>
      <c r="E992">
        <v>1</v>
      </c>
      <c r="F992">
        <v>3386</v>
      </c>
      <c r="G992">
        <v>1</v>
      </c>
      <c r="H992">
        <v>5</v>
      </c>
      <c r="I992">
        <v>3</v>
      </c>
      <c r="J992">
        <v>3</v>
      </c>
      <c r="K992">
        <v>4</v>
      </c>
      <c r="L992">
        <v>4</v>
      </c>
      <c r="M992">
        <v>35</v>
      </c>
      <c r="N992">
        <v>3</v>
      </c>
      <c r="O992">
        <v>3</v>
      </c>
      <c r="P992">
        <v>1</v>
      </c>
      <c r="Q992">
        <v>3</v>
      </c>
      <c r="R992">
        <v>1</v>
      </c>
      <c r="S992">
        <v>2</v>
      </c>
      <c r="T992">
        <v>1</v>
      </c>
    </row>
    <row r="993" spans="1:20">
      <c r="A993">
        <v>0</v>
      </c>
      <c r="B993">
        <v>2</v>
      </c>
      <c r="C993">
        <v>24</v>
      </c>
      <c r="D993">
        <v>2</v>
      </c>
      <c r="E993">
        <v>3</v>
      </c>
      <c r="F993">
        <v>2039</v>
      </c>
      <c r="G993">
        <v>1</v>
      </c>
      <c r="H993">
        <v>2</v>
      </c>
      <c r="I993">
        <v>1</v>
      </c>
      <c r="J993">
        <v>4</v>
      </c>
      <c r="K993">
        <v>1</v>
      </c>
      <c r="L993">
        <v>2</v>
      </c>
      <c r="M993">
        <v>22</v>
      </c>
      <c r="N993">
        <v>3</v>
      </c>
      <c r="O993">
        <v>2</v>
      </c>
      <c r="P993">
        <v>1</v>
      </c>
      <c r="Q993">
        <v>3</v>
      </c>
      <c r="R993">
        <v>1</v>
      </c>
      <c r="S993">
        <v>2</v>
      </c>
      <c r="T993">
        <v>1</v>
      </c>
    </row>
    <row r="994" spans="1:20">
      <c r="A994">
        <v>0</v>
      </c>
      <c r="B994">
        <v>4</v>
      </c>
      <c r="C994">
        <v>18</v>
      </c>
      <c r="D994">
        <v>3</v>
      </c>
      <c r="E994">
        <v>9</v>
      </c>
      <c r="F994">
        <v>2169</v>
      </c>
      <c r="G994">
        <v>1</v>
      </c>
      <c r="H994">
        <v>3</v>
      </c>
      <c r="I994">
        <v>4</v>
      </c>
      <c r="J994">
        <v>4</v>
      </c>
      <c r="K994">
        <v>2</v>
      </c>
      <c r="L994">
        <v>3</v>
      </c>
      <c r="M994">
        <v>28</v>
      </c>
      <c r="N994">
        <v>3</v>
      </c>
      <c r="O994">
        <v>2</v>
      </c>
      <c r="P994">
        <v>1</v>
      </c>
      <c r="Q994">
        <v>3</v>
      </c>
      <c r="R994">
        <v>1</v>
      </c>
      <c r="S994">
        <v>2</v>
      </c>
      <c r="T994">
        <v>1</v>
      </c>
    </row>
    <row r="995" spans="1:20">
      <c r="A995">
        <v>0</v>
      </c>
      <c r="B995">
        <v>2</v>
      </c>
      <c r="C995">
        <v>48</v>
      </c>
      <c r="D995">
        <v>4</v>
      </c>
      <c r="E995">
        <v>2</v>
      </c>
      <c r="F995">
        <v>5096</v>
      </c>
      <c r="G995">
        <v>1</v>
      </c>
      <c r="H995">
        <v>3</v>
      </c>
      <c r="I995">
        <v>2</v>
      </c>
      <c r="J995">
        <v>2</v>
      </c>
      <c r="K995">
        <v>3</v>
      </c>
      <c r="L995">
        <v>3</v>
      </c>
      <c r="M995">
        <v>30</v>
      </c>
      <c r="N995">
        <v>3</v>
      </c>
      <c r="O995">
        <v>2</v>
      </c>
      <c r="P995">
        <v>1</v>
      </c>
      <c r="Q995">
        <v>4</v>
      </c>
      <c r="R995">
        <v>1</v>
      </c>
      <c r="S995">
        <v>2</v>
      </c>
      <c r="T995">
        <v>1</v>
      </c>
    </row>
    <row r="996" spans="1:20">
      <c r="A996">
        <v>0</v>
      </c>
      <c r="B996">
        <v>1</v>
      </c>
      <c r="C996">
        <v>18</v>
      </c>
      <c r="D996">
        <v>2</v>
      </c>
      <c r="E996">
        <v>3</v>
      </c>
      <c r="F996">
        <v>1882</v>
      </c>
      <c r="G996">
        <v>1</v>
      </c>
      <c r="H996">
        <v>3</v>
      </c>
      <c r="I996">
        <v>4</v>
      </c>
      <c r="J996">
        <v>2</v>
      </c>
      <c r="K996">
        <v>4</v>
      </c>
      <c r="L996">
        <v>3</v>
      </c>
      <c r="M996">
        <v>25</v>
      </c>
      <c r="N996">
        <v>1</v>
      </c>
      <c r="O996">
        <v>1</v>
      </c>
      <c r="P996">
        <v>2</v>
      </c>
      <c r="Q996">
        <v>3</v>
      </c>
      <c r="R996">
        <v>1</v>
      </c>
      <c r="S996">
        <v>1</v>
      </c>
      <c r="T996">
        <v>1</v>
      </c>
    </row>
    <row r="997" spans="1:20">
      <c r="A997">
        <v>0</v>
      </c>
      <c r="B997">
        <v>1</v>
      </c>
      <c r="C997">
        <v>48</v>
      </c>
      <c r="D997">
        <v>2</v>
      </c>
      <c r="E997">
        <v>3</v>
      </c>
      <c r="F997">
        <v>6999</v>
      </c>
      <c r="G997">
        <v>1</v>
      </c>
      <c r="H997">
        <v>4</v>
      </c>
      <c r="I997">
        <v>1</v>
      </c>
      <c r="J997">
        <v>4</v>
      </c>
      <c r="K997">
        <v>1</v>
      </c>
      <c r="L997">
        <v>1</v>
      </c>
      <c r="M997">
        <v>34</v>
      </c>
      <c r="N997">
        <v>3</v>
      </c>
      <c r="O997">
        <v>2</v>
      </c>
      <c r="P997">
        <v>2</v>
      </c>
      <c r="Q997">
        <v>3</v>
      </c>
      <c r="R997">
        <v>1</v>
      </c>
      <c r="S997">
        <v>2</v>
      </c>
      <c r="T997">
        <v>1</v>
      </c>
    </row>
    <row r="998" spans="1:20">
      <c r="A998">
        <v>0</v>
      </c>
      <c r="B998">
        <v>4</v>
      </c>
      <c r="C998">
        <v>12</v>
      </c>
      <c r="D998">
        <v>4</v>
      </c>
      <c r="E998">
        <v>9</v>
      </c>
      <c r="F998">
        <v>2292</v>
      </c>
      <c r="G998">
        <v>1</v>
      </c>
      <c r="H998">
        <v>1</v>
      </c>
      <c r="I998">
        <v>4</v>
      </c>
      <c r="J998">
        <v>3</v>
      </c>
      <c r="K998">
        <v>2</v>
      </c>
      <c r="L998">
        <v>3</v>
      </c>
      <c r="M998">
        <v>42</v>
      </c>
      <c r="N998">
        <v>2</v>
      </c>
      <c r="O998">
        <v>2</v>
      </c>
      <c r="P998">
        <v>2</v>
      </c>
      <c r="Q998">
        <v>4</v>
      </c>
      <c r="R998">
        <v>1</v>
      </c>
      <c r="S998">
        <v>2</v>
      </c>
      <c r="T998">
        <v>1</v>
      </c>
    </row>
    <row r="999" spans="1:20">
      <c r="A999">
        <v>0</v>
      </c>
      <c r="B999">
        <v>1</v>
      </c>
      <c r="C999">
        <v>14</v>
      </c>
      <c r="D999">
        <v>2</v>
      </c>
      <c r="E999">
        <v>0</v>
      </c>
      <c r="F999">
        <v>8978</v>
      </c>
      <c r="G999">
        <v>1</v>
      </c>
      <c r="H999">
        <v>5</v>
      </c>
      <c r="I999">
        <v>1</v>
      </c>
      <c r="J999">
        <v>1</v>
      </c>
      <c r="K999">
        <v>4</v>
      </c>
      <c r="L999">
        <v>2</v>
      </c>
      <c r="M999">
        <v>45</v>
      </c>
      <c r="N999">
        <v>3</v>
      </c>
      <c r="O999">
        <v>2</v>
      </c>
      <c r="P999">
        <v>1</v>
      </c>
      <c r="Q999">
        <v>4</v>
      </c>
      <c r="R999">
        <v>1</v>
      </c>
      <c r="S999">
        <v>2</v>
      </c>
      <c r="T999">
        <v>2</v>
      </c>
    </row>
    <row r="1000" spans="1:20">
      <c r="A1000">
        <v>0</v>
      </c>
      <c r="B1000">
        <v>1</v>
      </c>
      <c r="C1000">
        <v>12</v>
      </c>
      <c r="D1000">
        <v>2</v>
      </c>
      <c r="E1000">
        <v>3</v>
      </c>
      <c r="F1000">
        <v>674</v>
      </c>
      <c r="G1000">
        <v>2</v>
      </c>
      <c r="H1000">
        <v>4</v>
      </c>
      <c r="I1000">
        <v>4</v>
      </c>
      <c r="J1000">
        <v>4</v>
      </c>
      <c r="K1000">
        <v>1</v>
      </c>
      <c r="L1000">
        <v>2</v>
      </c>
      <c r="M1000">
        <v>20</v>
      </c>
      <c r="N1000">
        <v>3</v>
      </c>
      <c r="O1000">
        <v>2</v>
      </c>
      <c r="P1000">
        <v>1</v>
      </c>
      <c r="Q1000">
        <v>3</v>
      </c>
      <c r="R1000">
        <v>1</v>
      </c>
      <c r="S1000">
        <v>1</v>
      </c>
      <c r="T1000">
        <v>1</v>
      </c>
    </row>
    <row r="1001" spans="1:20">
      <c r="A1001">
        <v>0</v>
      </c>
      <c r="B1001">
        <v>1</v>
      </c>
      <c r="C1001">
        <v>18</v>
      </c>
      <c r="D1001">
        <v>2</v>
      </c>
      <c r="E1001">
        <v>0</v>
      </c>
      <c r="F1001">
        <v>976</v>
      </c>
      <c r="G1001">
        <v>1</v>
      </c>
      <c r="H1001">
        <v>2</v>
      </c>
      <c r="I1001">
        <v>1</v>
      </c>
      <c r="J1001">
        <v>2</v>
      </c>
      <c r="K1001">
        <v>2</v>
      </c>
      <c r="L1001">
        <v>3</v>
      </c>
      <c r="M1001">
        <v>23</v>
      </c>
      <c r="N1001">
        <v>3</v>
      </c>
      <c r="O1001">
        <v>2</v>
      </c>
      <c r="P1001">
        <v>1</v>
      </c>
      <c r="Q1001">
        <v>2</v>
      </c>
      <c r="R1001">
        <v>1</v>
      </c>
      <c r="S1001">
        <v>1</v>
      </c>
      <c r="T1001">
        <v>1</v>
      </c>
    </row>
    <row r="1002" spans="1:20">
      <c r="A1002">
        <v>0</v>
      </c>
      <c r="B1002">
        <v>2</v>
      </c>
      <c r="C1002">
        <v>24</v>
      </c>
      <c r="D1002">
        <v>2</v>
      </c>
      <c r="E1002">
        <v>0</v>
      </c>
      <c r="F1002">
        <v>2718</v>
      </c>
      <c r="G1002">
        <v>1</v>
      </c>
      <c r="H1002">
        <v>3</v>
      </c>
      <c r="I1002">
        <v>3</v>
      </c>
      <c r="J1002">
        <v>2</v>
      </c>
      <c r="K1002">
        <v>4</v>
      </c>
      <c r="L1002">
        <v>2</v>
      </c>
      <c r="M1002">
        <v>20</v>
      </c>
      <c r="N1002">
        <v>3</v>
      </c>
      <c r="O1002">
        <v>1</v>
      </c>
      <c r="P1002">
        <v>1</v>
      </c>
      <c r="Q1002">
        <v>2</v>
      </c>
      <c r="R1002">
        <v>1</v>
      </c>
      <c r="S1002">
        <v>2</v>
      </c>
      <c r="T1002">
        <v>1</v>
      </c>
    </row>
    <row r="1003" spans="1:20">
      <c r="A1003">
        <v>0</v>
      </c>
      <c r="B1003">
        <v>1</v>
      </c>
      <c r="C1003">
        <v>18</v>
      </c>
      <c r="D1003">
        <v>2</v>
      </c>
      <c r="E1003">
        <v>6</v>
      </c>
      <c r="F1003">
        <v>750</v>
      </c>
      <c r="G1003">
        <v>1</v>
      </c>
      <c r="H1003">
        <v>1</v>
      </c>
      <c r="I1003">
        <v>4</v>
      </c>
      <c r="J1003">
        <v>2</v>
      </c>
      <c r="K1003">
        <v>1</v>
      </c>
      <c r="L1003">
        <v>1</v>
      </c>
      <c r="M1003">
        <v>27</v>
      </c>
      <c r="N1003">
        <v>3</v>
      </c>
      <c r="O1003">
        <v>2</v>
      </c>
      <c r="P1003">
        <v>1</v>
      </c>
      <c r="Q1003">
        <v>1</v>
      </c>
      <c r="R1003">
        <v>1</v>
      </c>
      <c r="S1003">
        <v>1</v>
      </c>
      <c r="T1003">
        <v>1</v>
      </c>
    </row>
    <row r="1004" spans="1:20">
      <c r="A1004">
        <v>0</v>
      </c>
      <c r="B1004">
        <v>2</v>
      </c>
      <c r="C1004">
        <v>24</v>
      </c>
      <c r="D1004">
        <v>2</v>
      </c>
      <c r="E1004">
        <v>1</v>
      </c>
      <c r="F1004">
        <v>12579</v>
      </c>
      <c r="G1004">
        <v>1</v>
      </c>
      <c r="H1004">
        <v>5</v>
      </c>
      <c r="I1004">
        <v>4</v>
      </c>
      <c r="J1004">
        <v>2</v>
      </c>
      <c r="K1004">
        <v>2</v>
      </c>
      <c r="L1004">
        <v>4</v>
      </c>
      <c r="M1004">
        <v>44</v>
      </c>
      <c r="N1004">
        <v>3</v>
      </c>
      <c r="O1004">
        <v>3</v>
      </c>
      <c r="P1004">
        <v>1</v>
      </c>
      <c r="Q1004">
        <v>4</v>
      </c>
      <c r="R1004">
        <v>1</v>
      </c>
      <c r="S1004">
        <v>2</v>
      </c>
      <c r="T1004">
        <v>1</v>
      </c>
    </row>
    <row r="1005" spans="1:20">
      <c r="A1005">
        <v>0</v>
      </c>
      <c r="B1005">
        <v>1</v>
      </c>
      <c r="C1005">
        <v>18</v>
      </c>
      <c r="D1005">
        <v>2</v>
      </c>
      <c r="E1005">
        <v>1</v>
      </c>
      <c r="F1005">
        <v>7511</v>
      </c>
      <c r="G1005">
        <v>5</v>
      </c>
      <c r="H1005">
        <v>5</v>
      </c>
      <c r="I1005">
        <v>1</v>
      </c>
      <c r="J1005">
        <v>3</v>
      </c>
      <c r="K1005">
        <v>4</v>
      </c>
      <c r="L1005">
        <v>2</v>
      </c>
      <c r="M1005">
        <v>51</v>
      </c>
      <c r="N1005">
        <v>3</v>
      </c>
      <c r="O1005">
        <v>3</v>
      </c>
      <c r="P1005">
        <v>1</v>
      </c>
      <c r="Q1005">
        <v>3</v>
      </c>
      <c r="R1005">
        <v>2</v>
      </c>
      <c r="S1005">
        <v>2</v>
      </c>
      <c r="T1005">
        <v>1</v>
      </c>
    </row>
    <row r="1006" spans="1:20">
      <c r="A1006">
        <v>0</v>
      </c>
      <c r="B1006">
        <v>1</v>
      </c>
      <c r="C1006">
        <v>18</v>
      </c>
      <c r="D1006">
        <v>4</v>
      </c>
      <c r="E1006">
        <v>0</v>
      </c>
      <c r="F1006">
        <v>3966</v>
      </c>
      <c r="G1006">
        <v>1</v>
      </c>
      <c r="H1006">
        <v>5</v>
      </c>
      <c r="I1006">
        <v>1</v>
      </c>
      <c r="J1006">
        <v>2</v>
      </c>
      <c r="K1006">
        <v>4</v>
      </c>
      <c r="L1006">
        <v>1</v>
      </c>
      <c r="M1006">
        <v>33</v>
      </c>
      <c r="N1006">
        <v>1</v>
      </c>
      <c r="O1006">
        <v>1</v>
      </c>
      <c r="P1006">
        <v>3</v>
      </c>
      <c r="Q1006">
        <v>3</v>
      </c>
      <c r="R1006">
        <v>1</v>
      </c>
      <c r="S1006">
        <v>2</v>
      </c>
      <c r="T1006">
        <v>1</v>
      </c>
    </row>
    <row r="1007" spans="1:20">
      <c r="A1007">
        <v>0</v>
      </c>
      <c r="B1007">
        <v>1</v>
      </c>
      <c r="C1007">
        <v>12</v>
      </c>
      <c r="D1007">
        <v>0</v>
      </c>
      <c r="E1007">
        <v>3</v>
      </c>
      <c r="F1007">
        <v>6199</v>
      </c>
      <c r="G1007">
        <v>1</v>
      </c>
      <c r="H1007">
        <v>3</v>
      </c>
      <c r="I1007">
        <v>4</v>
      </c>
      <c r="J1007">
        <v>3</v>
      </c>
      <c r="K1007">
        <v>2</v>
      </c>
      <c r="L1007">
        <v>2</v>
      </c>
      <c r="M1007">
        <v>28</v>
      </c>
      <c r="N1007">
        <v>3</v>
      </c>
      <c r="O1007">
        <v>1</v>
      </c>
      <c r="P1007">
        <v>2</v>
      </c>
      <c r="Q1007">
        <v>3</v>
      </c>
      <c r="R1007">
        <v>1</v>
      </c>
      <c r="S1007">
        <v>2</v>
      </c>
      <c r="T1007">
        <v>1</v>
      </c>
    </row>
    <row r="1008" spans="1:20">
      <c r="A1008">
        <v>0</v>
      </c>
      <c r="B1008">
        <v>1</v>
      </c>
      <c r="C1008">
        <v>24</v>
      </c>
      <c r="D1008">
        <v>2</v>
      </c>
      <c r="E1008">
        <v>3</v>
      </c>
      <c r="F1008">
        <v>1987</v>
      </c>
      <c r="G1008">
        <v>1</v>
      </c>
      <c r="H1008">
        <v>3</v>
      </c>
      <c r="I1008">
        <v>2</v>
      </c>
      <c r="J1008">
        <v>3</v>
      </c>
      <c r="K1008">
        <v>4</v>
      </c>
      <c r="L1008">
        <v>1</v>
      </c>
      <c r="M1008">
        <v>21</v>
      </c>
      <c r="N1008">
        <v>3</v>
      </c>
      <c r="O1008">
        <v>1</v>
      </c>
      <c r="P1008">
        <v>1</v>
      </c>
      <c r="Q1008">
        <v>2</v>
      </c>
      <c r="R1008">
        <v>2</v>
      </c>
      <c r="S1008">
        <v>1</v>
      </c>
      <c r="T1008">
        <v>1</v>
      </c>
    </row>
    <row r="1009" spans="1:20">
      <c r="A1009">
        <v>0</v>
      </c>
      <c r="B1009">
        <v>1</v>
      </c>
      <c r="C1009">
        <v>24</v>
      </c>
      <c r="D1009">
        <v>2</v>
      </c>
      <c r="E1009">
        <v>0</v>
      </c>
      <c r="F1009">
        <v>2303</v>
      </c>
      <c r="G1009">
        <v>1</v>
      </c>
      <c r="H1009">
        <v>5</v>
      </c>
      <c r="I1009">
        <v>4</v>
      </c>
      <c r="J1009">
        <v>3</v>
      </c>
      <c r="K1009">
        <v>1</v>
      </c>
      <c r="L1009">
        <v>1</v>
      </c>
      <c r="M1009">
        <v>45</v>
      </c>
      <c r="N1009">
        <v>3</v>
      </c>
      <c r="O1009">
        <v>2</v>
      </c>
      <c r="P1009">
        <v>1</v>
      </c>
      <c r="Q1009">
        <v>3</v>
      </c>
      <c r="R1009">
        <v>1</v>
      </c>
      <c r="S1009">
        <v>1</v>
      </c>
      <c r="T1009">
        <v>1</v>
      </c>
    </row>
    <row r="1010" spans="1:20">
      <c r="A1010">
        <v>0</v>
      </c>
      <c r="B1010">
        <v>4</v>
      </c>
      <c r="C1010">
        <v>21</v>
      </c>
      <c r="D1010">
        <v>4</v>
      </c>
      <c r="E1010">
        <v>0</v>
      </c>
      <c r="F1010">
        <v>12680</v>
      </c>
      <c r="G1010">
        <v>5</v>
      </c>
      <c r="H1010">
        <v>5</v>
      </c>
      <c r="I1010">
        <v>4</v>
      </c>
      <c r="J1010">
        <v>3</v>
      </c>
      <c r="K1010">
        <v>4</v>
      </c>
      <c r="L1010">
        <v>4</v>
      </c>
      <c r="M1010">
        <v>30</v>
      </c>
      <c r="N1010">
        <v>3</v>
      </c>
      <c r="O1010">
        <v>3</v>
      </c>
      <c r="P1010">
        <v>1</v>
      </c>
      <c r="Q1010">
        <v>4</v>
      </c>
      <c r="R1010">
        <v>1</v>
      </c>
      <c r="S1010">
        <v>2</v>
      </c>
      <c r="T1010">
        <v>1</v>
      </c>
    </row>
    <row r="1011" spans="1:20">
      <c r="A1011">
        <v>0</v>
      </c>
      <c r="B1011">
        <v>2</v>
      </c>
      <c r="C1011">
        <v>12</v>
      </c>
      <c r="D1011">
        <v>2</v>
      </c>
      <c r="E1011">
        <v>3</v>
      </c>
      <c r="F1011">
        <v>6468</v>
      </c>
      <c r="G1011">
        <v>5</v>
      </c>
      <c r="H1011">
        <v>1</v>
      </c>
      <c r="I1011">
        <v>2</v>
      </c>
      <c r="J1011">
        <v>3</v>
      </c>
      <c r="K1011">
        <v>1</v>
      </c>
      <c r="L1011">
        <v>4</v>
      </c>
      <c r="M1011">
        <v>52</v>
      </c>
      <c r="N1011">
        <v>3</v>
      </c>
      <c r="O1011">
        <v>2</v>
      </c>
      <c r="P1011">
        <v>1</v>
      </c>
      <c r="Q1011">
        <v>4</v>
      </c>
      <c r="R1011">
        <v>1</v>
      </c>
      <c r="S1011">
        <v>2</v>
      </c>
      <c r="T1011">
        <v>1</v>
      </c>
    </row>
    <row r="1012" spans="1:20">
      <c r="A1012">
        <v>0</v>
      </c>
      <c r="B1012">
        <v>1</v>
      </c>
      <c r="C1012">
        <v>30</v>
      </c>
      <c r="D1012">
        <v>2</v>
      </c>
      <c r="E1012">
        <v>2</v>
      </c>
      <c r="F1012">
        <v>6350</v>
      </c>
      <c r="G1012">
        <v>5</v>
      </c>
      <c r="H1012">
        <v>5</v>
      </c>
      <c r="I1012">
        <v>4</v>
      </c>
      <c r="J1012">
        <v>3</v>
      </c>
      <c r="K1012">
        <v>4</v>
      </c>
      <c r="L1012">
        <v>2</v>
      </c>
      <c r="M1012">
        <v>31</v>
      </c>
      <c r="N1012">
        <v>3</v>
      </c>
      <c r="O1012">
        <v>2</v>
      </c>
      <c r="P1012">
        <v>1</v>
      </c>
      <c r="Q1012">
        <v>3</v>
      </c>
      <c r="R1012">
        <v>1</v>
      </c>
      <c r="S1012">
        <v>1</v>
      </c>
      <c r="T1012">
        <v>1</v>
      </c>
    </row>
  </sheetData>
  <phoneticPr fontId="3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1"/>
  <sheetViews>
    <sheetView workbookViewId="0">
      <selection activeCell="C74" sqref="C74:G80"/>
    </sheetView>
  </sheetViews>
  <sheetFormatPr baseColWidth="10" defaultColWidth="11" defaultRowHeight="13" x14ac:dyDescent="0"/>
  <cols>
    <col min="1" max="1" width="16.42578125" customWidth="1"/>
  </cols>
  <sheetData>
    <row r="1" spans="1:10" ht="25">
      <c r="A1" s="20" t="s">
        <v>1566</v>
      </c>
    </row>
    <row r="3" spans="1:10" s="66" customFormat="1" ht="16">
      <c r="A3" s="66" t="s">
        <v>1524</v>
      </c>
    </row>
    <row r="4" spans="1:10" s="66" customFormat="1" ht="16">
      <c r="A4" s="66" t="s">
        <v>1382</v>
      </c>
    </row>
    <row r="5" spans="1:10" s="66" customFormat="1" ht="16"/>
    <row r="6" spans="1:10" s="66" customFormat="1" ht="16">
      <c r="A6" s="66" t="s">
        <v>1564</v>
      </c>
    </row>
    <row r="7" spans="1:10" s="66" customFormat="1" ht="16">
      <c r="A7" s="66" t="s">
        <v>184</v>
      </c>
    </row>
    <row r="8" spans="1:10" s="66" customFormat="1" ht="16">
      <c r="A8" s="66" t="s">
        <v>1565</v>
      </c>
    </row>
    <row r="9" spans="1:10" s="66" customFormat="1" ht="16">
      <c r="A9" s="66" t="s">
        <v>1430</v>
      </c>
    </row>
    <row r="10" spans="1:10" s="66" customFormat="1" ht="16"/>
    <row r="11" spans="1:10" s="66" customFormat="1" ht="16">
      <c r="A11" s="66" t="s">
        <v>1827</v>
      </c>
    </row>
    <row r="12" spans="1:10" s="66" customFormat="1" ht="16">
      <c r="A12" s="66" t="s">
        <v>1973</v>
      </c>
    </row>
    <row r="13" spans="1:10" s="66" customFormat="1" ht="16"/>
    <row r="14" spans="1:10" s="66" customFormat="1" ht="16">
      <c r="A14" s="23"/>
      <c r="B14" s="23"/>
      <c r="C14" s="23"/>
      <c r="D14" s="23"/>
      <c r="E14" s="23"/>
      <c r="F14" s="23"/>
      <c r="G14" s="23"/>
      <c r="H14" s="23"/>
      <c r="I14" s="23"/>
      <c r="J14" s="23"/>
    </row>
    <row r="15" spans="1:10" s="66" customFormat="1" ht="16">
      <c r="A15" s="23"/>
      <c r="B15" s="23"/>
      <c r="C15" s="23"/>
      <c r="D15" s="23"/>
      <c r="E15" s="23"/>
      <c r="F15" s="23"/>
      <c r="G15" s="23"/>
      <c r="H15" s="23"/>
      <c r="I15" s="23"/>
      <c r="J15" s="23"/>
    </row>
    <row r="16" spans="1:10" s="66" customFormat="1" ht="16">
      <c r="A16" s="66" t="s">
        <v>1974</v>
      </c>
      <c r="B16" s="66">
        <v>168</v>
      </c>
      <c r="C16" s="66" t="s">
        <v>1700</v>
      </c>
    </row>
    <row r="17" spans="2:5" s="66" customFormat="1" ht="16"/>
    <row r="18" spans="2:5" s="66" customFormat="1" ht="16"/>
    <row r="19" spans="2:5" s="66" customFormat="1" ht="16">
      <c r="B19" s="76" t="s">
        <v>1294</v>
      </c>
      <c r="C19" s="76" t="s">
        <v>1295</v>
      </c>
      <c r="D19" s="76" t="s">
        <v>1296</v>
      </c>
    </row>
    <row r="20" spans="2:5" s="66" customFormat="1" ht="16">
      <c r="B20" s="76" t="s">
        <v>1297</v>
      </c>
      <c r="C20" s="76" t="s">
        <v>1298</v>
      </c>
      <c r="D20" s="76" t="s">
        <v>1299</v>
      </c>
      <c r="E20" s="76" t="s">
        <v>2999</v>
      </c>
    </row>
    <row r="21" spans="2:5" s="66" customFormat="1" ht="16">
      <c r="B21" s="66">
        <v>1</v>
      </c>
      <c r="C21" s="66">
        <v>1</v>
      </c>
      <c r="D21" s="76" t="s">
        <v>1431</v>
      </c>
      <c r="E21" s="66">
        <f>IF(D21="yes",1,0)</f>
        <v>1</v>
      </c>
    </row>
    <row r="22" spans="2:5" s="66" customFormat="1" ht="16">
      <c r="B22" s="66">
        <v>3</v>
      </c>
      <c r="C22" s="66">
        <v>1</v>
      </c>
      <c r="D22" s="76" t="s">
        <v>1431</v>
      </c>
      <c r="E22" s="66">
        <f t="shared" ref="E22:E50" si="0">IF(D22="yes",1,0)</f>
        <v>1</v>
      </c>
    </row>
    <row r="23" spans="2:5" s="66" customFormat="1" ht="16">
      <c r="B23" s="66">
        <v>1</v>
      </c>
      <c r="C23" s="66">
        <v>2</v>
      </c>
      <c r="D23" s="76" t="s">
        <v>1431</v>
      </c>
      <c r="E23" s="66">
        <f t="shared" si="0"/>
        <v>1</v>
      </c>
    </row>
    <row r="24" spans="2:5" s="66" customFormat="1" ht="16">
      <c r="B24" s="66">
        <v>1</v>
      </c>
      <c r="C24" s="66">
        <v>2</v>
      </c>
      <c r="D24" s="76" t="s">
        <v>1432</v>
      </c>
      <c r="E24" s="66">
        <f t="shared" si="0"/>
        <v>0</v>
      </c>
    </row>
    <row r="25" spans="2:5" s="66" customFormat="1" ht="16">
      <c r="B25" s="66">
        <v>3</v>
      </c>
      <c r="C25" s="66">
        <v>2</v>
      </c>
      <c r="D25" s="76" t="s">
        <v>1432</v>
      </c>
      <c r="E25" s="66">
        <f t="shared" si="0"/>
        <v>0</v>
      </c>
    </row>
    <row r="26" spans="2:5" s="66" customFormat="1" ht="16">
      <c r="B26" s="66">
        <v>3</v>
      </c>
      <c r="C26" s="66">
        <v>1</v>
      </c>
      <c r="D26" s="76" t="s">
        <v>1431</v>
      </c>
      <c r="E26" s="66">
        <f t="shared" si="0"/>
        <v>1</v>
      </c>
    </row>
    <row r="27" spans="2:5" s="66" customFormat="1" ht="16">
      <c r="B27" s="66">
        <v>1</v>
      </c>
      <c r="C27" s="66">
        <v>0</v>
      </c>
      <c r="D27" s="76" t="s">
        <v>1432</v>
      </c>
      <c r="E27" s="66">
        <f t="shared" si="0"/>
        <v>0</v>
      </c>
    </row>
    <row r="28" spans="2:5" s="66" customFormat="1" ht="16">
      <c r="B28" s="66">
        <v>1</v>
      </c>
      <c r="C28" s="66">
        <v>0</v>
      </c>
      <c r="D28" s="76" t="s">
        <v>1432</v>
      </c>
      <c r="E28" s="66">
        <f t="shared" si="0"/>
        <v>0</v>
      </c>
    </row>
    <row r="29" spans="2:5" s="66" customFormat="1" ht="16">
      <c r="B29" s="66">
        <v>1</v>
      </c>
      <c r="C29" s="66">
        <v>1</v>
      </c>
      <c r="D29" s="76" t="s">
        <v>1431</v>
      </c>
      <c r="E29" s="66">
        <f t="shared" si="0"/>
        <v>1</v>
      </c>
    </row>
    <row r="30" spans="2:5" s="66" customFormat="1" ht="16">
      <c r="B30" s="66">
        <v>1</v>
      </c>
      <c r="C30" s="66">
        <v>0</v>
      </c>
      <c r="D30" s="76" t="s">
        <v>1431</v>
      </c>
      <c r="E30" s="66">
        <f t="shared" si="0"/>
        <v>1</v>
      </c>
    </row>
    <row r="31" spans="2:5" s="66" customFormat="1" ht="16">
      <c r="B31" s="66">
        <v>2</v>
      </c>
      <c r="C31" s="66">
        <v>0</v>
      </c>
      <c r="D31" s="76" t="s">
        <v>1431</v>
      </c>
      <c r="E31" s="66">
        <f t="shared" si="0"/>
        <v>1</v>
      </c>
    </row>
    <row r="32" spans="2:5" s="66" customFormat="1" ht="16">
      <c r="B32" s="66">
        <v>1</v>
      </c>
      <c r="C32" s="66">
        <v>1</v>
      </c>
      <c r="D32" s="76" t="s">
        <v>1431</v>
      </c>
      <c r="E32" s="66">
        <f t="shared" si="0"/>
        <v>1</v>
      </c>
    </row>
    <row r="33" spans="2:5" s="66" customFormat="1" ht="16">
      <c r="B33" s="66">
        <v>2</v>
      </c>
      <c r="C33" s="66">
        <v>0</v>
      </c>
      <c r="D33" s="76" t="s">
        <v>1431</v>
      </c>
      <c r="E33" s="66">
        <f t="shared" si="0"/>
        <v>1</v>
      </c>
    </row>
    <row r="34" spans="2:5" s="66" customFormat="1" ht="16">
      <c r="B34" s="66">
        <v>1</v>
      </c>
      <c r="C34" s="66">
        <v>2</v>
      </c>
      <c r="D34" s="76" t="s">
        <v>1431</v>
      </c>
      <c r="E34" s="66">
        <f t="shared" si="0"/>
        <v>1</v>
      </c>
    </row>
    <row r="35" spans="2:5" s="66" customFormat="1" ht="16">
      <c r="B35" s="66">
        <v>3</v>
      </c>
      <c r="C35" s="66">
        <v>3</v>
      </c>
      <c r="D35" s="76" t="s">
        <v>1431</v>
      </c>
      <c r="E35" s="66">
        <f t="shared" si="0"/>
        <v>1</v>
      </c>
    </row>
    <row r="36" spans="2:5" s="66" customFormat="1" ht="16">
      <c r="B36" s="66">
        <v>1</v>
      </c>
      <c r="C36" s="66">
        <v>0</v>
      </c>
      <c r="D36" s="76" t="s">
        <v>1432</v>
      </c>
      <c r="E36" s="66">
        <f t="shared" si="0"/>
        <v>0</v>
      </c>
    </row>
    <row r="37" spans="2:5" s="66" customFormat="1" ht="16">
      <c r="B37" s="66">
        <v>1</v>
      </c>
      <c r="C37" s="66">
        <v>0</v>
      </c>
      <c r="D37" s="76" t="s">
        <v>1431</v>
      </c>
      <c r="E37" s="66">
        <f t="shared" si="0"/>
        <v>1</v>
      </c>
    </row>
    <row r="38" spans="2:5" s="66" customFormat="1" ht="16">
      <c r="B38" s="66">
        <v>2</v>
      </c>
      <c r="C38" s="66">
        <v>0</v>
      </c>
      <c r="D38" s="76" t="s">
        <v>1431</v>
      </c>
      <c r="E38" s="66">
        <f t="shared" si="0"/>
        <v>1</v>
      </c>
    </row>
    <row r="39" spans="2:5" s="66" customFormat="1" ht="16">
      <c r="B39" s="66">
        <v>3</v>
      </c>
      <c r="C39" s="66">
        <v>1</v>
      </c>
      <c r="D39" s="76" t="s">
        <v>1431</v>
      </c>
      <c r="E39" s="66">
        <f t="shared" si="0"/>
        <v>1</v>
      </c>
    </row>
    <row r="40" spans="2:5" s="66" customFormat="1" ht="16">
      <c r="B40" s="66">
        <v>1</v>
      </c>
      <c r="C40" s="66">
        <v>0</v>
      </c>
      <c r="D40" s="76" t="s">
        <v>1431</v>
      </c>
      <c r="E40" s="66">
        <f t="shared" si="0"/>
        <v>1</v>
      </c>
    </row>
    <row r="41" spans="2:5" s="66" customFormat="1" ht="16">
      <c r="B41" s="66">
        <v>2</v>
      </c>
      <c r="C41" s="66">
        <v>0</v>
      </c>
      <c r="D41" s="76" t="s">
        <v>1431</v>
      </c>
      <c r="E41" s="66">
        <f t="shared" si="0"/>
        <v>1</v>
      </c>
    </row>
    <row r="42" spans="2:5" s="66" customFormat="1" ht="16">
      <c r="B42" s="66">
        <v>1</v>
      </c>
      <c r="C42" s="66">
        <v>1</v>
      </c>
      <c r="D42" s="76" t="s">
        <v>1431</v>
      </c>
      <c r="E42" s="66">
        <f t="shared" si="0"/>
        <v>1</v>
      </c>
    </row>
    <row r="43" spans="2:5" s="66" customFormat="1" ht="16">
      <c r="B43" s="66">
        <v>1</v>
      </c>
      <c r="C43" s="66">
        <v>0</v>
      </c>
      <c r="D43" s="76" t="s">
        <v>1431</v>
      </c>
      <c r="E43" s="66">
        <f t="shared" si="0"/>
        <v>1</v>
      </c>
    </row>
    <row r="44" spans="2:5" s="66" customFormat="1" ht="16">
      <c r="B44" s="66">
        <v>1</v>
      </c>
      <c r="C44" s="66">
        <v>0</v>
      </c>
      <c r="D44" s="76" t="s">
        <v>1431</v>
      </c>
      <c r="E44" s="66">
        <f t="shared" si="0"/>
        <v>1</v>
      </c>
    </row>
    <row r="45" spans="2:5" s="66" customFormat="1" ht="16">
      <c r="B45" s="66">
        <v>1</v>
      </c>
      <c r="C45" s="66">
        <v>0</v>
      </c>
      <c r="D45" s="76" t="s">
        <v>1432</v>
      </c>
      <c r="E45" s="66">
        <f t="shared" si="0"/>
        <v>0</v>
      </c>
    </row>
    <row r="46" spans="2:5" s="66" customFormat="1" ht="16">
      <c r="B46" s="66">
        <v>2</v>
      </c>
      <c r="C46" s="66">
        <v>0</v>
      </c>
      <c r="D46" s="76" t="s">
        <v>1431</v>
      </c>
      <c r="E46" s="66">
        <f t="shared" si="0"/>
        <v>1</v>
      </c>
    </row>
    <row r="47" spans="2:5" s="66" customFormat="1" ht="16">
      <c r="B47" s="66">
        <v>2</v>
      </c>
      <c r="C47" s="66">
        <v>1</v>
      </c>
      <c r="D47" s="76" t="s">
        <v>1432</v>
      </c>
      <c r="E47" s="66">
        <f t="shared" si="0"/>
        <v>0</v>
      </c>
    </row>
    <row r="48" spans="2:5" s="66" customFormat="1" ht="16">
      <c r="B48" s="66">
        <v>1</v>
      </c>
      <c r="C48" s="66">
        <v>1</v>
      </c>
      <c r="D48" s="76" t="s">
        <v>1432</v>
      </c>
      <c r="E48" s="66">
        <f t="shared" si="0"/>
        <v>0</v>
      </c>
    </row>
    <row r="49" spans="1:7" s="66" customFormat="1" ht="16">
      <c r="B49" s="66">
        <v>1</v>
      </c>
      <c r="C49" s="66">
        <v>0</v>
      </c>
      <c r="D49" s="76" t="s">
        <v>1431</v>
      </c>
      <c r="E49" s="66">
        <f t="shared" si="0"/>
        <v>1</v>
      </c>
    </row>
    <row r="50" spans="1:7" s="66" customFormat="1" ht="16">
      <c r="B50" s="77">
        <v>1</v>
      </c>
      <c r="C50" s="77">
        <v>0</v>
      </c>
      <c r="D50" s="78" t="s">
        <v>1431</v>
      </c>
      <c r="E50" s="77">
        <f t="shared" si="0"/>
        <v>1</v>
      </c>
    </row>
    <row r="52" spans="1:7" s="66" customFormat="1" ht="16">
      <c r="A52" s="66" t="s">
        <v>3000</v>
      </c>
      <c r="B52" s="66">
        <f>COUNT(B21:B50)</f>
        <v>30</v>
      </c>
      <c r="C52" s="66">
        <f>COUNT(C21:C50)</f>
        <v>30</v>
      </c>
      <c r="E52" s="66">
        <f>COUNT(E21:E50)</f>
        <v>30</v>
      </c>
      <c r="G52" s="66" t="s">
        <v>3001</v>
      </c>
    </row>
    <row r="53" spans="1:7" s="66" customFormat="1" ht="16">
      <c r="A53" s="66" t="s">
        <v>3002</v>
      </c>
      <c r="B53" s="79">
        <f>AVERAGE(B21:B50)</f>
        <v>1.5333333333333334</v>
      </c>
      <c r="C53" s="79">
        <f>AVERAGE(C21:C50)</f>
        <v>0.66666666666666663</v>
      </c>
      <c r="D53" s="79"/>
      <c r="E53" s="79">
        <f>AVERAGE(E21:E50)</f>
        <v>0.73333333333333328</v>
      </c>
    </row>
    <row r="54" spans="1:7" s="66" customFormat="1" ht="16">
      <c r="A54" s="66" t="s">
        <v>3003</v>
      </c>
      <c r="B54" s="79">
        <f>STDEV(B21:B50)</f>
        <v>0.77607915226136093</v>
      </c>
      <c r="C54" s="79">
        <f>STDEV(C21:C50)</f>
        <v>0.84418225411395575</v>
      </c>
      <c r="D54" s="79"/>
      <c r="E54" s="79">
        <f>STDEV(E21:E50)</f>
        <v>0.44977644510880366</v>
      </c>
    </row>
    <row r="55" spans="1:7" s="66" customFormat="1" ht="16"/>
    <row r="56" spans="1:7" s="66" customFormat="1" ht="16">
      <c r="A56" s="66" t="s">
        <v>3004</v>
      </c>
      <c r="B56" s="79">
        <f>B53</f>
        <v>1.5333333333333334</v>
      </c>
      <c r="C56" s="79">
        <f>C53</f>
        <v>0.66666666666666663</v>
      </c>
      <c r="E56" s="79">
        <f>E53</f>
        <v>0.73333333333333328</v>
      </c>
      <c r="G56" s="66" t="s">
        <v>3008</v>
      </c>
    </row>
    <row r="57" spans="1:7" s="66" customFormat="1" ht="16">
      <c r="A57" s="66" t="s">
        <v>3094</v>
      </c>
      <c r="B57" s="79">
        <f>SQRT(B54^2/B52*(1-B52/$B$16))</f>
        <v>0.12841929818640405</v>
      </c>
      <c r="C57" s="79">
        <f>SQRT(C54^2/C52*(1-C52/$B$16))</f>
        <v>0.13968844839968295</v>
      </c>
      <c r="D57" s="79"/>
      <c r="E57" s="79">
        <f>SQRT(E54^2/E52*(1-E52/$B$16))</f>
        <v>7.4425366605127372E-2</v>
      </c>
      <c r="G57" s="66" t="s">
        <v>3009</v>
      </c>
    </row>
    <row r="58" spans="1:7" s="66" customFormat="1" ht="16"/>
    <row r="59" spans="1:7" s="66" customFormat="1" ht="16">
      <c r="A59" s="66" t="s">
        <v>3010</v>
      </c>
      <c r="B59" s="66">
        <f>B56*$B$16</f>
        <v>257.60000000000002</v>
      </c>
      <c r="C59" s="66">
        <f>C56*$B$16</f>
        <v>112</v>
      </c>
      <c r="G59" s="66" t="s">
        <v>3011</v>
      </c>
    </row>
    <row r="60" spans="1:7" s="66" customFormat="1" ht="16">
      <c r="A60" s="66" t="s">
        <v>3141</v>
      </c>
      <c r="B60" s="80">
        <f>B57*$B$16</f>
        <v>21.574442095315881</v>
      </c>
      <c r="C60" s="81">
        <f>C57*$B$16</f>
        <v>23.467659331146734</v>
      </c>
      <c r="G60" s="66" t="s">
        <v>3142</v>
      </c>
    </row>
    <row r="61" spans="1:7" s="66" customFormat="1" ht="16"/>
  </sheetData>
  <phoneticPr fontId="3"/>
  <pageMargins left="0.75" right="0.75" top="1" bottom="1" header="0.5" footer="0.5"/>
  <pageSetup paperSize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>
      <selection activeCell="G8" sqref="G8"/>
    </sheetView>
  </sheetViews>
  <sheetFormatPr baseColWidth="10" defaultColWidth="11" defaultRowHeight="13" x14ac:dyDescent="0"/>
  <sheetData>
    <row r="1" spans="1:6" ht="20">
      <c r="A1" s="36" t="s">
        <v>2850</v>
      </c>
    </row>
    <row r="3" spans="1:6">
      <c r="A3" t="s">
        <v>164</v>
      </c>
    </row>
    <row r="4" spans="1:6">
      <c r="A4" t="s">
        <v>383</v>
      </c>
    </row>
    <row r="5" spans="1:6">
      <c r="A5" t="s">
        <v>384</v>
      </c>
    </row>
    <row r="15" spans="1:6">
      <c r="A15" t="s">
        <v>405</v>
      </c>
      <c r="B15" t="s">
        <v>185</v>
      </c>
      <c r="C15" t="s">
        <v>186</v>
      </c>
      <c r="D15" t="s">
        <v>187</v>
      </c>
      <c r="E15" t="s">
        <v>188</v>
      </c>
      <c r="F15" t="s">
        <v>1673</v>
      </c>
    </row>
    <row r="16" spans="1:6">
      <c r="A16">
        <v>19.649999999999999</v>
      </c>
      <c r="B16">
        <v>21.05</v>
      </c>
      <c r="C16">
        <v>20.85</v>
      </c>
      <c r="D16">
        <v>21.05</v>
      </c>
      <c r="E16">
        <v>21.05</v>
      </c>
      <c r="F16">
        <v>19.850000000000001</v>
      </c>
    </row>
    <row r="17" spans="1:6">
      <c r="A17">
        <v>20.05</v>
      </c>
      <c r="B17">
        <v>21.85</v>
      </c>
      <c r="C17">
        <v>21.65</v>
      </c>
      <c r="D17">
        <v>21.85</v>
      </c>
      <c r="E17">
        <v>21.85</v>
      </c>
      <c r="F17">
        <v>20.05</v>
      </c>
    </row>
    <row r="18" spans="1:6">
      <c r="A18">
        <v>20.65</v>
      </c>
      <c r="B18">
        <v>22.05</v>
      </c>
      <c r="C18">
        <v>22.05</v>
      </c>
      <c r="D18">
        <v>22.05</v>
      </c>
      <c r="E18">
        <v>21.85</v>
      </c>
      <c r="F18">
        <v>20.25</v>
      </c>
    </row>
    <row r="19" spans="1:6">
      <c r="A19">
        <v>20.85</v>
      </c>
      <c r="B19">
        <v>22.45</v>
      </c>
      <c r="C19">
        <v>22.85</v>
      </c>
      <c r="D19">
        <v>22.05</v>
      </c>
      <c r="E19">
        <v>21.85</v>
      </c>
      <c r="F19">
        <v>20.85</v>
      </c>
    </row>
    <row r="20" spans="1:6">
      <c r="A20">
        <v>21.65</v>
      </c>
      <c r="B20">
        <v>22.65</v>
      </c>
      <c r="C20">
        <v>23.05</v>
      </c>
      <c r="D20">
        <v>22.05</v>
      </c>
      <c r="E20">
        <v>22.05</v>
      </c>
      <c r="F20">
        <v>20.85</v>
      </c>
    </row>
    <row r="21" spans="1:6">
      <c r="A21">
        <v>21.65</v>
      </c>
      <c r="B21">
        <v>23.25</v>
      </c>
      <c r="C21">
        <v>23.05</v>
      </c>
      <c r="D21">
        <v>22.25</v>
      </c>
      <c r="E21">
        <v>22.45</v>
      </c>
      <c r="F21">
        <v>20.85</v>
      </c>
    </row>
    <row r="22" spans="1:6">
      <c r="A22">
        <v>21.65</v>
      </c>
      <c r="B22">
        <v>23.25</v>
      </c>
      <c r="C22">
        <v>23.05</v>
      </c>
      <c r="D22">
        <v>22.45</v>
      </c>
      <c r="E22">
        <v>22.65</v>
      </c>
      <c r="F22">
        <v>21.05</v>
      </c>
    </row>
    <row r="23" spans="1:6">
      <c r="A23">
        <v>21.85</v>
      </c>
      <c r="B23">
        <v>23.25</v>
      </c>
      <c r="C23">
        <v>23.05</v>
      </c>
      <c r="D23">
        <v>22.45</v>
      </c>
      <c r="E23">
        <v>23.05</v>
      </c>
      <c r="F23">
        <v>21.05</v>
      </c>
    </row>
    <row r="24" spans="1:6">
      <c r="A24">
        <v>21.85</v>
      </c>
      <c r="B24">
        <v>23.45</v>
      </c>
      <c r="C24">
        <v>23.45</v>
      </c>
      <c r="D24">
        <v>22.65</v>
      </c>
      <c r="E24">
        <v>23.05</v>
      </c>
      <c r="F24">
        <v>21.05</v>
      </c>
    </row>
    <row r="25" spans="1:6">
      <c r="A25">
        <v>21.85</v>
      </c>
      <c r="B25">
        <v>23.45</v>
      </c>
      <c r="C25">
        <v>23.85</v>
      </c>
      <c r="D25">
        <v>23.05</v>
      </c>
      <c r="E25">
        <v>23.25</v>
      </c>
      <c r="F25">
        <v>21.25</v>
      </c>
    </row>
    <row r="26" spans="1:6">
      <c r="A26">
        <v>22.05</v>
      </c>
      <c r="B26">
        <v>23.65</v>
      </c>
      <c r="C26">
        <v>23.85</v>
      </c>
      <c r="D26">
        <v>23.05</v>
      </c>
      <c r="E26">
        <v>23.45</v>
      </c>
      <c r="F26">
        <v>21.45</v>
      </c>
    </row>
    <row r="27" spans="1:6">
      <c r="A27">
        <v>22.05</v>
      </c>
      <c r="B27">
        <v>23.85</v>
      </c>
      <c r="C27">
        <v>23.85</v>
      </c>
      <c r="D27">
        <v>23.05</v>
      </c>
      <c r="E27">
        <v>24.05</v>
      </c>
      <c r="F27">
        <v>22.05</v>
      </c>
    </row>
    <row r="28" spans="1:6">
      <c r="A28">
        <v>22.05</v>
      </c>
      <c r="B28">
        <v>24.05</v>
      </c>
      <c r="C28">
        <v>24.05</v>
      </c>
      <c r="D28">
        <v>23.05</v>
      </c>
      <c r="E28">
        <v>24.05</v>
      </c>
      <c r="F28">
        <v>22.05</v>
      </c>
    </row>
    <row r="29" spans="1:6">
      <c r="A29">
        <v>22.05</v>
      </c>
      <c r="B29">
        <v>24.05</v>
      </c>
      <c r="C29">
        <v>25.05</v>
      </c>
      <c r="D29">
        <v>23.05</v>
      </c>
      <c r="E29">
        <v>24.05</v>
      </c>
      <c r="F29">
        <v>22.05</v>
      </c>
    </row>
    <row r="30" spans="1:6">
      <c r="A30">
        <v>22.05</v>
      </c>
      <c r="B30">
        <v>24.05</v>
      </c>
      <c r="C30" t="s">
        <v>404</v>
      </c>
      <c r="D30">
        <v>23.25</v>
      </c>
      <c r="E30">
        <v>24.85</v>
      </c>
      <c r="F30">
        <v>22.25</v>
      </c>
    </row>
    <row r="31" spans="1:6">
      <c r="A31">
        <v>22.05</v>
      </c>
      <c r="B31" t="s">
        <v>404</v>
      </c>
      <c r="C31" t="s">
        <v>404</v>
      </c>
      <c r="D31">
        <v>23.85</v>
      </c>
      <c r="E31" t="s">
        <v>404</v>
      </c>
      <c r="F31" t="s">
        <v>404</v>
      </c>
    </row>
    <row r="32" spans="1:6">
      <c r="A32">
        <v>22.05</v>
      </c>
      <c r="B32" t="s">
        <v>404</v>
      </c>
      <c r="C32" t="s">
        <v>404</v>
      </c>
      <c r="D32" t="s">
        <v>404</v>
      </c>
      <c r="E32" t="s">
        <v>404</v>
      </c>
      <c r="F32" t="s">
        <v>404</v>
      </c>
    </row>
    <row r="33" spans="1:6">
      <c r="A33">
        <v>22.05</v>
      </c>
      <c r="B33" t="s">
        <v>404</v>
      </c>
      <c r="C33" t="s">
        <v>404</v>
      </c>
      <c r="D33" t="s">
        <v>404</v>
      </c>
      <c r="E33" t="s">
        <v>404</v>
      </c>
      <c r="F33" t="s">
        <v>404</v>
      </c>
    </row>
    <row r="34" spans="1:6">
      <c r="A34">
        <v>22.05</v>
      </c>
      <c r="B34" t="s">
        <v>404</v>
      </c>
      <c r="C34" t="s">
        <v>404</v>
      </c>
      <c r="D34" t="s">
        <v>404</v>
      </c>
      <c r="E34" t="s">
        <v>404</v>
      </c>
      <c r="F34" t="s">
        <v>404</v>
      </c>
    </row>
    <row r="35" spans="1:6">
      <c r="A35">
        <v>22.05</v>
      </c>
      <c r="B35" t="s">
        <v>404</v>
      </c>
      <c r="C35" t="s">
        <v>404</v>
      </c>
      <c r="D35" t="s">
        <v>404</v>
      </c>
      <c r="E35" t="s">
        <v>404</v>
      </c>
      <c r="F35" t="s">
        <v>404</v>
      </c>
    </row>
    <row r="36" spans="1:6">
      <c r="A36">
        <v>22.25</v>
      </c>
      <c r="B36" t="s">
        <v>404</v>
      </c>
      <c r="C36" t="s">
        <v>404</v>
      </c>
      <c r="D36" t="s">
        <v>404</v>
      </c>
      <c r="E36" t="s">
        <v>404</v>
      </c>
      <c r="F36" t="s">
        <v>404</v>
      </c>
    </row>
    <row r="37" spans="1:6">
      <c r="A37">
        <v>22.25</v>
      </c>
      <c r="B37" t="s">
        <v>404</v>
      </c>
      <c r="C37" t="s">
        <v>404</v>
      </c>
      <c r="D37" t="s">
        <v>404</v>
      </c>
      <c r="E37" t="s">
        <v>404</v>
      </c>
      <c r="F37" t="s">
        <v>404</v>
      </c>
    </row>
    <row r="38" spans="1:6">
      <c r="A38">
        <v>22.25</v>
      </c>
      <c r="B38" t="s">
        <v>404</v>
      </c>
      <c r="C38" t="s">
        <v>404</v>
      </c>
      <c r="D38" t="s">
        <v>404</v>
      </c>
      <c r="E38" t="s">
        <v>404</v>
      </c>
      <c r="F38" t="s">
        <v>404</v>
      </c>
    </row>
    <row r="39" spans="1:6">
      <c r="A39">
        <v>22.25</v>
      </c>
      <c r="B39" t="s">
        <v>404</v>
      </c>
      <c r="C39" t="s">
        <v>404</v>
      </c>
      <c r="D39" t="s">
        <v>404</v>
      </c>
      <c r="E39" t="s">
        <v>404</v>
      </c>
      <c r="F39" t="s">
        <v>404</v>
      </c>
    </row>
    <row r="40" spans="1:6">
      <c r="A40">
        <v>22.25</v>
      </c>
      <c r="B40" t="s">
        <v>404</v>
      </c>
      <c r="C40" t="s">
        <v>404</v>
      </c>
      <c r="D40" t="s">
        <v>404</v>
      </c>
      <c r="E40" t="s">
        <v>404</v>
      </c>
      <c r="F40" t="s">
        <v>404</v>
      </c>
    </row>
    <row r="41" spans="1:6">
      <c r="A41">
        <v>22.25</v>
      </c>
      <c r="B41" t="s">
        <v>404</v>
      </c>
      <c r="C41" t="s">
        <v>404</v>
      </c>
      <c r="D41" t="s">
        <v>404</v>
      </c>
      <c r="E41" t="s">
        <v>404</v>
      </c>
      <c r="F41" t="s">
        <v>404</v>
      </c>
    </row>
    <row r="42" spans="1:6">
      <c r="A42">
        <v>22.25</v>
      </c>
      <c r="B42" t="s">
        <v>404</v>
      </c>
      <c r="C42" t="s">
        <v>404</v>
      </c>
      <c r="D42" t="s">
        <v>404</v>
      </c>
      <c r="E42" t="s">
        <v>404</v>
      </c>
      <c r="F42" t="s">
        <v>404</v>
      </c>
    </row>
    <row r="43" spans="1:6">
      <c r="A43">
        <v>22.25</v>
      </c>
      <c r="B43" t="s">
        <v>404</v>
      </c>
      <c r="C43" t="s">
        <v>404</v>
      </c>
      <c r="D43" t="s">
        <v>404</v>
      </c>
      <c r="E43" t="s">
        <v>404</v>
      </c>
      <c r="F43" t="s">
        <v>404</v>
      </c>
    </row>
    <row r="44" spans="1:6">
      <c r="A44">
        <v>22.45</v>
      </c>
      <c r="B44" t="s">
        <v>404</v>
      </c>
      <c r="C44" t="s">
        <v>404</v>
      </c>
      <c r="D44" t="s">
        <v>404</v>
      </c>
      <c r="E44" t="s">
        <v>404</v>
      </c>
      <c r="F44" t="s">
        <v>404</v>
      </c>
    </row>
    <row r="45" spans="1:6">
      <c r="A45">
        <v>22.45</v>
      </c>
      <c r="B45" t="s">
        <v>404</v>
      </c>
      <c r="C45" t="s">
        <v>404</v>
      </c>
      <c r="D45" t="s">
        <v>404</v>
      </c>
      <c r="E45" t="s">
        <v>404</v>
      </c>
      <c r="F45" t="s">
        <v>404</v>
      </c>
    </row>
    <row r="46" spans="1:6">
      <c r="A46">
        <v>22.45</v>
      </c>
      <c r="B46" t="s">
        <v>404</v>
      </c>
      <c r="C46" t="s">
        <v>404</v>
      </c>
      <c r="D46" t="s">
        <v>404</v>
      </c>
      <c r="E46" t="s">
        <v>404</v>
      </c>
      <c r="F46" t="s">
        <v>404</v>
      </c>
    </row>
    <row r="47" spans="1:6">
      <c r="A47">
        <v>22.65</v>
      </c>
      <c r="B47" t="s">
        <v>404</v>
      </c>
      <c r="C47" t="s">
        <v>404</v>
      </c>
      <c r="D47" t="s">
        <v>404</v>
      </c>
      <c r="E47" t="s">
        <v>404</v>
      </c>
      <c r="F47" t="s">
        <v>404</v>
      </c>
    </row>
    <row r="48" spans="1:6">
      <c r="A48">
        <v>22.65</v>
      </c>
      <c r="B48" t="s">
        <v>404</v>
      </c>
      <c r="C48" t="s">
        <v>404</v>
      </c>
      <c r="D48" t="s">
        <v>404</v>
      </c>
      <c r="E48" t="s">
        <v>404</v>
      </c>
      <c r="F48" t="s">
        <v>404</v>
      </c>
    </row>
    <row r="49" spans="1:6">
      <c r="A49">
        <v>22.85</v>
      </c>
      <c r="B49" t="s">
        <v>404</v>
      </c>
      <c r="C49" t="s">
        <v>404</v>
      </c>
      <c r="D49" t="s">
        <v>404</v>
      </c>
      <c r="E49" t="s">
        <v>404</v>
      </c>
      <c r="F49" t="s">
        <v>404</v>
      </c>
    </row>
    <row r="50" spans="1:6">
      <c r="A50">
        <v>22.85</v>
      </c>
      <c r="B50" t="s">
        <v>404</v>
      </c>
      <c r="C50" t="s">
        <v>404</v>
      </c>
      <c r="D50" t="s">
        <v>404</v>
      </c>
      <c r="E50" t="s">
        <v>404</v>
      </c>
      <c r="F50" t="s">
        <v>404</v>
      </c>
    </row>
    <row r="51" spans="1:6">
      <c r="A51">
        <v>22.85</v>
      </c>
      <c r="B51" t="s">
        <v>404</v>
      </c>
      <c r="C51" t="s">
        <v>404</v>
      </c>
      <c r="D51" t="s">
        <v>404</v>
      </c>
      <c r="E51" t="s">
        <v>404</v>
      </c>
      <c r="F51" t="s">
        <v>404</v>
      </c>
    </row>
    <row r="52" spans="1:6">
      <c r="A52">
        <v>22.85</v>
      </c>
      <c r="B52" t="s">
        <v>404</v>
      </c>
      <c r="C52" t="s">
        <v>404</v>
      </c>
      <c r="D52" t="s">
        <v>404</v>
      </c>
      <c r="E52" t="s">
        <v>404</v>
      </c>
      <c r="F52" t="s">
        <v>404</v>
      </c>
    </row>
    <row r="53" spans="1:6">
      <c r="A53">
        <v>23.05</v>
      </c>
      <c r="B53" t="s">
        <v>404</v>
      </c>
      <c r="C53" t="s">
        <v>404</v>
      </c>
      <c r="D53" t="s">
        <v>404</v>
      </c>
      <c r="E53" t="s">
        <v>404</v>
      </c>
      <c r="F53" t="s">
        <v>404</v>
      </c>
    </row>
    <row r="54" spans="1:6">
      <c r="A54">
        <v>23.25</v>
      </c>
      <c r="B54" t="s">
        <v>404</v>
      </c>
      <c r="C54" t="s">
        <v>404</v>
      </c>
      <c r="D54" t="s">
        <v>404</v>
      </c>
      <c r="E54" t="s">
        <v>404</v>
      </c>
      <c r="F54" t="s">
        <v>404</v>
      </c>
    </row>
    <row r="55" spans="1:6">
      <c r="A55">
        <v>23.25</v>
      </c>
      <c r="B55" t="s">
        <v>404</v>
      </c>
      <c r="C55" t="s">
        <v>404</v>
      </c>
      <c r="D55" t="s">
        <v>404</v>
      </c>
      <c r="E55" t="s">
        <v>404</v>
      </c>
      <c r="F55" t="s">
        <v>404</v>
      </c>
    </row>
    <row r="56" spans="1:6">
      <c r="A56">
        <v>23.45</v>
      </c>
      <c r="B56" t="s">
        <v>404</v>
      </c>
      <c r="C56" t="s">
        <v>404</v>
      </c>
      <c r="D56" t="s">
        <v>404</v>
      </c>
      <c r="E56" t="s">
        <v>404</v>
      </c>
      <c r="F56" t="s">
        <v>404</v>
      </c>
    </row>
    <row r="57" spans="1:6">
      <c r="A57">
        <v>23.65</v>
      </c>
      <c r="B57" t="s">
        <v>404</v>
      </c>
      <c r="C57" t="s">
        <v>404</v>
      </c>
      <c r="D57" t="s">
        <v>404</v>
      </c>
      <c r="E57" t="s">
        <v>404</v>
      </c>
      <c r="F57" t="s">
        <v>404</v>
      </c>
    </row>
    <row r="58" spans="1:6">
      <c r="A58">
        <v>23.85</v>
      </c>
      <c r="B58" t="s">
        <v>404</v>
      </c>
      <c r="C58" t="s">
        <v>404</v>
      </c>
      <c r="D58" t="s">
        <v>404</v>
      </c>
      <c r="E58" t="s">
        <v>404</v>
      </c>
      <c r="F58" t="s">
        <v>404</v>
      </c>
    </row>
    <row r="59" spans="1:6">
      <c r="A59">
        <v>24.25</v>
      </c>
      <c r="B59" t="s">
        <v>404</v>
      </c>
      <c r="C59" t="s">
        <v>404</v>
      </c>
      <c r="D59" t="s">
        <v>404</v>
      </c>
      <c r="E59" t="s">
        <v>404</v>
      </c>
      <c r="F59" t="s">
        <v>404</v>
      </c>
    </row>
    <row r="60" spans="1:6">
      <c r="A60">
        <v>24.45</v>
      </c>
      <c r="B60" t="s">
        <v>404</v>
      </c>
      <c r="C60" t="s">
        <v>404</v>
      </c>
      <c r="D60" t="s">
        <v>404</v>
      </c>
      <c r="E60" t="s">
        <v>404</v>
      </c>
      <c r="F60" t="s">
        <v>404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4"/>
  <sheetViews>
    <sheetView topLeftCell="A165" workbookViewId="0">
      <selection activeCell="J181" sqref="J181"/>
    </sheetView>
  </sheetViews>
  <sheetFormatPr baseColWidth="10" defaultColWidth="11" defaultRowHeight="13" x14ac:dyDescent="0"/>
  <cols>
    <col min="1" max="1" width="16.140625" customWidth="1"/>
    <col min="2" max="5" width="11" customWidth="1"/>
    <col min="6" max="6" width="15.7109375" customWidth="1"/>
  </cols>
  <sheetData>
    <row r="1" spans="1:10" ht="25">
      <c r="A1" s="182" t="s">
        <v>1302</v>
      </c>
      <c r="B1" s="182"/>
      <c r="C1" s="182"/>
      <c r="D1" s="182"/>
      <c r="E1" s="182"/>
      <c r="F1" s="182"/>
      <c r="G1" s="182"/>
      <c r="H1" s="182"/>
      <c r="I1" s="182"/>
      <c r="J1" s="27"/>
    </row>
    <row r="2" spans="1:10" ht="25">
      <c r="A2" s="182" t="s">
        <v>1293</v>
      </c>
      <c r="B2" s="182"/>
      <c r="C2" s="182"/>
      <c r="D2" s="182"/>
      <c r="E2" s="182"/>
      <c r="F2" s="182"/>
      <c r="G2" s="128"/>
      <c r="H2" s="128"/>
      <c r="I2" s="128"/>
      <c r="J2" s="27"/>
    </row>
    <row r="3" spans="1:10">
      <c r="A3" s="27"/>
      <c r="B3" s="27"/>
      <c r="C3" s="27"/>
      <c r="D3" s="27"/>
      <c r="E3" s="27"/>
      <c r="F3" s="27"/>
      <c r="G3" s="27"/>
      <c r="H3" s="27"/>
      <c r="I3" s="27"/>
      <c r="J3" s="27"/>
    </row>
    <row r="4" spans="1:10" s="66" customFormat="1" ht="16">
      <c r="A4" s="180" t="s">
        <v>1429</v>
      </c>
      <c r="B4" s="180"/>
      <c r="C4" s="180"/>
      <c r="D4" s="180"/>
      <c r="E4" s="180"/>
      <c r="F4" s="180"/>
      <c r="G4" s="23"/>
      <c r="H4" s="23"/>
      <c r="I4" s="23"/>
      <c r="J4" s="23"/>
    </row>
    <row r="5" spans="1:10" s="66" customFormat="1" ht="16">
      <c r="A5" s="180" t="s">
        <v>1292</v>
      </c>
      <c r="B5" s="180"/>
      <c r="C5" s="23"/>
      <c r="D5" s="23"/>
      <c r="E5" s="23"/>
      <c r="F5" s="23"/>
      <c r="G5" s="23"/>
      <c r="H5" s="23"/>
      <c r="I5" s="23"/>
      <c r="J5" s="23"/>
    </row>
    <row r="6" spans="1:10" s="66" customFormat="1" ht="16">
      <c r="A6" s="23"/>
      <c r="B6" s="23"/>
      <c r="C6" s="23"/>
      <c r="D6" s="23"/>
      <c r="E6" s="23"/>
      <c r="F6" s="23"/>
      <c r="G6" s="23"/>
      <c r="H6" s="23"/>
      <c r="I6" s="23"/>
      <c r="J6" s="23"/>
    </row>
    <row r="7" spans="1:10" s="66" customFormat="1" ht="16">
      <c r="A7" s="180" t="s">
        <v>1427</v>
      </c>
      <c r="B7" s="180"/>
      <c r="C7" s="180"/>
      <c r="D7" s="180"/>
      <c r="E7" s="180"/>
      <c r="F7" s="180"/>
      <c r="G7" s="23"/>
      <c r="H7" s="23"/>
      <c r="I7" s="23"/>
      <c r="J7" s="23"/>
    </row>
    <row r="8" spans="1:10" s="66" customFormat="1" ht="16">
      <c r="A8" s="180" t="s">
        <v>1289</v>
      </c>
      <c r="B8" s="180"/>
      <c r="C8" s="180"/>
      <c r="D8" s="180"/>
      <c r="E8" s="180"/>
      <c r="F8" s="180"/>
      <c r="G8" s="23"/>
      <c r="H8" s="23"/>
      <c r="I8" s="23"/>
      <c r="J8" s="23"/>
    </row>
    <row r="9" spans="1:10" s="66" customFormat="1" ht="16">
      <c r="A9" s="180" t="s">
        <v>1137</v>
      </c>
      <c r="B9" s="180"/>
      <c r="C9" s="23"/>
      <c r="D9" s="23"/>
      <c r="E9" s="23"/>
      <c r="F9" s="23"/>
      <c r="G9" s="23"/>
      <c r="H9" s="23"/>
      <c r="I9" s="23"/>
      <c r="J9" s="23"/>
    </row>
    <row r="10" spans="1:10" s="66" customFormat="1" ht="16">
      <c r="A10" s="23"/>
      <c r="B10" s="23"/>
      <c r="C10" s="23"/>
      <c r="D10" s="23"/>
      <c r="E10" s="23"/>
      <c r="F10" s="23"/>
      <c r="G10" s="23"/>
      <c r="H10" s="23"/>
      <c r="I10" s="23"/>
      <c r="J10" s="23"/>
    </row>
    <row r="11" spans="1:10" s="66" customFormat="1" ht="16">
      <c r="A11" s="181" t="s">
        <v>1303</v>
      </c>
      <c r="B11" s="181"/>
      <c r="C11" s="181"/>
      <c r="D11" s="181"/>
      <c r="E11" s="181"/>
      <c r="F11" s="181"/>
      <c r="G11" s="23"/>
      <c r="H11" s="23"/>
      <c r="I11" s="23"/>
      <c r="J11" s="23"/>
    </row>
    <row r="12" spans="1:10" s="66" customFormat="1" ht="16">
      <c r="A12" s="23"/>
      <c r="B12" s="23"/>
      <c r="C12" s="23"/>
      <c r="D12" s="23"/>
      <c r="E12" s="23"/>
      <c r="F12" s="23"/>
      <c r="G12" s="23"/>
      <c r="H12" s="23"/>
      <c r="I12" s="23"/>
      <c r="J12" s="23"/>
    </row>
    <row r="13" spans="1:10" s="66" customFormat="1" ht="16"/>
    <row r="14" spans="1:10" s="66" customFormat="1" ht="16">
      <c r="A14" s="180" t="s">
        <v>1175</v>
      </c>
      <c r="B14" s="180"/>
      <c r="C14" s="180"/>
      <c r="D14" s="180"/>
      <c r="E14" s="23"/>
      <c r="F14" s="23"/>
      <c r="G14" s="23"/>
      <c r="H14" s="23"/>
      <c r="I14" s="23"/>
      <c r="J14" s="23"/>
    </row>
    <row r="15" spans="1:10" s="66" customFormat="1" ht="16">
      <c r="A15" s="180" t="s">
        <v>1176</v>
      </c>
      <c r="B15" s="180"/>
      <c r="C15" s="180"/>
      <c r="D15" s="23"/>
      <c r="E15" s="23"/>
      <c r="F15" s="23"/>
      <c r="G15" s="23"/>
      <c r="H15" s="23"/>
      <c r="I15" s="23"/>
      <c r="J15" s="23"/>
    </row>
    <row r="16" spans="1:10" s="66" customFormat="1" ht="16">
      <c r="A16" s="180" t="s">
        <v>1192</v>
      </c>
      <c r="B16" s="180"/>
      <c r="C16" s="180"/>
      <c r="D16" s="180"/>
      <c r="E16" s="180"/>
      <c r="F16" s="180"/>
      <c r="G16" s="23"/>
      <c r="H16" s="23"/>
      <c r="I16" s="23"/>
      <c r="J16" s="23"/>
    </row>
    <row r="17" spans="1:10" s="66" customFormat="1" ht="16">
      <c r="A17" s="180" t="s">
        <v>1569</v>
      </c>
      <c r="B17" s="180"/>
      <c r="C17" s="180"/>
      <c r="D17" s="180"/>
      <c r="E17" s="180"/>
      <c r="F17" s="180"/>
      <c r="G17" s="23"/>
      <c r="H17" s="23"/>
      <c r="I17" s="23"/>
      <c r="J17" s="23"/>
    </row>
    <row r="18" spans="1:10" s="66" customFormat="1" ht="16">
      <c r="A18" s="180" t="s">
        <v>1570</v>
      </c>
      <c r="B18" s="180"/>
      <c r="C18" s="23"/>
      <c r="D18" s="23"/>
      <c r="E18" s="23"/>
      <c r="F18" s="23"/>
      <c r="G18" s="23"/>
      <c r="H18" s="23"/>
      <c r="I18" s="23"/>
      <c r="J18" s="23"/>
    </row>
    <row r="19" spans="1:10" s="66" customFormat="1" ht="16">
      <c r="A19" s="23"/>
      <c r="B19" s="23"/>
      <c r="C19" s="23"/>
      <c r="D19" s="23"/>
      <c r="E19" s="23"/>
      <c r="F19" s="23"/>
      <c r="G19" s="23"/>
      <c r="H19" s="23"/>
      <c r="I19" s="23"/>
      <c r="J19" s="23"/>
    </row>
    <row r="20" spans="1:10" s="66" customFormat="1" ht="16">
      <c r="A20" s="180" t="s">
        <v>1571</v>
      </c>
      <c r="B20" s="180"/>
      <c r="C20" s="180"/>
      <c r="D20" s="180"/>
      <c r="E20" s="180"/>
      <c r="F20" s="180"/>
      <c r="G20" s="23"/>
      <c r="H20" s="23"/>
      <c r="I20" s="23"/>
      <c r="J20" s="23"/>
    </row>
    <row r="21" spans="1:10" s="66" customFormat="1" ht="16">
      <c r="A21" s="180" t="s">
        <v>1448</v>
      </c>
      <c r="B21" s="180"/>
      <c r="C21" s="180"/>
      <c r="D21" s="23"/>
      <c r="E21" s="23"/>
      <c r="F21" s="23"/>
      <c r="G21" s="23"/>
      <c r="H21" s="23"/>
      <c r="I21" s="23"/>
      <c r="J21" s="23"/>
    </row>
    <row r="22" spans="1:10" s="66" customFormat="1" ht="16">
      <c r="A22" s="23"/>
      <c r="B22" s="23"/>
      <c r="C22" s="23"/>
      <c r="D22" s="23"/>
      <c r="E22" s="23"/>
      <c r="F22" s="23"/>
      <c r="G22" s="23"/>
      <c r="H22" s="23"/>
      <c r="I22" s="23"/>
      <c r="J22" s="23"/>
    </row>
    <row r="23" spans="1:10" s="66" customFormat="1" ht="16">
      <c r="A23" s="180" t="s">
        <v>1168</v>
      </c>
      <c r="B23" s="180"/>
      <c r="C23" s="180"/>
      <c r="D23" s="180"/>
      <c r="E23" s="23"/>
      <c r="F23" s="23"/>
      <c r="G23" s="23"/>
      <c r="H23" s="23"/>
      <c r="I23" s="23"/>
      <c r="J23" s="23"/>
    </row>
    <row r="24" spans="1:10" s="66" customFormat="1" ht="16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spans="1:10" s="66" customFormat="1" ht="16">
      <c r="A25" s="23" t="s">
        <v>1169</v>
      </c>
      <c r="B25" s="129">
        <v>3769280</v>
      </c>
      <c r="C25" s="23" t="s">
        <v>1170</v>
      </c>
      <c r="D25" s="23"/>
      <c r="E25" s="23"/>
      <c r="F25" s="23" t="s">
        <v>1449</v>
      </c>
      <c r="G25" s="129">
        <v>51436</v>
      </c>
      <c r="H25" s="23" t="s">
        <v>896</v>
      </c>
      <c r="I25" s="23"/>
      <c r="J25" s="23"/>
    </row>
    <row r="26" spans="1:10" s="66" customFormat="1" ht="16">
      <c r="A26" s="23"/>
      <c r="B26" s="23"/>
      <c r="C26" s="23"/>
      <c r="D26" s="23"/>
      <c r="E26" s="23"/>
      <c r="F26" s="130"/>
      <c r="G26" s="131"/>
      <c r="H26" s="131"/>
    </row>
    <row r="27" spans="1:10" s="66" customFormat="1" ht="16">
      <c r="A27" s="23"/>
      <c r="B27" s="23"/>
      <c r="C27" s="23"/>
      <c r="D27" s="23"/>
      <c r="E27" s="23"/>
      <c r="F27" s="130"/>
      <c r="G27" s="130"/>
      <c r="H27" s="130"/>
    </row>
    <row r="28" spans="1:10" s="66" customFormat="1" ht="16">
      <c r="A28" s="180" t="s">
        <v>1450</v>
      </c>
      <c r="B28" s="180"/>
      <c r="C28" s="23"/>
      <c r="D28" s="23"/>
      <c r="E28" s="23"/>
      <c r="F28" s="130"/>
      <c r="G28" s="131"/>
      <c r="H28" s="131"/>
    </row>
    <row r="29" spans="1:10" s="66" customFormat="1" ht="16">
      <c r="A29" s="23"/>
      <c r="B29" s="23"/>
      <c r="C29" s="23"/>
      <c r="D29" s="23"/>
      <c r="E29" s="23"/>
    </row>
    <row r="30" spans="1:10" s="66" customFormat="1" ht="16">
      <c r="A30" s="23"/>
      <c r="B30" s="23"/>
      <c r="C30" s="23"/>
      <c r="D30" s="23"/>
      <c r="E30" s="23"/>
    </row>
    <row r="31" spans="1:10" s="66" customFormat="1" ht="16">
      <c r="A31" s="23"/>
      <c r="B31" s="23"/>
      <c r="C31" s="23"/>
      <c r="D31" s="23"/>
      <c r="E31" s="23"/>
    </row>
    <row r="32" spans="1:10" s="66" customFormat="1" ht="16">
      <c r="A32" s="23"/>
      <c r="B32" s="32"/>
      <c r="C32" s="32" t="s">
        <v>1451</v>
      </c>
      <c r="D32" s="23"/>
      <c r="E32" s="23"/>
    </row>
    <row r="33" spans="1:10" s="66" customFormat="1" ht="16">
      <c r="A33" s="23"/>
      <c r="B33" s="32" t="s">
        <v>1434</v>
      </c>
      <c r="C33" s="32" t="s">
        <v>1436</v>
      </c>
      <c r="D33" s="23"/>
      <c r="E33" s="23"/>
    </row>
    <row r="34" spans="1:10" s="66" customFormat="1" ht="16">
      <c r="A34" s="23"/>
      <c r="B34" s="43" t="s">
        <v>1437</v>
      </c>
      <c r="C34" s="43" t="s">
        <v>1438</v>
      </c>
      <c r="D34" s="43" t="s">
        <v>1439</v>
      </c>
      <c r="E34" s="32"/>
    </row>
    <row r="35" spans="1:10" s="66" customFormat="1" ht="16">
      <c r="A35" s="23"/>
      <c r="B35" s="23">
        <v>260</v>
      </c>
      <c r="C35" s="23">
        <v>124</v>
      </c>
      <c r="D35" s="34">
        <v>79.953947368421041</v>
      </c>
      <c r="E35" s="34"/>
    </row>
    <row r="36" spans="1:10" s="66" customFormat="1" ht="16">
      <c r="A36" s="23"/>
      <c r="B36" s="23">
        <v>220</v>
      </c>
      <c r="C36" s="23">
        <v>67</v>
      </c>
      <c r="D36" s="34">
        <v>29.730263157894743</v>
      </c>
      <c r="E36" s="34"/>
    </row>
    <row r="37" spans="1:10" s="66" customFormat="1" ht="16">
      <c r="A37" s="23"/>
      <c r="B37" s="23">
        <v>200</v>
      </c>
      <c r="C37" s="23">
        <v>6</v>
      </c>
      <c r="D37" s="34">
        <v>-27.881578947368421</v>
      </c>
      <c r="E37" s="34"/>
    </row>
    <row r="38" spans="1:10" s="66" customFormat="1" ht="16">
      <c r="A38" s="23"/>
      <c r="B38" s="23">
        <v>180</v>
      </c>
      <c r="C38" s="23">
        <v>62</v>
      </c>
      <c r="D38" s="34">
        <v>31.506578947368421</v>
      </c>
      <c r="E38" s="34"/>
    </row>
    <row r="39" spans="1:10" s="66" customFormat="1" ht="16">
      <c r="A39" s="23"/>
      <c r="B39" s="23">
        <v>120</v>
      </c>
      <c r="C39" s="23">
        <v>35</v>
      </c>
      <c r="D39" s="34">
        <v>14.67105263157895</v>
      </c>
      <c r="E39" s="34"/>
    </row>
    <row r="40" spans="1:10" s="66" customFormat="1" ht="16">
      <c r="A40" s="23"/>
      <c r="B40" s="23">
        <v>200</v>
      </c>
      <c r="C40" s="23">
        <v>3</v>
      </c>
      <c r="D40" s="34">
        <v>-30.881578947368421</v>
      </c>
      <c r="E40" s="34"/>
    </row>
    <row r="41" spans="1:10" s="66" customFormat="1" ht="16">
      <c r="A41" s="23"/>
      <c r="B41" s="23">
        <v>200</v>
      </c>
      <c r="C41" s="23">
        <v>1</v>
      </c>
      <c r="D41" s="34">
        <v>-32.881578947368418</v>
      </c>
      <c r="E41" s="34"/>
    </row>
    <row r="42" spans="1:10" s="66" customFormat="1" ht="16">
      <c r="A42" s="23"/>
      <c r="B42" s="23">
        <v>120</v>
      </c>
      <c r="C42" s="23">
        <v>49</v>
      </c>
      <c r="D42" s="34">
        <v>28.671052631578949</v>
      </c>
      <c r="E42" s="34"/>
    </row>
    <row r="43" spans="1:10" s="66" customFormat="1" ht="16">
      <c r="A43" s="23"/>
      <c r="B43" s="23">
        <v>140</v>
      </c>
      <c r="C43" s="23">
        <v>28</v>
      </c>
      <c r="D43" s="34">
        <v>4.2828947368421062</v>
      </c>
      <c r="E43" s="34"/>
    </row>
    <row r="44" spans="1:10" s="66" customFormat="1" ht="16">
      <c r="A44" s="23"/>
      <c r="B44" s="23">
        <v>400</v>
      </c>
      <c r="C44" s="23">
        <v>1</v>
      </c>
      <c r="D44" s="34">
        <v>-66.763157894736835</v>
      </c>
      <c r="E44" s="34"/>
    </row>
    <row r="45" spans="1:10" s="66" customFormat="1" ht="16">
      <c r="A45" s="23"/>
      <c r="B45" s="23">
        <v>120</v>
      </c>
      <c r="C45" s="23">
        <v>89</v>
      </c>
      <c r="D45" s="34">
        <v>68.671052631578945</v>
      </c>
      <c r="E45" s="34"/>
    </row>
    <row r="46" spans="1:10" s="66" customFormat="1" ht="16">
      <c r="A46" s="23"/>
      <c r="B46" s="23">
        <v>120</v>
      </c>
      <c r="C46" s="23">
        <v>116</v>
      </c>
      <c r="D46" s="34">
        <v>95.671052631578945</v>
      </c>
      <c r="E46" s="34"/>
    </row>
    <row r="47" spans="1:10" s="66" customFormat="1" ht="16">
      <c r="A47" s="23"/>
      <c r="B47" s="23">
        <v>140</v>
      </c>
      <c r="C47" s="23">
        <v>76</v>
      </c>
      <c r="D47" s="34">
        <v>52.282894736842103</v>
      </c>
      <c r="E47" s="34"/>
    </row>
    <row r="48" spans="1:10" s="66" customFormat="1" ht="16">
      <c r="A48" s="23"/>
      <c r="B48" s="23">
        <v>800</v>
      </c>
      <c r="C48" s="23">
        <v>10</v>
      </c>
      <c r="D48" s="34">
        <v>-125.5263157894737</v>
      </c>
      <c r="E48" s="34"/>
      <c r="F48" s="23"/>
      <c r="G48" s="23"/>
      <c r="H48" s="23"/>
      <c r="I48" s="23"/>
      <c r="J48" s="23"/>
    </row>
    <row r="49" spans="1:10" s="66" customFormat="1" ht="16">
      <c r="A49" s="23"/>
      <c r="B49" s="23">
        <v>1460</v>
      </c>
      <c r="C49" s="23">
        <v>50</v>
      </c>
      <c r="D49" s="34">
        <v>-197.33552631578945</v>
      </c>
      <c r="E49" s="34"/>
      <c r="F49" s="32" t="s">
        <v>1440</v>
      </c>
      <c r="G49" s="132">
        <v>4.0858554399895698E-2</v>
      </c>
      <c r="H49" s="23"/>
      <c r="I49" s="23"/>
      <c r="J49" s="23"/>
    </row>
    <row r="50" spans="1:10" s="66" customFormat="1" ht="16">
      <c r="A50" s="23"/>
      <c r="B50" s="23">
        <v>1000</v>
      </c>
      <c r="C50" s="23">
        <v>122</v>
      </c>
      <c r="D50" s="34">
        <v>-47.407894736842067</v>
      </c>
      <c r="E50" s="34"/>
      <c r="F50" s="23"/>
      <c r="G50" s="23" t="s">
        <v>1441</v>
      </c>
      <c r="H50" s="23"/>
      <c r="I50" s="23"/>
      <c r="J50" s="23"/>
    </row>
    <row r="51" spans="1:10" s="66" customFormat="1" ht="16">
      <c r="A51" s="23"/>
      <c r="B51" s="23">
        <v>140</v>
      </c>
      <c r="C51" s="23">
        <v>34</v>
      </c>
      <c r="D51" s="34">
        <v>10.282894736842112</v>
      </c>
      <c r="E51" s="34"/>
      <c r="F51" s="23"/>
      <c r="G51" s="23"/>
      <c r="H51" s="23"/>
      <c r="I51" s="23"/>
      <c r="J51" s="23"/>
    </row>
    <row r="52" spans="1:10" s="66" customFormat="1" ht="16">
      <c r="A52" s="23"/>
      <c r="B52" s="23">
        <v>180</v>
      </c>
      <c r="C52" s="23">
        <v>109</v>
      </c>
      <c r="D52" s="34">
        <v>78.506578947368411</v>
      </c>
      <c r="E52" s="34"/>
      <c r="F52" s="32" t="s">
        <v>1442</v>
      </c>
      <c r="G52" s="132">
        <v>1.1433685611676871</v>
      </c>
      <c r="H52" s="23"/>
      <c r="I52" s="23"/>
      <c r="J52" s="23"/>
    </row>
    <row r="53" spans="1:10" s="66" customFormat="1" ht="17" thickBot="1">
      <c r="A53" s="23"/>
      <c r="B53" s="133">
        <v>80</v>
      </c>
      <c r="C53" s="133">
        <v>48</v>
      </c>
      <c r="D53" s="134">
        <v>34.447368421052616</v>
      </c>
      <c r="E53" s="34"/>
      <c r="F53" s="32" t="s">
        <v>1443</v>
      </c>
      <c r="G53" s="132">
        <v>0.78150093293118095</v>
      </c>
      <c r="H53" s="23"/>
      <c r="I53" s="23"/>
      <c r="J53" s="23"/>
    </row>
    <row r="54" spans="1:10" s="66" customFormat="1" ht="16">
      <c r="A54" s="23" t="s">
        <v>1444</v>
      </c>
      <c r="B54" s="135">
        <v>320</v>
      </c>
      <c r="C54" s="135">
        <v>54.210526315789473</v>
      </c>
      <c r="D54" s="23"/>
      <c r="E54" s="23"/>
      <c r="F54" s="32" t="s">
        <v>1445</v>
      </c>
      <c r="G54" s="132">
        <v>0.731520918906166</v>
      </c>
      <c r="H54" s="23"/>
      <c r="I54" s="23"/>
      <c r="J54" s="23"/>
    </row>
    <row r="55" spans="1:10" s="66" customFormat="1" ht="16">
      <c r="A55" s="23" t="s">
        <v>1301</v>
      </c>
      <c r="B55" s="135">
        <v>365.87793957365977</v>
      </c>
      <c r="C55" s="135">
        <v>42.365576890479836</v>
      </c>
      <c r="D55" s="135">
        <v>73.634929870580066</v>
      </c>
      <c r="E55" s="135"/>
      <c r="F55" s="23"/>
      <c r="G55" s="23"/>
      <c r="H55" s="23"/>
      <c r="I55" s="23"/>
      <c r="J55" s="23"/>
    </row>
    <row r="56" spans="1:10" s="66" customFormat="1" ht="16">
      <c r="A56" s="23"/>
      <c r="B56" s="23"/>
      <c r="C56" s="23"/>
      <c r="D56" s="23"/>
      <c r="E56" s="23"/>
      <c r="F56" s="23"/>
      <c r="G56" s="23"/>
      <c r="H56" s="23"/>
      <c r="I56" s="23"/>
      <c r="J56" s="23"/>
    </row>
    <row r="57" spans="1:10" s="66" customFormat="1" ht="16">
      <c r="A57" s="23"/>
      <c r="B57" s="23"/>
      <c r="C57" s="23"/>
      <c r="D57" s="23"/>
      <c r="E57" s="23"/>
      <c r="F57" s="23"/>
      <c r="G57" s="23"/>
      <c r="H57" s="23"/>
      <c r="I57" s="23"/>
      <c r="J57" s="23"/>
    </row>
    <row r="58" spans="1:10" s="66" customFormat="1" ht="16">
      <c r="A58" s="23"/>
      <c r="B58" s="23"/>
      <c r="C58" s="23"/>
      <c r="D58" s="23"/>
      <c r="E58" s="23"/>
      <c r="F58" s="23"/>
      <c r="G58" s="23"/>
      <c r="H58" s="23"/>
      <c r="I58" s="23"/>
      <c r="J58" s="23"/>
    </row>
    <row r="59" spans="1:10" s="66" customFormat="1" ht="16">
      <c r="A59" s="23"/>
      <c r="B59" s="23"/>
      <c r="C59" s="23"/>
      <c r="D59" s="23"/>
      <c r="E59" s="23"/>
      <c r="F59" s="23"/>
      <c r="G59" s="23"/>
      <c r="H59" s="23"/>
      <c r="I59" s="23"/>
      <c r="J59" s="23"/>
    </row>
    <row r="60" spans="1:10" s="66" customFormat="1" ht="16">
      <c r="A60" s="23"/>
      <c r="B60" s="23"/>
      <c r="C60" s="23"/>
      <c r="D60" s="23"/>
      <c r="E60" s="23"/>
      <c r="F60" s="23"/>
      <c r="G60" s="23"/>
      <c r="H60" s="23"/>
      <c r="I60" s="23"/>
      <c r="J60" s="23"/>
    </row>
    <row r="61" spans="1:10" s="66" customFormat="1" ht="16">
      <c r="A61" s="23"/>
      <c r="B61" s="23"/>
      <c r="C61" s="23"/>
      <c r="D61" s="23"/>
      <c r="E61" s="23"/>
      <c r="F61" s="23"/>
      <c r="G61" s="23"/>
      <c r="H61" s="23"/>
      <c r="I61" s="23"/>
      <c r="J61" s="23"/>
    </row>
    <row r="62" spans="1:10" s="66" customFormat="1" ht="16">
      <c r="A62" s="23"/>
      <c r="B62" s="23"/>
      <c r="C62" s="23"/>
      <c r="D62" s="23"/>
      <c r="E62" s="23"/>
      <c r="F62" s="23"/>
      <c r="G62" s="23"/>
      <c r="H62" s="23"/>
      <c r="I62" s="23"/>
      <c r="J62" s="23"/>
    </row>
    <row r="63" spans="1:10" s="66" customFormat="1" ht="16">
      <c r="A63" s="180" t="s">
        <v>676</v>
      </c>
      <c r="B63" s="180"/>
      <c r="C63" s="23"/>
      <c r="D63" s="23"/>
      <c r="E63" s="23"/>
      <c r="F63" s="180" t="s">
        <v>677</v>
      </c>
      <c r="G63" s="180"/>
      <c r="H63" s="23"/>
      <c r="I63" s="23"/>
      <c r="J63" s="23"/>
    </row>
    <row r="64" spans="1:10" s="66" customFormat="1" ht="16">
      <c r="A64" s="23"/>
      <c r="B64" s="23"/>
      <c r="C64" s="23"/>
      <c r="D64" s="23"/>
      <c r="E64" s="23"/>
      <c r="F64" s="23"/>
      <c r="G64" s="23"/>
      <c r="H64" s="23"/>
      <c r="I64" s="23"/>
      <c r="J64" s="23"/>
    </row>
    <row r="65" spans="1:10" s="66" customFormat="1" ht="16">
      <c r="A65" s="23" t="s">
        <v>678</v>
      </c>
      <c r="B65" s="132">
        <v>0.16940789473684201</v>
      </c>
      <c r="C65" s="23" t="s">
        <v>679</v>
      </c>
      <c r="D65" s="23"/>
      <c r="E65" s="23"/>
      <c r="F65" s="23" t="s">
        <v>680</v>
      </c>
      <c r="G65" s="135">
        <v>54.210526315789473</v>
      </c>
      <c r="H65" s="180" t="s">
        <v>681</v>
      </c>
      <c r="I65" s="180"/>
      <c r="J65" s="23"/>
    </row>
    <row r="66" spans="1:10" s="66" customFormat="1" ht="16">
      <c r="A66" s="23" t="s">
        <v>539</v>
      </c>
      <c r="B66" s="132">
        <v>5.27906608586452E-2</v>
      </c>
      <c r="C66" s="23"/>
      <c r="D66" s="23"/>
      <c r="E66" s="23"/>
      <c r="F66" s="23" t="s">
        <v>539</v>
      </c>
      <c r="G66" s="135">
        <v>9.7193299131791377</v>
      </c>
      <c r="H66" s="180" t="s">
        <v>681</v>
      </c>
      <c r="I66" s="180"/>
      <c r="J66" s="23"/>
    </row>
    <row r="67" spans="1:10" s="66" customFormat="1" ht="16">
      <c r="A67" s="23" t="s">
        <v>2842</v>
      </c>
      <c r="B67" s="23">
        <v>19</v>
      </c>
      <c r="C67" s="23"/>
      <c r="D67" s="23"/>
      <c r="E67" s="23"/>
      <c r="F67" s="23" t="s">
        <v>2842</v>
      </c>
      <c r="G67" s="23">
        <v>19</v>
      </c>
      <c r="H67" s="23"/>
      <c r="I67" s="23"/>
      <c r="J67" s="23"/>
    </row>
    <row r="68" spans="1:10" s="66" customFormat="1" ht="16">
      <c r="A68" s="23"/>
      <c r="B68" s="23"/>
      <c r="C68" s="23"/>
      <c r="D68" s="23"/>
      <c r="E68" s="23"/>
      <c r="F68" s="23"/>
      <c r="G68" s="23"/>
      <c r="H68" s="23"/>
      <c r="I68" s="23"/>
      <c r="J68" s="23"/>
    </row>
    <row r="69" spans="1:10" s="66" customFormat="1" ht="16">
      <c r="A69" s="23" t="s">
        <v>1169</v>
      </c>
      <c r="B69" s="129">
        <v>3769280</v>
      </c>
      <c r="C69" s="23" t="s">
        <v>1170</v>
      </c>
      <c r="D69" s="23"/>
      <c r="E69" s="23"/>
      <c r="F69" s="23" t="s">
        <v>1449</v>
      </c>
      <c r="G69" s="129">
        <v>51436</v>
      </c>
      <c r="H69" s="23" t="s">
        <v>896</v>
      </c>
      <c r="I69" s="23"/>
      <c r="J69" s="23"/>
    </row>
    <row r="70" spans="1:10" s="66" customFormat="1" ht="16">
      <c r="A70" s="23"/>
      <c r="B70" s="23"/>
      <c r="C70" s="23"/>
      <c r="D70" s="23"/>
      <c r="E70" s="23"/>
      <c r="F70" s="23"/>
      <c r="G70" s="23"/>
      <c r="H70" s="23"/>
      <c r="I70" s="23"/>
      <c r="J70" s="23"/>
    </row>
    <row r="71" spans="1:10" s="66" customFormat="1" ht="16">
      <c r="A71" s="23" t="s">
        <v>682</v>
      </c>
      <c r="B71" s="129">
        <v>638545.78947368404</v>
      </c>
      <c r="C71" s="23" t="s">
        <v>683</v>
      </c>
      <c r="D71" s="23"/>
      <c r="E71" s="23"/>
      <c r="F71" s="23" t="s">
        <v>682</v>
      </c>
      <c r="G71" s="129">
        <v>697093.15789473697</v>
      </c>
      <c r="H71" s="180" t="s">
        <v>681</v>
      </c>
      <c r="I71" s="180"/>
      <c r="J71" s="23"/>
    </row>
    <row r="72" spans="1:10" s="66" customFormat="1" ht="16">
      <c r="A72" s="23" t="s">
        <v>539</v>
      </c>
      <c r="B72" s="129">
        <v>198982.78216127428</v>
      </c>
      <c r="C72" s="23" t="s">
        <v>683</v>
      </c>
      <c r="D72" s="23"/>
      <c r="E72" s="23"/>
      <c r="F72" s="23" t="s">
        <v>539</v>
      </c>
      <c r="G72" s="129">
        <v>124980.86335357059</v>
      </c>
      <c r="H72" s="180" t="s">
        <v>681</v>
      </c>
      <c r="I72" s="180"/>
      <c r="J72" s="23"/>
    </row>
    <row r="73" spans="1:10" s="66" customFormat="1" ht="16">
      <c r="A73" s="23"/>
      <c r="B73" s="23"/>
      <c r="C73" s="23"/>
      <c r="D73" s="23"/>
      <c r="E73" s="23"/>
      <c r="F73" s="23"/>
      <c r="G73" s="23"/>
      <c r="H73" s="23"/>
      <c r="I73" s="23"/>
      <c r="J73" s="23"/>
    </row>
    <row r="74" spans="1:10" s="66" customFormat="1" ht="16">
      <c r="A74" s="23" t="s">
        <v>684</v>
      </c>
      <c r="B74" s="60">
        <v>0.31161865827239099</v>
      </c>
      <c r="C74" s="23"/>
      <c r="D74" s="23"/>
      <c r="E74" s="23"/>
      <c r="F74" s="23" t="s">
        <v>684</v>
      </c>
      <c r="G74" s="60">
        <v>0.17928861004893601</v>
      </c>
      <c r="H74" s="23"/>
      <c r="I74" s="23"/>
      <c r="J74" s="23"/>
    </row>
    <row r="75" spans="1:10" s="66" customFormat="1" ht="16">
      <c r="A75" s="23"/>
      <c r="B75" s="23"/>
      <c r="C75" s="23"/>
      <c r="D75" s="23"/>
      <c r="E75" s="23"/>
      <c r="F75" s="23"/>
      <c r="G75" s="23"/>
      <c r="H75" s="23"/>
      <c r="I75" s="23"/>
      <c r="J75" s="23"/>
    </row>
    <row r="76" spans="1:10" s="66" customFormat="1" ht="16">
      <c r="A76" s="23" t="s">
        <v>685</v>
      </c>
      <c r="B76" s="60">
        <v>0.2</v>
      </c>
      <c r="C76" s="23"/>
      <c r="D76" s="23"/>
      <c r="E76" s="23"/>
      <c r="F76" s="23" t="s">
        <v>685</v>
      </c>
      <c r="G76" s="60">
        <v>0.2</v>
      </c>
      <c r="H76" s="23"/>
      <c r="I76" s="23"/>
      <c r="J76" s="23"/>
    </row>
    <row r="77" spans="1:10" s="66" customFormat="1" ht="16">
      <c r="A77" s="23" t="s">
        <v>686</v>
      </c>
      <c r="B77" s="136">
        <v>46.125439387155566</v>
      </c>
      <c r="C77" s="23"/>
      <c r="D77" s="23"/>
      <c r="E77" s="23"/>
      <c r="F77" s="23" t="s">
        <v>687</v>
      </c>
      <c r="G77" s="136">
        <v>15.26859270430767</v>
      </c>
      <c r="H77" s="23"/>
      <c r="I77" s="23"/>
      <c r="J77" s="23"/>
    </row>
    <row r="78" spans="1:10" s="66" customFormat="1" ht="16">
      <c r="A78" s="23" t="s">
        <v>688</v>
      </c>
      <c r="B78" s="60">
        <v>0.2</v>
      </c>
      <c r="C78" s="23"/>
      <c r="D78" s="23"/>
      <c r="E78" s="23"/>
      <c r="F78" s="23" t="s">
        <v>688</v>
      </c>
      <c r="G78" s="60">
        <v>0.2</v>
      </c>
      <c r="H78" s="23"/>
      <c r="I78" s="23"/>
      <c r="J78" s="23"/>
    </row>
    <row r="79" spans="1:10" s="66" customFormat="1" ht="16">
      <c r="A79" s="23"/>
      <c r="B79" s="23"/>
      <c r="C79" s="23"/>
      <c r="D79" s="23"/>
      <c r="E79" s="23"/>
      <c r="F79" s="23"/>
      <c r="G79" s="23"/>
      <c r="H79" s="23"/>
      <c r="I79" s="23"/>
      <c r="J79" s="23"/>
    </row>
    <row r="80" spans="1:10" s="66" customFormat="1" ht="16">
      <c r="A80" s="180" t="s">
        <v>689</v>
      </c>
      <c r="B80" s="180"/>
      <c r="C80" s="180"/>
      <c r="D80" s="180"/>
      <c r="E80" s="180"/>
      <c r="F80" s="180"/>
      <c r="G80" s="23"/>
      <c r="H80" s="23"/>
      <c r="I80" s="23"/>
      <c r="J80" s="23"/>
    </row>
    <row r="81" spans="1:10" s="66" customFormat="1" ht="16">
      <c r="A81" s="180" t="s">
        <v>690</v>
      </c>
      <c r="B81" s="180"/>
      <c r="C81" s="180"/>
      <c r="D81" s="180"/>
      <c r="E81" s="180"/>
      <c r="F81" s="180"/>
      <c r="G81" s="23"/>
      <c r="H81" s="23"/>
      <c r="I81" s="23"/>
      <c r="J81" s="23"/>
    </row>
    <row r="82" spans="1:10" s="66" customFormat="1" ht="16">
      <c r="A82" s="23"/>
      <c r="B82" s="23"/>
      <c r="C82" s="23"/>
      <c r="D82" s="23"/>
      <c r="E82" s="23"/>
      <c r="F82" s="23"/>
      <c r="G82" s="23"/>
      <c r="H82" s="23"/>
      <c r="I82" s="23"/>
      <c r="J82" s="23"/>
    </row>
    <row r="83" spans="1:10" s="66" customFormat="1" ht="16">
      <c r="A83" s="180" t="s">
        <v>535</v>
      </c>
      <c r="B83" s="180"/>
      <c r="C83" s="180"/>
      <c r="D83" s="180"/>
      <c r="E83" s="180"/>
      <c r="F83" s="180"/>
      <c r="G83" s="180"/>
      <c r="H83" s="23"/>
      <c r="I83" s="23"/>
      <c r="J83" s="23"/>
    </row>
    <row r="84" spans="1:10" s="66" customFormat="1" ht="16">
      <c r="A84" s="180" t="s">
        <v>619</v>
      </c>
      <c r="B84" s="180"/>
      <c r="C84" s="180"/>
      <c r="D84" s="180"/>
      <c r="E84" s="180"/>
      <c r="F84" s="180"/>
      <c r="G84" s="180"/>
      <c r="H84" s="23"/>
      <c r="I84" s="23"/>
      <c r="J84" s="23"/>
    </row>
    <row r="85" spans="1:10" s="66" customFormat="1" ht="16">
      <c r="A85" s="180" t="s">
        <v>620</v>
      </c>
      <c r="B85" s="180"/>
      <c r="C85" s="180"/>
      <c r="D85" s="23"/>
      <c r="E85" s="23"/>
      <c r="F85" s="23"/>
      <c r="G85" s="23"/>
      <c r="H85" s="23"/>
      <c r="I85" s="23"/>
      <c r="J85" s="23"/>
    </row>
    <row r="86" spans="1:10" s="66" customFormat="1" ht="16">
      <c r="A86" s="23"/>
      <c r="B86" s="23"/>
      <c r="C86" s="23"/>
      <c r="D86" s="23"/>
      <c r="E86" s="23"/>
      <c r="F86" s="23"/>
      <c r="G86" s="23"/>
      <c r="H86" s="23"/>
      <c r="I86" s="23"/>
      <c r="J86" s="23"/>
    </row>
    <row r="87" spans="1:10" s="66" customFormat="1" ht="16">
      <c r="A87" s="180" t="s">
        <v>697</v>
      </c>
      <c r="B87" s="180"/>
      <c r="C87" s="180"/>
      <c r="D87" s="180"/>
      <c r="E87" s="180"/>
      <c r="F87" s="180"/>
      <c r="G87" s="180"/>
      <c r="H87" s="23"/>
      <c r="I87" s="23"/>
      <c r="J87" s="23"/>
    </row>
    <row r="88" spans="1:10" s="66" customFormat="1" ht="16">
      <c r="A88" s="180" t="s">
        <v>544</v>
      </c>
      <c r="B88" s="180"/>
      <c r="C88" s="180"/>
      <c r="D88" s="180"/>
      <c r="E88" s="180"/>
      <c r="F88" s="180"/>
      <c r="G88" s="23"/>
      <c r="H88" s="23"/>
      <c r="I88" s="23"/>
      <c r="J88" s="23"/>
    </row>
    <row r="89" spans="1:10" s="66" customFormat="1" ht="16">
      <c r="A89" s="23"/>
      <c r="B89" s="23"/>
      <c r="C89" s="23"/>
      <c r="D89" s="23"/>
      <c r="E89" s="23"/>
      <c r="F89" s="23"/>
      <c r="G89" s="23"/>
      <c r="H89" s="23"/>
      <c r="I89" s="23"/>
      <c r="J89" s="23"/>
    </row>
    <row r="90" spans="1:10" s="66" customFormat="1" ht="16">
      <c r="A90" s="23"/>
      <c r="B90" s="23"/>
      <c r="C90" s="23"/>
      <c r="D90" s="23"/>
      <c r="E90" s="23"/>
      <c r="F90" s="23"/>
      <c r="G90" s="23"/>
      <c r="H90" s="23"/>
      <c r="I90" s="23"/>
      <c r="J90" s="23"/>
    </row>
    <row r="91" spans="1:10" s="66" customFormat="1" ht="16"/>
    <row r="92" spans="1:10" s="66" customFormat="1" ht="16"/>
    <row r="93" spans="1:10" s="66" customFormat="1" ht="16"/>
    <row r="94" spans="1:10" s="66" customFormat="1" ht="16"/>
    <row r="95" spans="1:10" s="66" customFormat="1" ht="16"/>
    <row r="96" spans="1:10" s="66" customFormat="1" ht="16"/>
    <row r="97" spans="1:4" s="66" customFormat="1" ht="16"/>
    <row r="98" spans="1:4" s="66" customFormat="1" ht="16"/>
    <row r="99" spans="1:4" s="66" customFormat="1" ht="16">
      <c r="A99" s="124" t="s">
        <v>717</v>
      </c>
    </row>
    <row r="100" spans="1:4" s="66" customFormat="1" ht="16"/>
    <row r="101" spans="1:4" s="66" customFormat="1" ht="16">
      <c r="B101" s="76"/>
      <c r="C101" s="76" t="s">
        <v>1451</v>
      </c>
      <c r="D101" s="76"/>
    </row>
    <row r="102" spans="1:4" s="66" customFormat="1" ht="16">
      <c r="B102" s="76" t="s">
        <v>1434</v>
      </c>
      <c r="C102" s="76" t="s">
        <v>1436</v>
      </c>
      <c r="D102" s="76"/>
    </row>
    <row r="103" spans="1:4" s="66" customFormat="1" ht="16">
      <c r="B103" s="76" t="s">
        <v>1437</v>
      </c>
      <c r="C103" s="76" t="s">
        <v>1438</v>
      </c>
      <c r="D103" s="76" t="s">
        <v>1522</v>
      </c>
    </row>
    <row r="104" spans="1:4" s="66" customFormat="1" ht="16">
      <c r="B104" s="66">
        <v>260</v>
      </c>
      <c r="C104" s="66">
        <v>124</v>
      </c>
      <c r="D104" s="125">
        <f>C104-B104*$B$128</f>
        <v>62.375690607734811</v>
      </c>
    </row>
    <row r="105" spans="1:4" s="66" customFormat="1" ht="16">
      <c r="B105" s="66">
        <v>220</v>
      </c>
      <c r="C105" s="66">
        <v>67</v>
      </c>
      <c r="D105" s="125">
        <f t="shared" ref="D105:D120" si="0">C105-B105*$B$128</f>
        <v>14.856353591160222</v>
      </c>
    </row>
    <row r="106" spans="1:4" s="66" customFormat="1" ht="16">
      <c r="B106" s="66">
        <v>200</v>
      </c>
      <c r="C106" s="66">
        <v>6</v>
      </c>
      <c r="D106" s="125">
        <f t="shared" si="0"/>
        <v>-41.403314917127069</v>
      </c>
    </row>
    <row r="107" spans="1:4" s="66" customFormat="1" ht="16">
      <c r="B107" s="66">
        <v>180</v>
      </c>
      <c r="C107" s="66">
        <v>62</v>
      </c>
      <c r="D107" s="125">
        <f t="shared" si="0"/>
        <v>19.33701657458564</v>
      </c>
    </row>
    <row r="108" spans="1:4" s="66" customFormat="1" ht="16">
      <c r="B108" s="66">
        <v>120</v>
      </c>
      <c r="C108" s="66">
        <v>35</v>
      </c>
      <c r="D108" s="125">
        <f t="shared" si="0"/>
        <v>6.5580110497237563</v>
      </c>
    </row>
    <row r="109" spans="1:4" s="66" customFormat="1" ht="16">
      <c r="B109" s="66">
        <v>200</v>
      </c>
      <c r="C109" s="66">
        <v>3</v>
      </c>
      <c r="D109" s="125">
        <f t="shared" si="0"/>
        <v>-44.403314917127069</v>
      </c>
    </row>
    <row r="110" spans="1:4" s="66" customFormat="1" ht="16">
      <c r="B110" s="66">
        <v>200</v>
      </c>
      <c r="C110" s="66">
        <v>1</v>
      </c>
      <c r="D110" s="125">
        <f t="shared" si="0"/>
        <v>-46.403314917127069</v>
      </c>
    </row>
    <row r="111" spans="1:4" s="66" customFormat="1" ht="16">
      <c r="B111" s="66">
        <v>120</v>
      </c>
      <c r="C111" s="66">
        <v>49</v>
      </c>
      <c r="D111" s="125">
        <f t="shared" si="0"/>
        <v>20.558011049723756</v>
      </c>
    </row>
    <row r="112" spans="1:4" s="66" customFormat="1" ht="16">
      <c r="B112" s="66">
        <v>140</v>
      </c>
      <c r="C112" s="66">
        <v>28</v>
      </c>
      <c r="D112" s="125">
        <f t="shared" si="0"/>
        <v>-5.1823204419889493</v>
      </c>
    </row>
    <row r="113" spans="1:8" s="66" customFormat="1" ht="16">
      <c r="B113" s="66">
        <v>400</v>
      </c>
      <c r="C113" s="66">
        <v>1</v>
      </c>
      <c r="D113" s="125">
        <f t="shared" si="0"/>
        <v>-93.806629834254139</v>
      </c>
    </row>
    <row r="114" spans="1:8" s="66" customFormat="1" ht="16">
      <c r="B114" s="66">
        <v>120</v>
      </c>
      <c r="C114" s="66">
        <v>89</v>
      </c>
      <c r="D114" s="125">
        <f t="shared" si="0"/>
        <v>60.55801104972376</v>
      </c>
    </row>
    <row r="115" spans="1:8" s="66" customFormat="1" ht="16">
      <c r="B115" s="66">
        <v>120</v>
      </c>
      <c r="C115" s="66">
        <v>116</v>
      </c>
      <c r="D115" s="125">
        <f t="shared" si="0"/>
        <v>87.55801104972376</v>
      </c>
    </row>
    <row r="116" spans="1:8" s="66" customFormat="1" ht="16">
      <c r="B116" s="66">
        <v>140</v>
      </c>
      <c r="C116" s="66">
        <v>76</v>
      </c>
      <c r="D116" s="125">
        <f t="shared" si="0"/>
        <v>42.817679558011051</v>
      </c>
    </row>
    <row r="117" spans="1:8" s="66" customFormat="1" ht="16">
      <c r="B117" s="66">
        <v>800</v>
      </c>
      <c r="C117" s="66">
        <v>10</v>
      </c>
      <c r="D117" s="125">
        <f t="shared" si="0"/>
        <v>-179.61325966850828</v>
      </c>
    </row>
    <row r="118" spans="1:8" s="66" customFormat="1" ht="16">
      <c r="B118" s="66">
        <v>140</v>
      </c>
      <c r="C118" s="66">
        <v>34</v>
      </c>
      <c r="D118" s="125">
        <f t="shared" si="0"/>
        <v>0.81767955801105074</v>
      </c>
      <c r="F118" s="76" t="s">
        <v>1440</v>
      </c>
      <c r="G118" s="137">
        <f>CORREL(B104:B120,C104:C120)</f>
        <v>-0.32919762542743136</v>
      </c>
    </row>
    <row r="119" spans="1:8" s="66" customFormat="1" ht="16">
      <c r="B119" s="66">
        <v>180</v>
      </c>
      <c r="C119" s="66">
        <v>109</v>
      </c>
      <c r="D119" s="125">
        <f t="shared" si="0"/>
        <v>66.337016574585647</v>
      </c>
      <c r="G119" s="66" t="s">
        <v>718</v>
      </c>
    </row>
    <row r="120" spans="1:8" s="66" customFormat="1" ht="17" thickBot="1">
      <c r="B120" s="138">
        <v>80</v>
      </c>
      <c r="C120" s="138">
        <v>48</v>
      </c>
      <c r="D120" s="125">
        <f t="shared" si="0"/>
        <v>29.038674033149171</v>
      </c>
    </row>
    <row r="121" spans="1:8" s="66" customFormat="1" ht="16">
      <c r="A121" s="66" t="s">
        <v>1444</v>
      </c>
      <c r="B121" s="139">
        <f>AVERAGE(B104:B120)</f>
        <v>212.94117647058823</v>
      </c>
      <c r="C121" s="139">
        <f>AVERAGE(C104:C120)</f>
        <v>50.470588235294116</v>
      </c>
      <c r="D121" s="139"/>
      <c r="F121" s="76" t="s">
        <v>1442</v>
      </c>
      <c r="G121" s="137">
        <f>B122/B121</f>
        <v>0.78997072916529298</v>
      </c>
    </row>
    <row r="122" spans="1:8" s="66" customFormat="1" ht="16">
      <c r="A122" s="66" t="s">
        <v>1301</v>
      </c>
      <c r="B122" s="139">
        <f>STDEV(B104:B120)</f>
        <v>168.21729644578591</v>
      </c>
      <c r="C122" s="139">
        <f>STDEV(C104:C120)</f>
        <v>41.424807855708316</v>
      </c>
      <c r="D122" s="139">
        <f>STDEV(D104:D120)</f>
        <v>66.28025818041155</v>
      </c>
      <c r="F122" s="76" t="s">
        <v>1443</v>
      </c>
      <c r="G122" s="137">
        <f>C122/C121</f>
        <v>0.82077125122032801</v>
      </c>
    </row>
    <row r="123" spans="1:8" s="66" customFormat="1" ht="16">
      <c r="F123" s="76" t="s">
        <v>1445</v>
      </c>
      <c r="G123" s="137">
        <f>0.5*G121/G122</f>
        <v>0.48123684156259089</v>
      </c>
    </row>
    <row r="124" spans="1:8" s="66" customFormat="1" ht="16"/>
    <row r="125" spans="1:8" s="66" customFormat="1" ht="16"/>
    <row r="126" spans="1:8" s="66" customFormat="1" ht="16">
      <c r="A126" s="66" t="s">
        <v>676</v>
      </c>
      <c r="F126" s="66" t="s">
        <v>677</v>
      </c>
    </row>
    <row r="127" spans="1:8" s="66" customFormat="1" ht="16"/>
    <row r="128" spans="1:8" s="66" customFormat="1" ht="16">
      <c r="A128" s="66" t="s">
        <v>678</v>
      </c>
      <c r="B128" s="137">
        <f>C121/B121</f>
        <v>0.23701657458563535</v>
      </c>
      <c r="C128" s="66" t="s">
        <v>679</v>
      </c>
      <c r="F128" s="66" t="s">
        <v>680</v>
      </c>
      <c r="G128" s="137">
        <f>C121/4</f>
        <v>12.617647058823529</v>
      </c>
      <c r="H128" s="66" t="s">
        <v>659</v>
      </c>
    </row>
    <row r="129" spans="1:8" s="66" customFormat="1" ht="16">
      <c r="A129" s="66" t="s">
        <v>539</v>
      </c>
      <c r="B129" s="137">
        <f>SQRT(D122^2/COUNT(B104:B120) )/B121</f>
        <v>7.5491852312443597E-2</v>
      </c>
      <c r="C129" s="66" t="s">
        <v>679</v>
      </c>
      <c r="F129" s="66" t="s">
        <v>539</v>
      </c>
      <c r="G129" s="137">
        <f>C122/SQRT(COUNT(C104:C120))/4</f>
        <v>2.5117479163235532</v>
      </c>
      <c r="H129" s="66" t="s">
        <v>659</v>
      </c>
    </row>
    <row r="130" spans="1:8" s="66" customFormat="1" ht="16">
      <c r="A130" s="66" t="s">
        <v>2842</v>
      </c>
      <c r="B130" s="66">
        <f>COUNT(B104:B120)</f>
        <v>17</v>
      </c>
      <c r="F130" s="66" t="s">
        <v>2842</v>
      </c>
      <c r="G130" s="66">
        <f>COUNT(C104:C120)</f>
        <v>17</v>
      </c>
    </row>
    <row r="131" spans="1:8" s="66" customFormat="1" ht="16"/>
    <row r="132" spans="1:8" s="66" customFormat="1" ht="16">
      <c r="A132" s="66" t="s">
        <v>1169</v>
      </c>
      <c r="B132" s="140">
        <v>3769280</v>
      </c>
      <c r="C132" s="66" t="s">
        <v>1170</v>
      </c>
      <c r="F132" s="66" t="s">
        <v>1449</v>
      </c>
      <c r="G132" s="140">
        <v>51436</v>
      </c>
      <c r="H132" s="66" t="s">
        <v>896</v>
      </c>
    </row>
    <row r="133" spans="1:8" s="66" customFormat="1" ht="16"/>
    <row r="134" spans="1:8" s="66" customFormat="1" ht="16">
      <c r="A134" s="66" t="s">
        <v>682</v>
      </c>
      <c r="B134" s="140">
        <f>B128*B132</f>
        <v>893381.83425414364</v>
      </c>
      <c r="C134" s="66" t="s">
        <v>683</v>
      </c>
      <c r="F134" s="66" t="s">
        <v>682</v>
      </c>
      <c r="G134" s="140">
        <f>G128*G132</f>
        <v>649001.29411764699</v>
      </c>
      <c r="H134" s="66" t="s">
        <v>683</v>
      </c>
    </row>
    <row r="135" spans="1:8" s="66" customFormat="1" ht="16">
      <c r="A135" s="66" t="s">
        <v>539</v>
      </c>
      <c r="B135" s="140">
        <f>B129*B132</f>
        <v>284549.92908424739</v>
      </c>
      <c r="C135" s="66" t="s">
        <v>683</v>
      </c>
      <c r="F135" s="66" t="s">
        <v>539</v>
      </c>
      <c r="G135" s="140">
        <f>G129*G132</f>
        <v>129194.26582401828</v>
      </c>
      <c r="H135" s="66" t="s">
        <v>683</v>
      </c>
    </row>
    <row r="136" spans="1:8" s="66" customFormat="1" ht="16"/>
    <row r="137" spans="1:8" s="66" customFormat="1" ht="16">
      <c r="A137" s="66" t="s">
        <v>586</v>
      </c>
      <c r="B137" s="141">
        <f>B135/B134</f>
        <v>0.3185087475187014</v>
      </c>
      <c r="F137" s="66" t="s">
        <v>586</v>
      </c>
      <c r="G137" s="141">
        <f>G135/G134</f>
        <v>0.19906626842657532</v>
      </c>
    </row>
    <row r="138" spans="1:8" s="66" customFormat="1" ht="16"/>
    <row r="139" spans="1:8" s="66" customFormat="1" ht="16">
      <c r="A139" s="66" t="s">
        <v>587</v>
      </c>
      <c r="B139" s="141">
        <v>0.2</v>
      </c>
      <c r="F139" s="66" t="s">
        <v>685</v>
      </c>
      <c r="G139" s="141">
        <v>0.2</v>
      </c>
    </row>
    <row r="140" spans="1:8" s="66" customFormat="1" ht="16">
      <c r="A140" s="66" t="s">
        <v>686</v>
      </c>
      <c r="B140" s="142">
        <f>(B137/B139*SQRT(B130))^2</f>
        <v>43.115324454521051</v>
      </c>
      <c r="F140" s="66" t="s">
        <v>687</v>
      </c>
      <c r="G140" s="142">
        <f>(G137/G139*SQRT(G130))^2</f>
        <v>16.841636170744568</v>
      </c>
    </row>
    <row r="141" spans="1:8" s="66" customFormat="1" ht="16">
      <c r="A141" s="66" t="s">
        <v>588</v>
      </c>
      <c r="B141" s="141">
        <f>B137*SQRT(B130)/SQRT(B140)</f>
        <v>0.19999999999999998</v>
      </c>
      <c r="F141" s="66" t="s">
        <v>588</v>
      </c>
      <c r="G141" s="141">
        <f>G137*SQRT(G130)/SQRT(G140)</f>
        <v>0.2</v>
      </c>
    </row>
    <row r="142" spans="1:8" s="66" customFormat="1" ht="16"/>
    <row r="143" spans="1:8" s="66" customFormat="1" ht="16">
      <c r="A143" s="66" t="s">
        <v>689</v>
      </c>
    </row>
    <row r="144" spans="1:8" s="66" customFormat="1" ht="16">
      <c r="A144" s="66" t="s">
        <v>690</v>
      </c>
    </row>
    <row r="145" spans="1:1" s="66" customFormat="1" ht="16"/>
    <row r="146" spans="1:1" s="66" customFormat="1" ht="16">
      <c r="A146" s="66" t="s">
        <v>582</v>
      </c>
    </row>
    <row r="147" spans="1:1" s="66" customFormat="1" ht="16">
      <c r="A147" s="66" t="s">
        <v>583</v>
      </c>
    </row>
    <row r="148" spans="1:1" s="66" customFormat="1" ht="16">
      <c r="A148" s="66" t="s">
        <v>584</v>
      </c>
    </row>
    <row r="149" spans="1:1" s="66" customFormat="1" ht="16">
      <c r="A149" s="66" t="s">
        <v>585</v>
      </c>
    </row>
    <row r="150" spans="1:1" s="66" customFormat="1" ht="16"/>
    <row r="151" spans="1:1" s="66" customFormat="1" ht="16"/>
    <row r="152" spans="1:1" s="66" customFormat="1" ht="16"/>
    <row r="153" spans="1:1" s="66" customFormat="1" ht="16"/>
    <row r="154" spans="1:1" s="66" customFormat="1" ht="16"/>
    <row r="155" spans="1:1" s="66" customFormat="1" ht="16"/>
    <row r="156" spans="1:1" s="66" customFormat="1" ht="16"/>
    <row r="157" spans="1:1" s="66" customFormat="1" ht="16"/>
    <row r="158" spans="1:1" s="66" customFormat="1" ht="16"/>
    <row r="159" spans="1:1" s="66" customFormat="1" ht="16"/>
    <row r="160" spans="1:1" s="66" customFormat="1" ht="16"/>
    <row r="161" spans="1:4" s="66" customFormat="1" ht="16"/>
    <row r="162" spans="1:4" s="66" customFormat="1" ht="16">
      <c r="A162" s="124" t="s">
        <v>1521</v>
      </c>
    </row>
    <row r="163" spans="1:4" s="66" customFormat="1" ht="16"/>
    <row r="164" spans="1:4" s="66" customFormat="1" ht="16">
      <c r="B164" s="76"/>
      <c r="C164" s="76" t="s">
        <v>1451</v>
      </c>
      <c r="D164" s="76"/>
    </row>
    <row r="165" spans="1:4" s="66" customFormat="1" ht="16">
      <c r="B165" s="76" t="s">
        <v>1434</v>
      </c>
      <c r="C165" s="76" t="s">
        <v>1436</v>
      </c>
      <c r="D165" s="76"/>
    </row>
    <row r="166" spans="1:4" s="66" customFormat="1" ht="16">
      <c r="B166" s="76" t="s">
        <v>1437</v>
      </c>
      <c r="C166" s="76" t="s">
        <v>1438</v>
      </c>
      <c r="D166" s="76" t="s">
        <v>1522</v>
      </c>
    </row>
    <row r="167" spans="1:4" s="66" customFormat="1" ht="16">
      <c r="B167" s="66">
        <v>120</v>
      </c>
      <c r="C167" s="66">
        <v>80</v>
      </c>
      <c r="D167" s="125">
        <f>C167-B167*$B$191</f>
        <v>6.5254237288135499</v>
      </c>
    </row>
    <row r="168" spans="1:4" s="66" customFormat="1" ht="16">
      <c r="B168" s="66">
        <v>140</v>
      </c>
      <c r="C168" s="66">
        <v>22</v>
      </c>
      <c r="D168" s="125">
        <f t="shared" ref="D168:D185" si="1">C168-B168*$B$191</f>
        <v>-63.720338983050851</v>
      </c>
    </row>
    <row r="169" spans="1:4" s="66" customFormat="1" ht="16">
      <c r="B169" s="66">
        <v>120</v>
      </c>
      <c r="C169" s="66">
        <v>30</v>
      </c>
      <c r="D169" s="125">
        <f t="shared" si="1"/>
        <v>-43.47457627118645</v>
      </c>
    </row>
    <row r="170" spans="1:4" s="66" customFormat="1" ht="16">
      <c r="B170" s="66">
        <v>120</v>
      </c>
      <c r="C170" s="66">
        <v>82</v>
      </c>
      <c r="D170" s="125">
        <f t="shared" si="1"/>
        <v>8.5254237288135499</v>
      </c>
    </row>
    <row r="171" spans="1:4" s="66" customFormat="1" ht="16">
      <c r="B171" s="66">
        <v>140</v>
      </c>
      <c r="C171" s="66">
        <v>90</v>
      </c>
      <c r="D171" s="125">
        <f t="shared" si="1"/>
        <v>4.2796610169491487</v>
      </c>
    </row>
    <row r="172" spans="1:4" s="66" customFormat="1" ht="16">
      <c r="B172" s="66">
        <v>160</v>
      </c>
      <c r="C172" s="66">
        <v>110</v>
      </c>
      <c r="D172" s="125">
        <f t="shared" si="1"/>
        <v>12.033898305084733</v>
      </c>
    </row>
    <row r="173" spans="1:4" s="66" customFormat="1" ht="16">
      <c r="B173" s="66">
        <v>80</v>
      </c>
      <c r="C173" s="66">
        <v>98</v>
      </c>
      <c r="D173" s="125">
        <f t="shared" si="1"/>
        <v>49.016949152542367</v>
      </c>
    </row>
    <row r="174" spans="1:4" s="66" customFormat="1" ht="16">
      <c r="B174" s="66">
        <v>180</v>
      </c>
      <c r="C174" s="66">
        <v>102</v>
      </c>
      <c r="D174" s="125">
        <f t="shared" si="1"/>
        <v>-8.211864406779668</v>
      </c>
    </row>
    <row r="175" spans="1:4" s="66" customFormat="1" ht="16">
      <c r="B175" s="66">
        <v>100</v>
      </c>
      <c r="C175" s="66">
        <v>80</v>
      </c>
      <c r="D175" s="125">
        <f t="shared" si="1"/>
        <v>18.771186440677965</v>
      </c>
    </row>
    <row r="176" spans="1:4" s="66" customFormat="1" ht="16">
      <c r="B176" s="66">
        <v>180</v>
      </c>
      <c r="C176" s="66">
        <v>181</v>
      </c>
      <c r="D176" s="125">
        <f t="shared" si="1"/>
        <v>70.788135593220332</v>
      </c>
    </row>
    <row r="177" spans="1:8" s="66" customFormat="1" ht="16">
      <c r="B177" s="66">
        <v>120</v>
      </c>
      <c r="C177" s="66">
        <v>39</v>
      </c>
      <c r="D177" s="125">
        <f t="shared" si="1"/>
        <v>-34.47457627118645</v>
      </c>
    </row>
    <row r="178" spans="1:8" s="66" customFormat="1" ht="16">
      <c r="B178" s="66">
        <v>120</v>
      </c>
      <c r="C178" s="66">
        <v>30</v>
      </c>
      <c r="D178" s="125">
        <f t="shared" si="1"/>
        <v>-43.47457627118645</v>
      </c>
    </row>
    <row r="179" spans="1:8" s="66" customFormat="1" ht="16">
      <c r="B179" s="66">
        <v>100</v>
      </c>
      <c r="C179" s="66">
        <v>33</v>
      </c>
      <c r="D179" s="125">
        <f t="shared" si="1"/>
        <v>-28.228813559322035</v>
      </c>
    </row>
    <row r="180" spans="1:8" s="66" customFormat="1" ht="16">
      <c r="B180" s="66">
        <v>120</v>
      </c>
      <c r="C180" s="66">
        <v>134</v>
      </c>
      <c r="D180" s="125">
        <f t="shared" si="1"/>
        <v>60.52542372881355</v>
      </c>
    </row>
    <row r="181" spans="1:8" s="66" customFormat="1" ht="16">
      <c r="B181" s="66">
        <v>100</v>
      </c>
      <c r="C181" s="66">
        <v>58</v>
      </c>
      <c r="D181" s="125">
        <f t="shared" si="1"/>
        <v>-3.2288135593220346</v>
      </c>
      <c r="F181" s="76" t="s">
        <v>1440</v>
      </c>
      <c r="G181" s="137">
        <f>CORREL(B167:B185,C167:C185)</f>
        <v>0.46735492362483788</v>
      </c>
    </row>
    <row r="182" spans="1:8" s="66" customFormat="1" ht="16">
      <c r="B182" s="66">
        <v>120</v>
      </c>
      <c r="C182" s="66">
        <v>84</v>
      </c>
      <c r="D182" s="125">
        <f t="shared" si="1"/>
        <v>10.52542372881355</v>
      </c>
    </row>
    <row r="183" spans="1:8" s="66" customFormat="1" ht="16">
      <c r="B183" s="66">
        <v>120</v>
      </c>
      <c r="C183" s="66">
        <v>35</v>
      </c>
      <c r="D183" s="125">
        <f t="shared" si="1"/>
        <v>-38.47457627118645</v>
      </c>
    </row>
    <row r="184" spans="1:8" s="66" customFormat="1" ht="16">
      <c r="B184" s="66">
        <v>100</v>
      </c>
      <c r="C184" s="66">
        <v>51</v>
      </c>
      <c r="D184" s="125">
        <f t="shared" si="1"/>
        <v>-10.228813559322035</v>
      </c>
      <c r="F184" s="76" t="s">
        <v>1442</v>
      </c>
      <c r="G184" s="137">
        <f>B187/B186</f>
        <v>0.21184557355087777</v>
      </c>
    </row>
    <row r="185" spans="1:8" s="66" customFormat="1" ht="17" thickBot="1">
      <c r="B185" s="138">
        <v>120</v>
      </c>
      <c r="C185" s="138">
        <v>106</v>
      </c>
      <c r="D185" s="125">
        <f t="shared" si="1"/>
        <v>32.52542372881355</v>
      </c>
      <c r="F185" s="76" t="s">
        <v>1443</v>
      </c>
      <c r="G185" s="137">
        <f>C187/C186</f>
        <v>0.54504463743034115</v>
      </c>
    </row>
    <row r="186" spans="1:8" s="66" customFormat="1" ht="16">
      <c r="A186" s="66" t="s">
        <v>1444</v>
      </c>
      <c r="B186" s="139">
        <f>AVERAGE(B167:B185)</f>
        <v>124.21052631578948</v>
      </c>
      <c r="C186" s="139">
        <f>AVERAGE(C167:C185)</f>
        <v>76.05263157894737</v>
      </c>
      <c r="D186" s="139"/>
      <c r="F186" s="76" t="s">
        <v>1445</v>
      </c>
      <c r="G186" s="137">
        <f>0.5*G184/G185</f>
        <v>0.1943378202468348</v>
      </c>
    </row>
    <row r="187" spans="1:8" s="66" customFormat="1" ht="16">
      <c r="A187" s="66" t="s">
        <v>1301</v>
      </c>
      <c r="B187" s="139">
        <f>STDEV(B167:B185)</f>
        <v>26.31345018842482</v>
      </c>
      <c r="C187" s="139">
        <f>STDEV(C167:C185)</f>
        <v>41.452079004570685</v>
      </c>
      <c r="D187" s="139">
        <f>STDEV(D167:D185)</f>
        <v>36.791371902153806</v>
      </c>
    </row>
    <row r="188" spans="1:8" s="66" customFormat="1" ht="16"/>
    <row r="189" spans="1:8" s="66" customFormat="1" ht="16">
      <c r="A189" s="66" t="s">
        <v>676</v>
      </c>
      <c r="F189" s="66" t="s">
        <v>677</v>
      </c>
    </row>
    <row r="190" spans="1:8" s="66" customFormat="1" ht="16"/>
    <row r="191" spans="1:8" s="66" customFormat="1" ht="16">
      <c r="A191" s="66" t="s">
        <v>678</v>
      </c>
      <c r="B191" s="137">
        <f>C186/B186</f>
        <v>0.61228813559322037</v>
      </c>
      <c r="C191" s="66" t="s">
        <v>679</v>
      </c>
      <c r="F191" s="66" t="s">
        <v>680</v>
      </c>
      <c r="G191" s="137">
        <f>C186/4</f>
        <v>19.013157894736842</v>
      </c>
      <c r="H191" s="66" t="s">
        <v>659</v>
      </c>
    </row>
    <row r="192" spans="1:8" s="66" customFormat="1" ht="16">
      <c r="A192" s="66" t="s">
        <v>539</v>
      </c>
      <c r="B192" s="137">
        <f>SQRT(D187^2/COUNT(B167:B185) )/B186</f>
        <v>6.795333564225009E-2</v>
      </c>
      <c r="C192" s="66" t="s">
        <v>679</v>
      </c>
      <c r="F192" s="66" t="s">
        <v>539</v>
      </c>
      <c r="G192" s="137">
        <f>C187/SQRT(COUNT(C167:C185))/4</f>
        <v>2.3774397813235222</v>
      </c>
      <c r="H192" s="66" t="s">
        <v>659</v>
      </c>
    </row>
    <row r="193" spans="1:8" s="66" customFormat="1" ht="16">
      <c r="A193" s="66" t="s">
        <v>2842</v>
      </c>
      <c r="B193" s="66">
        <f>COUNT(B167:B185)</f>
        <v>19</v>
      </c>
      <c r="F193" s="66" t="s">
        <v>2842</v>
      </c>
      <c r="G193" s="66">
        <f>COUNT(C167:C185)</f>
        <v>19</v>
      </c>
    </row>
    <row r="194" spans="1:8" s="66" customFormat="1" ht="16"/>
    <row r="195" spans="1:8" s="66" customFormat="1" ht="16">
      <c r="A195" s="66" t="s">
        <v>1169</v>
      </c>
      <c r="B195" s="140">
        <v>3187218</v>
      </c>
      <c r="C195" s="66" t="s">
        <v>1170</v>
      </c>
      <c r="F195" s="66" t="s">
        <v>1449</v>
      </c>
      <c r="G195" s="140">
        <v>42020</v>
      </c>
      <c r="H195" s="66" t="s">
        <v>896</v>
      </c>
    </row>
    <row r="196" spans="1:8" s="66" customFormat="1" ht="16"/>
    <row r="197" spans="1:8" s="66" customFormat="1" ht="16">
      <c r="A197" s="66" t="s">
        <v>682</v>
      </c>
      <c r="B197" s="140">
        <f>B191*B195</f>
        <v>1951495.7669491526</v>
      </c>
      <c r="C197" s="66" t="s">
        <v>683</v>
      </c>
      <c r="F197" s="66" t="s">
        <v>682</v>
      </c>
      <c r="G197" s="140">
        <f>G191*G195</f>
        <v>798932.89473684214</v>
      </c>
      <c r="H197" s="66" t="s">
        <v>683</v>
      </c>
    </row>
    <row r="198" spans="1:8" s="66" customFormat="1" ht="16">
      <c r="A198" s="66" t="s">
        <v>539</v>
      </c>
      <c r="B198" s="140">
        <f>B192*B195</f>
        <v>216582.09451902105</v>
      </c>
      <c r="C198" s="66" t="s">
        <v>683</v>
      </c>
      <c r="F198" s="66" t="s">
        <v>539</v>
      </c>
      <c r="G198" s="140">
        <f>G192*G195</f>
        <v>99900.019611214404</v>
      </c>
      <c r="H198" s="66" t="s">
        <v>683</v>
      </c>
    </row>
    <row r="199" spans="1:8" s="66" customFormat="1" ht="16"/>
    <row r="200" spans="1:8" s="66" customFormat="1" ht="16">
      <c r="A200" s="66" t="s">
        <v>586</v>
      </c>
      <c r="B200" s="141">
        <f>B198/B197</f>
        <v>0.11098261046069911</v>
      </c>
      <c r="F200" s="66" t="s">
        <v>586</v>
      </c>
      <c r="G200" s="141">
        <f>G198/G197</f>
        <v>0.12504181548829599</v>
      </c>
    </row>
    <row r="201" spans="1:8" s="66" customFormat="1" ht="16"/>
    <row r="202" spans="1:8" s="66" customFormat="1" ht="16">
      <c r="A202" s="66" t="s">
        <v>587</v>
      </c>
      <c r="B202" s="141">
        <v>0.2</v>
      </c>
      <c r="F202" s="66" t="s">
        <v>587</v>
      </c>
      <c r="G202" s="141">
        <v>0.2</v>
      </c>
    </row>
    <row r="203" spans="1:8" s="66" customFormat="1" ht="16">
      <c r="A203" s="66" t="s">
        <v>686</v>
      </c>
      <c r="B203" s="142">
        <f>(B200/B202*SQRT(B193))^2</f>
        <v>5.8506414167188581</v>
      </c>
      <c r="F203" s="66" t="s">
        <v>687</v>
      </c>
      <c r="G203" s="142">
        <f>(G200/G202*SQRT(G193))^2</f>
        <v>7.4268414197893042</v>
      </c>
    </row>
    <row r="204" spans="1:8" s="66" customFormat="1" ht="16">
      <c r="A204" s="66" t="s">
        <v>588</v>
      </c>
      <c r="B204" s="141">
        <f>B200*SQRT(B193)/SQRT(B203)</f>
        <v>0.2</v>
      </c>
      <c r="F204" s="66" t="s">
        <v>588</v>
      </c>
      <c r="G204" s="141">
        <f>G200*SQRT(G193)/SQRT(G203)</f>
        <v>0.2</v>
      </c>
    </row>
    <row r="205" spans="1:8" s="66" customFormat="1" ht="16"/>
    <row r="206" spans="1:8" s="66" customFormat="1" ht="16">
      <c r="A206" s="66" t="s">
        <v>637</v>
      </c>
    </row>
    <row r="207" spans="1:8" s="66" customFormat="1" ht="16">
      <c r="A207" s="66" t="s">
        <v>712</v>
      </c>
    </row>
    <row r="208" spans="1:8" s="66" customFormat="1" ht="16">
      <c r="A208" s="66" t="s">
        <v>713</v>
      </c>
    </row>
    <row r="209" spans="1:1" s="66" customFormat="1" ht="16">
      <c r="A209" s="66" t="s">
        <v>714</v>
      </c>
    </row>
    <row r="210" spans="1:1" s="66" customFormat="1" ht="16"/>
    <row r="211" spans="1:1" s="66" customFormat="1" ht="16">
      <c r="A211" s="66" t="s">
        <v>715</v>
      </c>
    </row>
    <row r="212" spans="1:1" s="66" customFormat="1" ht="16">
      <c r="A212" s="66" t="s">
        <v>716</v>
      </c>
    </row>
    <row r="213" spans="1:1" s="66" customFormat="1" ht="16">
      <c r="A213" s="66" t="s">
        <v>683</v>
      </c>
    </row>
    <row r="214" spans="1:1" s="66" customFormat="1" ht="16"/>
    <row r="215" spans="1:1" s="66" customFormat="1" ht="16"/>
    <row r="216" spans="1:1" s="66" customFormat="1" ht="16"/>
    <row r="217" spans="1:1" s="66" customFormat="1" ht="16"/>
    <row r="218" spans="1:1" s="66" customFormat="1" ht="16"/>
    <row r="219" spans="1:1" s="66" customFormat="1" ht="16"/>
    <row r="220" spans="1:1" s="66" customFormat="1" ht="16"/>
    <row r="221" spans="1:1" s="66" customFormat="1" ht="16"/>
    <row r="222" spans="1:1" s="66" customFormat="1" ht="16"/>
    <row r="223" spans="1:1" s="66" customFormat="1" ht="16"/>
    <row r="224" spans="1:1" s="66" customFormat="1" ht="16"/>
    <row r="225" s="66" customFormat="1" ht="16"/>
    <row r="226" s="66" customFormat="1" ht="16"/>
    <row r="227" s="66" customFormat="1" ht="16"/>
    <row r="228" s="66" customFormat="1" ht="16"/>
    <row r="229" s="66" customFormat="1" ht="16"/>
    <row r="230" s="66" customFormat="1" ht="16"/>
    <row r="231" s="66" customFormat="1" ht="16"/>
    <row r="232" s="66" customFormat="1" ht="16"/>
    <row r="233" s="66" customFormat="1" ht="16"/>
    <row r="234" s="66" customFormat="1" ht="16"/>
    <row r="235" s="66" customFormat="1" ht="16"/>
    <row r="236" s="66" customFormat="1" ht="16"/>
    <row r="237" s="66" customFormat="1" ht="16"/>
    <row r="238" s="66" customFormat="1" ht="16"/>
    <row r="239" s="66" customFormat="1" ht="16"/>
    <row r="240" s="66" customFormat="1" ht="16"/>
    <row r="241" s="66" customFormat="1" ht="16"/>
    <row r="242" s="66" customFormat="1" ht="16"/>
    <row r="243" s="66" customFormat="1" ht="16"/>
    <row r="244" s="66" customFormat="1" ht="16"/>
    <row r="245" s="66" customFormat="1" ht="16"/>
    <row r="246" s="66" customFormat="1" ht="16"/>
    <row r="247" s="66" customFormat="1" ht="16"/>
    <row r="248" s="66" customFormat="1" ht="16"/>
    <row r="249" s="66" customFormat="1" ht="16"/>
    <row r="250" s="66" customFormat="1" ht="16"/>
    <row r="251" s="66" customFormat="1" ht="16"/>
    <row r="252" s="66" customFormat="1" ht="16"/>
    <row r="253" s="66" customFormat="1" ht="16"/>
    <row r="254" s="66" customFormat="1" ht="16"/>
    <row r="255" s="66" customFormat="1" ht="16"/>
    <row r="256" s="66" customFormat="1" ht="16"/>
    <row r="257" s="66" customFormat="1" ht="16"/>
    <row r="258" s="66" customFormat="1" ht="16"/>
    <row r="259" s="66" customFormat="1" ht="16"/>
    <row r="260" s="66" customFormat="1" ht="16"/>
    <row r="261" s="66" customFormat="1" ht="16"/>
    <row r="262" s="66" customFormat="1" ht="16"/>
    <row r="263" s="66" customFormat="1" ht="16"/>
    <row r="264" s="66" customFormat="1" ht="16"/>
    <row r="265" s="66" customFormat="1" ht="16"/>
    <row r="266" s="66" customFormat="1" ht="16"/>
    <row r="267" s="66" customFormat="1" ht="16"/>
    <row r="268" s="66" customFormat="1" ht="16"/>
    <row r="269" s="66" customFormat="1" ht="16"/>
    <row r="270" s="66" customFormat="1" ht="16"/>
    <row r="271" s="66" customFormat="1" ht="16"/>
    <row r="272" s="66" customFormat="1" ht="16"/>
    <row r="273" s="66" customFormat="1" ht="16"/>
    <row r="274" s="66" customFormat="1" ht="16"/>
    <row r="275" s="66" customFormat="1" ht="16"/>
    <row r="276" s="66" customFormat="1" ht="16"/>
    <row r="277" s="66" customFormat="1" ht="16"/>
    <row r="278" s="66" customFormat="1" ht="16"/>
    <row r="279" s="66" customFormat="1" ht="16"/>
    <row r="280" s="66" customFormat="1" ht="16"/>
    <row r="281" s="66" customFormat="1" ht="16"/>
    <row r="282" s="66" customFormat="1" ht="16"/>
    <row r="283" s="66" customFormat="1" ht="16"/>
    <row r="284" s="66" customFormat="1" ht="16"/>
    <row r="285" s="66" customFormat="1" ht="16"/>
    <row r="286" s="66" customFormat="1" ht="16"/>
    <row r="287" s="66" customFormat="1" ht="16"/>
    <row r="288" s="66" customFormat="1" ht="16"/>
    <row r="289" s="66" customFormat="1" ht="16"/>
    <row r="290" s="66" customFormat="1" ht="16"/>
    <row r="291" s="66" customFormat="1" ht="16"/>
    <row r="292" s="66" customFormat="1" ht="16"/>
    <row r="293" s="66" customFormat="1" ht="16"/>
    <row r="294" s="66" customFormat="1" ht="16"/>
    <row r="295" s="66" customFormat="1" ht="16"/>
    <row r="296" s="66" customFormat="1" ht="16"/>
    <row r="297" s="66" customFormat="1" ht="16"/>
    <row r="298" s="66" customFormat="1" ht="16"/>
    <row r="299" s="66" customFormat="1" ht="16"/>
    <row r="300" s="66" customFormat="1" ht="16"/>
    <row r="301" s="66" customFormat="1" ht="16"/>
    <row r="302" s="66" customFormat="1" ht="16"/>
    <row r="303" s="66" customFormat="1" ht="16"/>
    <row r="304" s="66" customFormat="1" ht="16"/>
    <row r="305" s="66" customFormat="1" ht="16"/>
    <row r="306" s="66" customFormat="1" ht="16"/>
    <row r="307" s="66" customFormat="1" ht="16"/>
    <row r="308" s="66" customFormat="1" ht="16"/>
    <row r="309" s="66" customFormat="1" ht="16"/>
    <row r="310" s="66" customFormat="1" ht="16"/>
    <row r="311" s="66" customFormat="1" ht="16"/>
    <row r="312" s="66" customFormat="1" ht="16"/>
    <row r="313" s="66" customFormat="1" ht="16"/>
    <row r="314" s="66" customFormat="1" ht="16"/>
    <row r="315" s="66" customFormat="1" ht="16"/>
    <row r="316" s="66" customFormat="1" ht="16"/>
    <row r="317" s="66" customFormat="1" ht="16"/>
    <row r="318" s="66" customFormat="1" ht="16"/>
    <row r="319" s="66" customFormat="1" ht="16"/>
    <row r="320" s="66" customFormat="1" ht="16"/>
    <row r="321" s="66" customFormat="1" ht="16"/>
    <row r="322" s="66" customFormat="1" ht="16"/>
    <row r="323" s="66" customFormat="1" ht="16"/>
    <row r="324" s="66" customFormat="1" ht="16"/>
    <row r="325" s="66" customFormat="1" ht="16"/>
    <row r="326" s="66" customFormat="1" ht="16"/>
    <row r="327" s="66" customFormat="1" ht="16"/>
    <row r="328" s="66" customFormat="1" ht="16"/>
    <row r="329" s="66" customFormat="1" ht="16"/>
    <row r="330" s="66" customFormat="1" ht="16"/>
    <row r="331" s="66" customFormat="1" ht="16"/>
    <row r="332" s="66" customFormat="1" ht="16"/>
    <row r="333" s="66" customFormat="1" ht="16"/>
    <row r="334" s="66" customFormat="1" ht="16"/>
    <row r="335" s="66" customFormat="1" ht="16"/>
    <row r="336" s="66" customFormat="1" ht="16"/>
    <row r="337" s="66" customFormat="1" ht="16"/>
    <row r="338" s="66" customFormat="1" ht="16"/>
    <row r="339" s="66" customFormat="1" ht="16"/>
    <row r="340" s="66" customFormat="1" ht="16"/>
    <row r="341" s="66" customFormat="1" ht="16"/>
    <row r="342" s="66" customFormat="1" ht="16"/>
    <row r="343" s="66" customFormat="1" ht="16"/>
    <row r="344" s="66" customFormat="1" ht="16"/>
    <row r="345" s="66" customFormat="1" ht="16"/>
    <row r="346" s="66" customFormat="1" ht="16"/>
    <row r="347" s="66" customFormat="1" ht="16"/>
    <row r="348" s="66" customFormat="1" ht="16"/>
    <row r="349" s="66" customFormat="1" ht="16"/>
    <row r="350" s="66" customFormat="1" ht="16"/>
    <row r="351" s="66" customFormat="1" ht="16"/>
    <row r="352" s="66" customFormat="1" ht="16"/>
    <row r="353" s="66" customFormat="1" ht="16"/>
    <row r="354" s="66" customFormat="1" ht="16"/>
    <row r="355" s="66" customFormat="1" ht="16"/>
    <row r="356" s="66" customFormat="1" ht="16"/>
    <row r="357" s="66" customFormat="1" ht="16"/>
    <row r="358" s="66" customFormat="1" ht="16"/>
    <row r="359" s="66" customFormat="1" ht="16"/>
    <row r="360" s="66" customFormat="1" ht="16"/>
    <row r="361" s="66" customFormat="1" ht="16"/>
    <row r="362" s="66" customFormat="1" ht="16"/>
    <row r="363" s="66" customFormat="1" ht="16"/>
    <row r="364" s="66" customFormat="1" ht="16"/>
    <row r="365" s="66" customFormat="1" ht="16"/>
    <row r="366" s="66" customFormat="1" ht="16"/>
    <row r="367" s="66" customFormat="1" ht="16"/>
    <row r="368" s="66" customFormat="1" ht="16"/>
    <row r="369" s="66" customFormat="1" ht="16"/>
    <row r="370" s="66" customFormat="1" ht="16"/>
    <row r="371" s="66" customFormat="1" ht="16"/>
    <row r="372" s="66" customFormat="1" ht="16"/>
    <row r="373" s="66" customFormat="1" ht="16"/>
    <row r="374" s="66" customFormat="1" ht="16"/>
    <row r="375" s="66" customFormat="1" ht="16"/>
    <row r="376" s="66" customFormat="1" ht="16"/>
    <row r="377" s="66" customFormat="1" ht="16"/>
    <row r="378" s="66" customFormat="1" ht="16"/>
    <row r="379" s="66" customFormat="1" ht="16"/>
    <row r="380" s="66" customFormat="1" ht="16"/>
    <row r="381" s="66" customFormat="1" ht="16"/>
    <row r="382" s="66" customFormat="1" ht="16"/>
    <row r="383" s="66" customFormat="1" ht="16"/>
    <row r="384" s="66" customFormat="1" ht="16"/>
  </sheetData>
  <mergeCells count="30">
    <mergeCell ref="A85:C85"/>
    <mergeCell ref="A87:G87"/>
    <mergeCell ref="A88:F88"/>
    <mergeCell ref="A80:F80"/>
    <mergeCell ref="A81:F81"/>
    <mergeCell ref="A83:G83"/>
    <mergeCell ref="A84:G84"/>
    <mergeCell ref="H65:I65"/>
    <mergeCell ref="H66:I66"/>
    <mergeCell ref="H71:I71"/>
    <mergeCell ref="H72:I72"/>
    <mergeCell ref="A23:D23"/>
    <mergeCell ref="A28:B28"/>
    <mergeCell ref="A63:B63"/>
    <mergeCell ref="F63:G63"/>
    <mergeCell ref="A1:I1"/>
    <mergeCell ref="A2:F2"/>
    <mergeCell ref="A4:F4"/>
    <mergeCell ref="A5:B5"/>
    <mergeCell ref="A14:D14"/>
    <mergeCell ref="A15:C15"/>
    <mergeCell ref="A20:F20"/>
    <mergeCell ref="A21:C21"/>
    <mergeCell ref="A16:F16"/>
    <mergeCell ref="A17:F17"/>
    <mergeCell ref="A7:F7"/>
    <mergeCell ref="A8:F8"/>
    <mergeCell ref="A9:B9"/>
    <mergeCell ref="A11:F11"/>
    <mergeCell ref="A18:B18"/>
  </mergeCells>
  <phoneticPr fontId="3"/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E12" sqref="E12"/>
    </sheetView>
  </sheetViews>
  <sheetFormatPr baseColWidth="10" defaultColWidth="11" defaultRowHeight="13" x14ac:dyDescent="0"/>
  <sheetData>
    <row r="1" spans="1:4" ht="20">
      <c r="A1" s="36" t="s">
        <v>385</v>
      </c>
    </row>
    <row r="3" spans="1:4">
      <c r="A3" t="s">
        <v>28</v>
      </c>
    </row>
    <row r="4" spans="1:4">
      <c r="A4" t="s">
        <v>274</v>
      </c>
    </row>
    <row r="5" spans="1:4">
      <c r="A5" t="s">
        <v>29</v>
      </c>
    </row>
    <row r="6" spans="1:4">
      <c r="A6" t="s">
        <v>640</v>
      </c>
    </row>
    <row r="9" spans="1:4">
      <c r="A9" t="s">
        <v>1556</v>
      </c>
      <c r="B9" t="s">
        <v>1557</v>
      </c>
      <c r="C9" t="s">
        <v>301</v>
      </c>
      <c r="D9" t="s">
        <v>302</v>
      </c>
    </row>
    <row r="10" spans="1:4">
      <c r="A10" t="s">
        <v>1394</v>
      </c>
      <c r="B10">
        <v>1990</v>
      </c>
      <c r="C10">
        <v>179.05</v>
      </c>
      <c r="D10" s="4">
        <f>LN(C10)</f>
        <v>5.1876650964444417</v>
      </c>
    </row>
    <row r="11" spans="1:4">
      <c r="A11" t="s">
        <v>1394</v>
      </c>
      <c r="B11">
        <v>1991</v>
      </c>
      <c r="C11">
        <v>82.39</v>
      </c>
      <c r="D11" s="4">
        <f t="shared" ref="D11:D23" si="0">LN(C11)</f>
        <v>4.411464070327499</v>
      </c>
    </row>
    <row r="12" spans="1:4">
      <c r="A12" t="s">
        <v>1394</v>
      </c>
      <c r="B12">
        <v>1992</v>
      </c>
      <c r="C12">
        <v>130.18</v>
      </c>
      <c r="D12" s="4">
        <f t="shared" si="0"/>
        <v>4.868918108144241</v>
      </c>
    </row>
    <row r="13" spans="1:4">
      <c r="A13" t="s">
        <v>1394</v>
      </c>
      <c r="B13">
        <v>1993</v>
      </c>
      <c r="C13">
        <v>97.06</v>
      </c>
      <c r="D13" s="4">
        <f t="shared" si="0"/>
        <v>4.5753293439770699</v>
      </c>
    </row>
    <row r="14" spans="1:4">
      <c r="A14" t="s">
        <v>1394</v>
      </c>
      <c r="B14">
        <v>1994</v>
      </c>
      <c r="C14">
        <v>49.34</v>
      </c>
      <c r="D14" s="4">
        <f t="shared" si="0"/>
        <v>3.8987351111012107</v>
      </c>
    </row>
    <row r="15" spans="1:4">
      <c r="A15" t="s">
        <v>1394</v>
      </c>
      <c r="B15">
        <v>1995</v>
      </c>
      <c r="C15">
        <v>57.05</v>
      </c>
      <c r="D15" s="4">
        <f t="shared" si="0"/>
        <v>4.0439280763080845</v>
      </c>
    </row>
    <row r="16" spans="1:4">
      <c r="A16" t="s">
        <v>1394</v>
      </c>
      <c r="B16">
        <v>1996</v>
      </c>
      <c r="C16">
        <v>57.41</v>
      </c>
      <c r="D16" s="4">
        <f t="shared" si="0"/>
        <v>4.0502185041795453</v>
      </c>
    </row>
    <row r="17" spans="1:4">
      <c r="A17" t="s">
        <v>1394</v>
      </c>
      <c r="B17">
        <v>1997</v>
      </c>
      <c r="C17">
        <v>29.94</v>
      </c>
      <c r="D17" s="4">
        <f t="shared" si="0"/>
        <v>3.3991953789914824</v>
      </c>
    </row>
    <row r="18" spans="1:4">
      <c r="A18" t="s">
        <v>1394</v>
      </c>
      <c r="B18">
        <v>1998</v>
      </c>
      <c r="C18">
        <v>48.48</v>
      </c>
      <c r="D18" s="4">
        <f t="shared" si="0"/>
        <v>3.881151341761059</v>
      </c>
    </row>
    <row r="19" spans="1:4">
      <c r="A19" t="s">
        <v>1394</v>
      </c>
      <c r="B19">
        <v>1999</v>
      </c>
      <c r="C19">
        <v>49.67</v>
      </c>
      <c r="D19" s="4">
        <f t="shared" si="0"/>
        <v>3.9054011291192592</v>
      </c>
    </row>
    <row r="20" spans="1:4">
      <c r="A20" t="s">
        <v>1394</v>
      </c>
      <c r="B20">
        <v>2000</v>
      </c>
      <c r="C20">
        <v>34.25</v>
      </c>
      <c r="D20" s="4">
        <f t="shared" si="0"/>
        <v>3.5336865647082343</v>
      </c>
    </row>
    <row r="21" spans="1:4">
      <c r="A21" t="s">
        <v>1394</v>
      </c>
      <c r="B21">
        <v>2001</v>
      </c>
      <c r="C21">
        <v>59.28</v>
      </c>
      <c r="D21" s="4">
        <f t="shared" si="0"/>
        <v>4.0822719809878318</v>
      </c>
    </row>
    <row r="22" spans="1:4">
      <c r="A22" t="s">
        <v>1394</v>
      </c>
      <c r="B22">
        <v>2002</v>
      </c>
      <c r="C22">
        <v>34.92</v>
      </c>
      <c r="D22" s="4">
        <f t="shared" si="0"/>
        <v>3.5530597309714014</v>
      </c>
    </row>
    <row r="23" spans="1:4">
      <c r="A23" t="s">
        <v>1394</v>
      </c>
      <c r="B23">
        <v>2003</v>
      </c>
      <c r="C23">
        <v>28.16</v>
      </c>
      <c r="D23" s="4">
        <f t="shared" si="0"/>
        <v>3.3379025312898416</v>
      </c>
    </row>
    <row r="24" spans="1:4">
      <c r="A24" t="s">
        <v>1394</v>
      </c>
      <c r="B24">
        <v>2010</v>
      </c>
      <c r="C24" t="s">
        <v>404</v>
      </c>
      <c r="D24" t="s">
        <v>404</v>
      </c>
    </row>
  </sheetData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A44" sqref="A44:XFD51"/>
    </sheetView>
  </sheetViews>
  <sheetFormatPr baseColWidth="10" defaultColWidth="11" defaultRowHeight="13" x14ac:dyDescent="0"/>
  <sheetData>
    <row r="1" spans="1:4" ht="20">
      <c r="A1" s="36" t="s">
        <v>641</v>
      </c>
    </row>
    <row r="3" spans="1:4">
      <c r="A3" t="s">
        <v>386</v>
      </c>
    </row>
    <row r="4" spans="1:4">
      <c r="A4" t="s">
        <v>274</v>
      </c>
    </row>
    <row r="5" spans="1:4">
      <c r="A5" t="s">
        <v>379</v>
      </c>
    </row>
    <row r="6" spans="1:4">
      <c r="A6" t="s">
        <v>640</v>
      </c>
    </row>
    <row r="8" spans="1:4">
      <c r="A8" t="s">
        <v>642</v>
      </c>
    </row>
    <row r="11" spans="1:4">
      <c r="A11" s="1" t="s">
        <v>249</v>
      </c>
      <c r="B11" s="1" t="s">
        <v>1635</v>
      </c>
      <c r="C11" s="1" t="s">
        <v>305</v>
      </c>
      <c r="D11" s="1" t="s">
        <v>302</v>
      </c>
    </row>
    <row r="12" spans="1:4">
      <c r="A12" t="s">
        <v>1394</v>
      </c>
      <c r="B12">
        <v>1990</v>
      </c>
      <c r="C12">
        <v>179.05</v>
      </c>
      <c r="D12" s="4">
        <f>LN(C12)</f>
        <v>5.1876650964444417</v>
      </c>
    </row>
    <row r="13" spans="1:4">
      <c r="A13" t="s">
        <v>1394</v>
      </c>
      <c r="B13">
        <v>1991</v>
      </c>
      <c r="C13">
        <v>82.39</v>
      </c>
      <c r="D13" s="4">
        <f t="shared" ref="D13:D39" si="0">LN(C13)</f>
        <v>4.411464070327499</v>
      </c>
    </row>
    <row r="14" spans="1:4">
      <c r="A14" t="s">
        <v>1394</v>
      </c>
      <c r="B14">
        <v>1992</v>
      </c>
      <c r="C14">
        <v>130.18</v>
      </c>
      <c r="D14" s="4">
        <f t="shared" si="0"/>
        <v>4.868918108144241</v>
      </c>
    </row>
    <row r="15" spans="1:4">
      <c r="A15" t="s">
        <v>1394</v>
      </c>
      <c r="B15">
        <v>1993</v>
      </c>
      <c r="C15">
        <v>97.06</v>
      </c>
      <c r="D15" s="4">
        <f t="shared" si="0"/>
        <v>4.5753293439770699</v>
      </c>
    </row>
    <row r="16" spans="1:4">
      <c r="A16" t="s">
        <v>1394</v>
      </c>
      <c r="B16">
        <v>1994</v>
      </c>
      <c r="C16">
        <v>49.34</v>
      </c>
      <c r="D16" s="4">
        <f t="shared" si="0"/>
        <v>3.8987351111012107</v>
      </c>
    </row>
    <row r="17" spans="1:4">
      <c r="A17" t="s">
        <v>1394</v>
      </c>
      <c r="B17">
        <v>1995</v>
      </c>
      <c r="C17">
        <v>57.05</v>
      </c>
      <c r="D17" s="4">
        <f t="shared" si="0"/>
        <v>4.0439280763080845</v>
      </c>
    </row>
    <row r="18" spans="1:4">
      <c r="A18" t="s">
        <v>1394</v>
      </c>
      <c r="B18">
        <v>1996</v>
      </c>
      <c r="C18">
        <v>57.41</v>
      </c>
      <c r="D18" s="4">
        <f t="shared" si="0"/>
        <v>4.0502185041795453</v>
      </c>
    </row>
    <row r="19" spans="1:4">
      <c r="A19" t="s">
        <v>1394</v>
      </c>
      <c r="B19">
        <v>1997</v>
      </c>
      <c r="C19">
        <v>29.94</v>
      </c>
      <c r="D19" s="4">
        <f t="shared" si="0"/>
        <v>3.3991953789914824</v>
      </c>
    </row>
    <row r="20" spans="1:4">
      <c r="A20" t="s">
        <v>1394</v>
      </c>
      <c r="B20">
        <v>1998</v>
      </c>
      <c r="C20">
        <v>48.48</v>
      </c>
      <c r="D20" s="4">
        <f t="shared" si="0"/>
        <v>3.881151341761059</v>
      </c>
    </row>
    <row r="21" spans="1:4">
      <c r="A21" t="s">
        <v>1394</v>
      </c>
      <c r="B21">
        <v>1999</v>
      </c>
      <c r="C21">
        <v>49.67</v>
      </c>
      <c r="D21" s="4">
        <f t="shared" si="0"/>
        <v>3.9054011291192592</v>
      </c>
    </row>
    <row r="22" spans="1:4">
      <c r="A22" t="s">
        <v>1394</v>
      </c>
      <c r="B22">
        <v>2000</v>
      </c>
      <c r="C22">
        <v>34.25</v>
      </c>
      <c r="D22" s="4">
        <f t="shared" si="0"/>
        <v>3.5336865647082343</v>
      </c>
    </row>
    <row r="23" spans="1:4">
      <c r="A23" t="s">
        <v>1394</v>
      </c>
      <c r="B23">
        <v>2001</v>
      </c>
      <c r="C23">
        <v>59.28</v>
      </c>
      <c r="D23" s="4">
        <f t="shared" si="0"/>
        <v>4.0822719809878318</v>
      </c>
    </row>
    <row r="24" spans="1:4">
      <c r="A24" t="s">
        <v>1394</v>
      </c>
      <c r="B24">
        <v>2002</v>
      </c>
      <c r="C24">
        <v>34.92</v>
      </c>
      <c r="D24" s="4">
        <f t="shared" si="0"/>
        <v>3.5530597309714014</v>
      </c>
    </row>
    <row r="25" spans="1:4">
      <c r="A25" t="s">
        <v>1394</v>
      </c>
      <c r="B25">
        <v>2003</v>
      </c>
      <c r="C25">
        <v>28.16</v>
      </c>
      <c r="D25" s="4">
        <f t="shared" si="0"/>
        <v>3.3379025312898416</v>
      </c>
    </row>
    <row r="26" spans="1:4">
      <c r="A26" t="s">
        <v>1395</v>
      </c>
      <c r="B26">
        <v>1990</v>
      </c>
      <c r="C26">
        <v>93.07</v>
      </c>
      <c r="D26" s="4">
        <f t="shared" si="0"/>
        <v>4.5333518981976191</v>
      </c>
    </row>
    <row r="27" spans="1:4">
      <c r="A27" t="s">
        <v>1395</v>
      </c>
      <c r="B27">
        <v>1991</v>
      </c>
      <c r="C27">
        <v>105.23</v>
      </c>
      <c r="D27" s="4">
        <f t="shared" si="0"/>
        <v>4.6561484307527206</v>
      </c>
    </row>
    <row r="28" spans="1:4">
      <c r="A28" t="s">
        <v>1395</v>
      </c>
      <c r="B28">
        <v>1992</v>
      </c>
      <c r="C28">
        <v>188.13</v>
      </c>
      <c r="D28" s="4">
        <f t="shared" si="0"/>
        <v>5.2371332132230393</v>
      </c>
    </row>
    <row r="29" spans="1:4">
      <c r="A29" t="s">
        <v>1395</v>
      </c>
      <c r="B29">
        <v>1993</v>
      </c>
      <c r="C29">
        <v>133.81</v>
      </c>
      <c r="D29" s="4">
        <f t="shared" si="0"/>
        <v>4.8964208833168978</v>
      </c>
    </row>
    <row r="30" spans="1:4">
      <c r="A30" t="s">
        <v>1395</v>
      </c>
      <c r="B30">
        <v>1994</v>
      </c>
      <c r="C30">
        <v>69.17</v>
      </c>
      <c r="D30" s="4">
        <f t="shared" si="0"/>
        <v>4.2365672426124936</v>
      </c>
    </row>
    <row r="31" spans="1:4">
      <c r="A31" t="s">
        <v>1395</v>
      </c>
      <c r="B31">
        <v>1995</v>
      </c>
      <c r="C31">
        <v>150.52000000000001</v>
      </c>
      <c r="D31" s="4">
        <f t="shared" si="0"/>
        <v>5.0140959657252369</v>
      </c>
    </row>
    <row r="32" spans="1:4">
      <c r="A32" t="s">
        <v>1395</v>
      </c>
      <c r="B32">
        <v>1996</v>
      </c>
      <c r="C32">
        <v>95.47</v>
      </c>
      <c r="D32" s="4">
        <f t="shared" si="0"/>
        <v>4.5588120620099417</v>
      </c>
    </row>
    <row r="33" spans="1:4">
      <c r="A33" t="s">
        <v>1395</v>
      </c>
      <c r="B33">
        <v>1997</v>
      </c>
      <c r="C33">
        <v>146.80000000000001</v>
      </c>
      <c r="D33" s="4">
        <f t="shared" si="0"/>
        <v>4.9890711161804155</v>
      </c>
    </row>
    <row r="34" spans="1:4">
      <c r="A34" t="s">
        <v>1395</v>
      </c>
      <c r="B34">
        <v>1998</v>
      </c>
      <c r="C34">
        <v>85.83</v>
      </c>
      <c r="D34" s="4">
        <f t="shared" si="0"/>
        <v>4.4523685957301282</v>
      </c>
    </row>
    <row r="35" spans="1:4">
      <c r="A35" t="s">
        <v>1395</v>
      </c>
      <c r="B35">
        <v>1999</v>
      </c>
      <c r="C35">
        <v>67.72</v>
      </c>
      <c r="D35" s="4">
        <f t="shared" si="0"/>
        <v>4.2153815572649345</v>
      </c>
    </row>
    <row r="36" spans="1:4">
      <c r="A36" t="s">
        <v>1395</v>
      </c>
      <c r="B36">
        <v>2000</v>
      </c>
      <c r="C36">
        <v>42.44</v>
      </c>
      <c r="D36" s="4">
        <f t="shared" si="0"/>
        <v>3.7480913137457823</v>
      </c>
    </row>
    <row r="37" spans="1:4">
      <c r="A37" t="s">
        <v>1395</v>
      </c>
      <c r="B37">
        <v>2001</v>
      </c>
      <c r="C37">
        <v>53.88</v>
      </c>
      <c r="D37" s="4">
        <f t="shared" si="0"/>
        <v>3.9867593515421631</v>
      </c>
    </row>
    <row r="38" spans="1:4">
      <c r="A38" t="s">
        <v>1395</v>
      </c>
      <c r="B38">
        <v>2002</v>
      </c>
      <c r="C38">
        <v>81.11</v>
      </c>
      <c r="D38" s="4">
        <f t="shared" si="0"/>
        <v>4.3958062580822537</v>
      </c>
    </row>
    <row r="39" spans="1:4">
      <c r="A39" t="s">
        <v>1395</v>
      </c>
      <c r="B39">
        <v>2003</v>
      </c>
      <c r="C39">
        <v>70.88</v>
      </c>
      <c r="D39" s="4">
        <f t="shared" si="0"/>
        <v>4.2609883062968255</v>
      </c>
    </row>
  </sheetData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5" sqref="A5"/>
    </sheetView>
  </sheetViews>
  <sheetFormatPr baseColWidth="10" defaultColWidth="11" defaultRowHeight="13" x14ac:dyDescent="0"/>
  <sheetData>
    <row r="1" spans="1:3" ht="23">
      <c r="A1" s="26" t="s">
        <v>1932</v>
      </c>
    </row>
    <row r="3" spans="1:3">
      <c r="A3" t="s">
        <v>1933</v>
      </c>
    </row>
    <row r="4" spans="1:3">
      <c r="A4" t="s">
        <v>1934</v>
      </c>
    </row>
    <row r="9" spans="1:3">
      <c r="A9" s="1" t="s">
        <v>170</v>
      </c>
      <c r="B9" s="1" t="s">
        <v>171</v>
      </c>
      <c r="C9" s="1" t="s">
        <v>1931</v>
      </c>
    </row>
    <row r="10" spans="1:3">
      <c r="A10">
        <v>2</v>
      </c>
      <c r="B10">
        <v>4</v>
      </c>
      <c r="C10">
        <v>0</v>
      </c>
    </row>
    <row r="11" spans="1:3">
      <c r="A11">
        <v>3</v>
      </c>
      <c r="B11">
        <v>3</v>
      </c>
      <c r="C11">
        <v>0</v>
      </c>
    </row>
    <row r="12" spans="1:3">
      <c r="A12">
        <v>2.5</v>
      </c>
      <c r="B12">
        <v>5</v>
      </c>
      <c r="C12">
        <v>0</v>
      </c>
    </row>
    <row r="13" spans="1:3">
      <c r="A13">
        <v>3.3</v>
      </c>
      <c r="B13">
        <v>3</v>
      </c>
      <c r="C13">
        <v>2</v>
      </c>
    </row>
    <row r="14" spans="1:3">
      <c r="A14">
        <v>4.7</v>
      </c>
      <c r="B14">
        <v>4</v>
      </c>
      <c r="C14">
        <v>1</v>
      </c>
    </row>
    <row r="15" spans="1:3">
      <c r="A15">
        <v>3.9</v>
      </c>
      <c r="B15">
        <v>2</v>
      </c>
      <c r="C15">
        <v>0</v>
      </c>
    </row>
    <row r="16" spans="1:3">
      <c r="A16">
        <v>5.2</v>
      </c>
      <c r="B16">
        <v>4</v>
      </c>
      <c r="C16">
        <v>2</v>
      </c>
    </row>
    <row r="17" spans="1:3">
      <c r="A17">
        <v>10.5</v>
      </c>
      <c r="B17">
        <v>5</v>
      </c>
      <c r="C17">
        <v>5</v>
      </c>
    </row>
    <row r="18" spans="1:3">
      <c r="A18">
        <v>4.7</v>
      </c>
      <c r="B18">
        <v>4</v>
      </c>
      <c r="C18">
        <v>2</v>
      </c>
    </row>
    <row r="19" spans="1:3">
      <c r="A19">
        <v>6.8</v>
      </c>
      <c r="B19">
        <v>5</v>
      </c>
      <c r="C19">
        <v>5</v>
      </c>
    </row>
    <row r="20" spans="1:3">
      <c r="A20">
        <v>7.3</v>
      </c>
      <c r="B20">
        <v>3</v>
      </c>
      <c r="C20">
        <v>3</v>
      </c>
    </row>
    <row r="21" spans="1:3">
      <c r="A21">
        <v>8.4</v>
      </c>
      <c r="B21">
        <v>4</v>
      </c>
      <c r="C21">
        <v>4</v>
      </c>
    </row>
    <row r="22" spans="1:3">
      <c r="A22">
        <v>9.1999999999999993</v>
      </c>
      <c r="B22">
        <v>3</v>
      </c>
      <c r="C22">
        <v>3</v>
      </c>
    </row>
    <row r="23" spans="1:3">
      <c r="A23">
        <v>8.5</v>
      </c>
      <c r="B23">
        <v>4</v>
      </c>
      <c r="C23">
        <v>4</v>
      </c>
    </row>
    <row r="24" spans="1:3">
      <c r="A24">
        <v>10</v>
      </c>
      <c r="B24">
        <v>3</v>
      </c>
      <c r="C24">
        <v>3</v>
      </c>
    </row>
    <row r="25" spans="1:3">
      <c r="A25">
        <v>12</v>
      </c>
      <c r="B25">
        <v>6</v>
      </c>
      <c r="C25">
        <v>6</v>
      </c>
    </row>
    <row r="26" spans="1:3">
      <c r="A26">
        <v>15</v>
      </c>
      <c r="B26">
        <v>4</v>
      </c>
      <c r="C26">
        <v>4</v>
      </c>
    </row>
    <row r="27" spans="1:3">
      <c r="A27">
        <v>12.2</v>
      </c>
      <c r="B27">
        <v>3</v>
      </c>
      <c r="C27">
        <v>3</v>
      </c>
    </row>
    <row r="28" spans="1:3">
      <c r="A28">
        <v>13</v>
      </c>
      <c r="B28">
        <v>5</v>
      </c>
      <c r="C28">
        <v>5</v>
      </c>
    </row>
    <row r="29" spans="1:3">
      <c r="A29">
        <v>12.9</v>
      </c>
      <c r="B29">
        <v>4</v>
      </c>
      <c r="C29">
        <v>4</v>
      </c>
    </row>
  </sheetData>
  <phoneticPr fontId="3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11" defaultRowHeight="13" x14ac:dyDescent="0"/>
  <cols>
    <col min="1" max="1" width="12.42578125" customWidth="1"/>
    <col min="2" max="2" width="13.85546875" customWidth="1"/>
    <col min="3" max="3" width="13.7109375" customWidth="1"/>
  </cols>
  <sheetData>
    <row r="1" spans="1:3" ht="20">
      <c r="A1" s="36" t="s">
        <v>2656</v>
      </c>
    </row>
    <row r="3" spans="1:3">
      <c r="A3" t="s">
        <v>2786</v>
      </c>
    </row>
    <row r="4" spans="1:3">
      <c r="A4" t="s">
        <v>2787</v>
      </c>
    </row>
    <row r="5" spans="1:3">
      <c r="A5" t="s">
        <v>2788</v>
      </c>
    </row>
    <row r="8" spans="1:3">
      <c r="A8" s="6" t="s">
        <v>1610</v>
      </c>
      <c r="B8" s="1" t="s">
        <v>1611</v>
      </c>
      <c r="C8" s="1" t="s">
        <v>1612</v>
      </c>
    </row>
    <row r="9" spans="1:3">
      <c r="A9" s="5" t="s">
        <v>1613</v>
      </c>
      <c r="B9">
        <v>15</v>
      </c>
      <c r="C9">
        <v>3</v>
      </c>
    </row>
    <row r="10" spans="1:3">
      <c r="A10" t="s">
        <v>1603</v>
      </c>
      <c r="B10">
        <v>61</v>
      </c>
      <c r="C10">
        <v>90</v>
      </c>
    </row>
    <row r="11" spans="1:3">
      <c r="A11" t="s">
        <v>1488</v>
      </c>
      <c r="B11">
        <v>84</v>
      </c>
      <c r="C11">
        <v>181</v>
      </c>
    </row>
    <row r="12" spans="1:3">
      <c r="A12" t="s">
        <v>1609</v>
      </c>
      <c r="B12">
        <v>40</v>
      </c>
      <c r="C12">
        <v>51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A5" sqref="A5"/>
    </sheetView>
  </sheetViews>
  <sheetFormatPr baseColWidth="10" defaultColWidth="11" defaultRowHeight="13" x14ac:dyDescent="0"/>
  <sheetData>
    <row r="1" spans="1:5" ht="20">
      <c r="A1" s="36" t="s">
        <v>643</v>
      </c>
    </row>
    <row r="3" spans="1:5">
      <c r="A3" t="s">
        <v>706</v>
      </c>
    </row>
    <row r="4" spans="1:5">
      <c r="A4" t="s">
        <v>634</v>
      </c>
    </row>
    <row r="9" spans="1:5">
      <c r="A9" t="s">
        <v>889</v>
      </c>
      <c r="B9" s="1" t="s">
        <v>890</v>
      </c>
      <c r="C9" s="1" t="s">
        <v>891</v>
      </c>
      <c r="D9" s="1" t="s">
        <v>1198</v>
      </c>
      <c r="E9" s="1" t="s">
        <v>1199</v>
      </c>
    </row>
    <row r="10" spans="1:5">
      <c r="A10" t="s">
        <v>303</v>
      </c>
      <c r="B10">
        <v>1.37E-2</v>
      </c>
      <c r="C10">
        <v>1.35E-2</v>
      </c>
      <c r="D10">
        <v>2.0000000000000001E-4</v>
      </c>
      <c r="E10">
        <v>1</v>
      </c>
    </row>
    <row r="11" spans="1:5">
      <c r="A11" t="s">
        <v>192</v>
      </c>
      <c r="B11">
        <v>3.0700000000000002E-2</v>
      </c>
      <c r="C11">
        <v>3.0099999999999998E-2</v>
      </c>
      <c r="D11">
        <v>5.9999999999999995E-4</v>
      </c>
      <c r="E11">
        <v>2</v>
      </c>
    </row>
    <row r="12" spans="1:5">
      <c r="A12" t="s">
        <v>1475</v>
      </c>
      <c r="B12">
        <v>1.8200000000000001E-2</v>
      </c>
      <c r="C12">
        <v>1.11E-2</v>
      </c>
      <c r="D12">
        <v>7.1000000000000004E-3</v>
      </c>
      <c r="E12">
        <v>3</v>
      </c>
    </row>
    <row r="13" spans="1:5">
      <c r="A13" t="s">
        <v>1475</v>
      </c>
      <c r="B13">
        <v>3.6799999999999999E-2</v>
      </c>
      <c r="C13">
        <v>2.41E-2</v>
      </c>
      <c r="D13">
        <v>1.2699999999999999E-2</v>
      </c>
      <c r="E13">
        <v>4</v>
      </c>
    </row>
    <row r="14" spans="1:5">
      <c r="A14" t="s">
        <v>1475</v>
      </c>
      <c r="B14">
        <v>2.1899999999999999E-2</v>
      </c>
      <c r="C14">
        <v>1.35E-2</v>
      </c>
      <c r="D14">
        <v>8.3999999999999995E-3</v>
      </c>
      <c r="E14">
        <v>5</v>
      </c>
    </row>
    <row r="15" spans="1:5">
      <c r="A15" t="s">
        <v>1475</v>
      </c>
      <c r="B15">
        <v>2.5700000000000001E-2</v>
      </c>
      <c r="C15">
        <v>1.52E-2</v>
      </c>
      <c r="D15">
        <v>1.0500000000000001E-2</v>
      </c>
      <c r="E15">
        <v>6</v>
      </c>
    </row>
    <row r="16" spans="1:5">
      <c r="A16" t="s">
        <v>1475</v>
      </c>
      <c r="B16">
        <v>3.1199999999999999E-2</v>
      </c>
      <c r="C16">
        <v>2.0400000000000001E-2</v>
      </c>
      <c r="D16">
        <v>1.0800000000000001E-2</v>
      </c>
      <c r="E16">
        <v>7</v>
      </c>
    </row>
    <row r="17" spans="1:5">
      <c r="A17" t="s">
        <v>1476</v>
      </c>
      <c r="B17">
        <v>0.03</v>
      </c>
      <c r="C17">
        <v>1.84E-2</v>
      </c>
      <c r="D17">
        <v>1.1599999999999999E-2</v>
      </c>
      <c r="E17">
        <v>8</v>
      </c>
    </row>
    <row r="18" spans="1:5">
      <c r="A18" t="s">
        <v>1476</v>
      </c>
      <c r="B18">
        <v>2.5999999999999999E-2</v>
      </c>
      <c r="C18">
        <v>1.3899999999999999E-2</v>
      </c>
      <c r="D18">
        <v>1.21E-2</v>
      </c>
      <c r="E18">
        <v>9</v>
      </c>
    </row>
    <row r="19" spans="1:5">
      <c r="A19" t="s">
        <v>1476</v>
      </c>
      <c r="B19">
        <v>3.6299999999999999E-2</v>
      </c>
      <c r="C19">
        <v>2.3800000000000002E-2</v>
      </c>
      <c r="D19">
        <v>1.2500000000000001E-2</v>
      </c>
      <c r="E19">
        <v>10</v>
      </c>
    </row>
    <row r="20" spans="1:5">
      <c r="A20" t="s">
        <v>1476</v>
      </c>
      <c r="B20">
        <v>3.49E-2</v>
      </c>
      <c r="C20">
        <v>1.5800000000000002E-2</v>
      </c>
      <c r="D20">
        <v>1.9099999999999999E-2</v>
      </c>
      <c r="E20">
        <v>11</v>
      </c>
    </row>
    <row r="21" spans="1:5">
      <c r="A21" t="s">
        <v>1476</v>
      </c>
      <c r="B21">
        <v>3.5900000000000001E-2</v>
      </c>
      <c r="C21">
        <v>2.35E-2</v>
      </c>
      <c r="D21">
        <v>1.24E-2</v>
      </c>
      <c r="E21">
        <v>12</v>
      </c>
    </row>
    <row r="22" spans="1:5">
      <c r="A22" t="s">
        <v>1477</v>
      </c>
      <c r="B22">
        <v>2.6800000000000001E-2</v>
      </c>
      <c r="C22">
        <v>1.5800000000000002E-2</v>
      </c>
      <c r="D22">
        <v>1.0999999999999999E-2</v>
      </c>
      <c r="E22">
        <v>13</v>
      </c>
    </row>
    <row r="23" spans="1:5">
      <c r="A23" t="s">
        <v>1477</v>
      </c>
      <c r="B23">
        <v>2.93E-2</v>
      </c>
      <c r="C23">
        <v>1.72E-2</v>
      </c>
      <c r="D23">
        <v>1.21E-2</v>
      </c>
      <c r="E23">
        <v>14</v>
      </c>
    </row>
    <row r="24" spans="1:5">
      <c r="A24" t="s">
        <v>1477</v>
      </c>
      <c r="B24">
        <v>2.9600000000000001E-2</v>
      </c>
      <c r="C24">
        <v>1.7399999999999999E-2</v>
      </c>
      <c r="D24">
        <v>1.2200000000000001E-2</v>
      </c>
      <c r="E24">
        <v>15</v>
      </c>
    </row>
    <row r="25" spans="1:5">
      <c r="A25" t="s">
        <v>1477</v>
      </c>
      <c r="B25">
        <v>2.9600000000000001E-2</v>
      </c>
      <c r="C25">
        <v>1.1599999999999999E-2</v>
      </c>
      <c r="D25">
        <v>1.7999999999999999E-2</v>
      </c>
      <c r="E25">
        <v>16</v>
      </c>
    </row>
    <row r="26" spans="1:5">
      <c r="A26" t="s">
        <v>1477</v>
      </c>
      <c r="B26">
        <v>1.5699999999999999E-2</v>
      </c>
      <c r="C26">
        <v>6.1999999999999998E-3</v>
      </c>
      <c r="D26">
        <v>9.4999999999999998E-3</v>
      </c>
      <c r="E26">
        <v>17</v>
      </c>
    </row>
    <row r="27" spans="1:5">
      <c r="A27" t="s">
        <v>1478</v>
      </c>
      <c r="B27">
        <v>4.3999999999999997E-2</v>
      </c>
      <c r="C27">
        <v>2.5000000000000001E-2</v>
      </c>
      <c r="D27">
        <v>1.9E-2</v>
      </c>
      <c r="E27">
        <v>18</v>
      </c>
    </row>
    <row r="28" spans="1:5">
      <c r="A28" t="s">
        <v>1478</v>
      </c>
      <c r="B28">
        <v>1.89E-2</v>
      </c>
      <c r="C28">
        <v>6.1999999999999998E-3</v>
      </c>
      <c r="D28">
        <v>1.2699999999999999E-2</v>
      </c>
      <c r="E28">
        <v>19</v>
      </c>
    </row>
    <row r="29" spans="1:5">
      <c r="A29" t="s">
        <v>1478</v>
      </c>
      <c r="B29">
        <v>4.5499999999999999E-2</v>
      </c>
      <c r="C29">
        <v>1.41E-2</v>
      </c>
      <c r="D29">
        <v>3.1399999999999997E-2</v>
      </c>
      <c r="E29">
        <v>20</v>
      </c>
    </row>
    <row r="30" spans="1:5">
      <c r="A30" t="s">
        <v>1478</v>
      </c>
      <c r="B30">
        <v>3.8899999999999997E-2</v>
      </c>
      <c r="C30">
        <v>2.06E-2</v>
      </c>
      <c r="D30">
        <v>1.83E-2</v>
      </c>
      <c r="E30">
        <v>21</v>
      </c>
    </row>
    <row r="31" spans="1:5">
      <c r="A31" t="s">
        <v>1478</v>
      </c>
      <c r="B31">
        <v>3.1800000000000002E-2</v>
      </c>
      <c r="C31">
        <v>1.5599999999999999E-2</v>
      </c>
      <c r="D31">
        <v>1.6199999999999999E-2</v>
      </c>
      <c r="E31">
        <v>22</v>
      </c>
    </row>
    <row r="32" spans="1:5">
      <c r="A32" t="s">
        <v>1335</v>
      </c>
      <c r="B32">
        <v>4.5499999999999999E-2</v>
      </c>
      <c r="C32">
        <v>2.41E-2</v>
      </c>
      <c r="D32">
        <v>2.1399999999999999E-2</v>
      </c>
      <c r="E32">
        <v>23</v>
      </c>
    </row>
    <row r="33" spans="1:5">
      <c r="A33" t="s">
        <v>1335</v>
      </c>
      <c r="B33">
        <v>3.8300000000000001E-2</v>
      </c>
      <c r="C33">
        <v>2.5100000000000001E-2</v>
      </c>
      <c r="D33">
        <v>1.32E-2</v>
      </c>
      <c r="E33">
        <v>24</v>
      </c>
    </row>
    <row r="34" spans="1:5">
      <c r="A34" t="s">
        <v>1335</v>
      </c>
      <c r="B34">
        <v>1.3299999999999999E-2</v>
      </c>
      <c r="C34">
        <v>9.2999999999999992E-3</v>
      </c>
      <c r="D34">
        <v>4.0000000000000001E-3</v>
      </c>
      <c r="E34">
        <v>25</v>
      </c>
    </row>
    <row r="35" spans="1:5">
      <c r="A35" t="s">
        <v>1335</v>
      </c>
      <c r="B35">
        <v>1.8200000000000001E-2</v>
      </c>
      <c r="C35">
        <v>8.8999999999999999E-3</v>
      </c>
      <c r="D35">
        <v>9.2999999999999992E-3</v>
      </c>
      <c r="E35">
        <v>26</v>
      </c>
    </row>
    <row r="36" spans="1:5">
      <c r="A36" t="s">
        <v>1335</v>
      </c>
      <c r="B36">
        <v>1.6400000000000001E-2</v>
      </c>
      <c r="C36">
        <v>1.0699999999999999E-2</v>
      </c>
      <c r="D36">
        <v>5.7000000000000002E-3</v>
      </c>
      <c r="E36">
        <v>27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A6" sqref="A6"/>
    </sheetView>
  </sheetViews>
  <sheetFormatPr baseColWidth="10" defaultColWidth="11" defaultRowHeight="13" x14ac:dyDescent="0"/>
  <sheetData>
    <row r="1" spans="1:4" ht="20">
      <c r="A1" s="36" t="s">
        <v>631</v>
      </c>
    </row>
    <row r="3" spans="1:4">
      <c r="A3" t="s">
        <v>632</v>
      </c>
    </row>
    <row r="4" spans="1:4">
      <c r="A4" t="s">
        <v>633</v>
      </c>
    </row>
    <row r="5" spans="1:4">
      <c r="A5" t="s">
        <v>423</v>
      </c>
    </row>
    <row r="9" spans="1:4">
      <c r="A9" t="s">
        <v>1200</v>
      </c>
      <c r="B9" t="s">
        <v>1199</v>
      </c>
      <c r="C9" t="s">
        <v>1193</v>
      </c>
      <c r="D9" t="s">
        <v>1195</v>
      </c>
    </row>
    <row r="10" spans="1:4">
      <c r="A10" t="s">
        <v>1394</v>
      </c>
      <c r="B10">
        <v>1</v>
      </c>
      <c r="C10">
        <v>1</v>
      </c>
      <c r="D10">
        <v>11.2</v>
      </c>
    </row>
    <row r="11" spans="1:4">
      <c r="A11" t="s">
        <v>1394</v>
      </c>
      <c r="B11">
        <v>1</v>
      </c>
      <c r="C11">
        <v>2</v>
      </c>
      <c r="D11">
        <v>11.6</v>
      </c>
    </row>
    <row r="12" spans="1:4">
      <c r="A12" t="s">
        <v>1394</v>
      </c>
      <c r="B12">
        <v>1</v>
      </c>
      <c r="C12">
        <v>3</v>
      </c>
      <c r="D12">
        <v>12</v>
      </c>
    </row>
    <row r="13" spans="1:4">
      <c r="A13" t="s">
        <v>1394</v>
      </c>
      <c r="B13">
        <v>2</v>
      </c>
      <c r="C13">
        <v>1</v>
      </c>
      <c r="D13">
        <v>16.5</v>
      </c>
    </row>
    <row r="14" spans="1:4">
      <c r="A14" t="s">
        <v>1394</v>
      </c>
      <c r="B14">
        <v>2</v>
      </c>
      <c r="C14">
        <v>2</v>
      </c>
      <c r="D14">
        <v>16.8</v>
      </c>
    </row>
    <row r="15" spans="1:4">
      <c r="A15" t="s">
        <v>1394</v>
      </c>
      <c r="B15">
        <v>2</v>
      </c>
      <c r="C15">
        <v>3</v>
      </c>
      <c r="D15">
        <v>16.100000000000001</v>
      </c>
    </row>
    <row r="16" spans="1:4">
      <c r="A16" t="s">
        <v>1394</v>
      </c>
      <c r="B16">
        <v>3</v>
      </c>
      <c r="C16">
        <v>1</v>
      </c>
      <c r="D16">
        <v>18.3</v>
      </c>
    </row>
    <row r="17" spans="1:4">
      <c r="A17" t="s">
        <v>1394</v>
      </c>
      <c r="B17">
        <v>3</v>
      </c>
      <c r="C17">
        <v>2</v>
      </c>
      <c r="D17">
        <v>18.7</v>
      </c>
    </row>
    <row r="18" spans="1:4">
      <c r="A18" t="s">
        <v>1394</v>
      </c>
      <c r="B18">
        <v>3</v>
      </c>
      <c r="C18">
        <v>3</v>
      </c>
      <c r="D18">
        <v>19</v>
      </c>
    </row>
    <row r="19" spans="1:4">
      <c r="A19" t="s">
        <v>1395</v>
      </c>
      <c r="B19">
        <v>1</v>
      </c>
      <c r="C19">
        <v>1</v>
      </c>
      <c r="D19">
        <v>14.1</v>
      </c>
    </row>
    <row r="20" spans="1:4">
      <c r="A20" t="s">
        <v>1395</v>
      </c>
      <c r="B20">
        <v>1</v>
      </c>
      <c r="C20">
        <v>2</v>
      </c>
      <c r="D20">
        <v>13.8</v>
      </c>
    </row>
    <row r="21" spans="1:4">
      <c r="A21" t="s">
        <v>1395</v>
      </c>
      <c r="B21">
        <v>1</v>
      </c>
      <c r="C21">
        <v>3</v>
      </c>
      <c r="D21">
        <v>14.2</v>
      </c>
    </row>
    <row r="22" spans="1:4">
      <c r="A22" t="s">
        <v>1395</v>
      </c>
      <c r="B22">
        <v>2</v>
      </c>
      <c r="C22">
        <v>1</v>
      </c>
      <c r="D22">
        <v>19</v>
      </c>
    </row>
    <row r="23" spans="1:4">
      <c r="A23" t="s">
        <v>1395</v>
      </c>
      <c r="B23">
        <v>2</v>
      </c>
      <c r="C23">
        <v>2</v>
      </c>
      <c r="D23">
        <v>18.5</v>
      </c>
    </row>
    <row r="24" spans="1:4">
      <c r="A24" t="s">
        <v>1395</v>
      </c>
      <c r="B24">
        <v>2</v>
      </c>
      <c r="C24">
        <v>3</v>
      </c>
      <c r="D24">
        <v>18.2</v>
      </c>
    </row>
    <row r="25" spans="1:4">
      <c r="A25" t="s">
        <v>1395</v>
      </c>
      <c r="B25">
        <v>3</v>
      </c>
      <c r="C25">
        <v>1</v>
      </c>
      <c r="D25">
        <v>11.9</v>
      </c>
    </row>
    <row r="26" spans="1:4">
      <c r="A26" t="s">
        <v>1395</v>
      </c>
      <c r="B26">
        <v>3</v>
      </c>
      <c r="C26">
        <v>2</v>
      </c>
      <c r="D26">
        <v>12.4</v>
      </c>
    </row>
    <row r="27" spans="1:4">
      <c r="A27" t="s">
        <v>1395</v>
      </c>
      <c r="B27">
        <v>3</v>
      </c>
      <c r="C27">
        <v>3</v>
      </c>
      <c r="D27">
        <v>12</v>
      </c>
    </row>
    <row r="28" spans="1:4">
      <c r="A28" t="s">
        <v>1396</v>
      </c>
      <c r="B28">
        <v>1</v>
      </c>
      <c r="C28">
        <v>1</v>
      </c>
      <c r="D28">
        <v>15.3</v>
      </c>
    </row>
    <row r="29" spans="1:4">
      <c r="A29" t="s">
        <v>1396</v>
      </c>
      <c r="B29">
        <v>1</v>
      </c>
      <c r="C29">
        <v>2</v>
      </c>
      <c r="D29">
        <v>15.9</v>
      </c>
    </row>
    <row r="30" spans="1:4">
      <c r="A30" t="s">
        <v>1396</v>
      </c>
      <c r="B30">
        <v>1</v>
      </c>
      <c r="C30">
        <v>3</v>
      </c>
      <c r="D30">
        <v>16</v>
      </c>
    </row>
    <row r="31" spans="1:4">
      <c r="A31" t="s">
        <v>1396</v>
      </c>
      <c r="B31">
        <v>2</v>
      </c>
      <c r="C31">
        <v>1</v>
      </c>
      <c r="D31">
        <v>19.5</v>
      </c>
    </row>
    <row r="32" spans="1:4">
      <c r="A32" t="s">
        <v>1396</v>
      </c>
      <c r="B32">
        <v>2</v>
      </c>
      <c r="C32">
        <v>2</v>
      </c>
      <c r="D32">
        <v>20.100000000000001</v>
      </c>
    </row>
    <row r="33" spans="1:4">
      <c r="A33" t="s">
        <v>1396</v>
      </c>
      <c r="B33">
        <v>2</v>
      </c>
      <c r="C33">
        <v>3</v>
      </c>
      <c r="D33">
        <v>19.3</v>
      </c>
    </row>
    <row r="34" spans="1:4">
      <c r="A34" t="s">
        <v>1396</v>
      </c>
      <c r="B34">
        <v>3</v>
      </c>
      <c r="C34">
        <v>1</v>
      </c>
      <c r="D34">
        <v>16.5</v>
      </c>
    </row>
    <row r="35" spans="1:4">
      <c r="A35" t="s">
        <v>1396</v>
      </c>
      <c r="B35">
        <v>3</v>
      </c>
      <c r="C35">
        <v>2</v>
      </c>
      <c r="D35">
        <v>17.2</v>
      </c>
    </row>
    <row r="36" spans="1:4">
      <c r="A36" t="s">
        <v>1396</v>
      </c>
      <c r="B36">
        <v>3</v>
      </c>
      <c r="C36">
        <v>3</v>
      </c>
      <c r="D36">
        <v>16.899999999999999</v>
      </c>
    </row>
    <row r="37" spans="1:4">
      <c r="A37" t="s">
        <v>1250</v>
      </c>
      <c r="B37">
        <v>1</v>
      </c>
      <c r="C37">
        <v>1</v>
      </c>
      <c r="D37">
        <v>7.3</v>
      </c>
    </row>
    <row r="38" spans="1:4">
      <c r="A38" t="s">
        <v>1250</v>
      </c>
      <c r="B38">
        <v>1</v>
      </c>
      <c r="C38">
        <v>2</v>
      </c>
      <c r="D38">
        <v>7.8</v>
      </c>
    </row>
    <row r="39" spans="1:4">
      <c r="A39" t="s">
        <v>1250</v>
      </c>
      <c r="B39">
        <v>1</v>
      </c>
      <c r="C39">
        <v>3</v>
      </c>
      <c r="D39">
        <v>7</v>
      </c>
    </row>
    <row r="40" spans="1:4">
      <c r="A40" t="s">
        <v>1250</v>
      </c>
      <c r="B40">
        <v>2</v>
      </c>
      <c r="C40">
        <v>1</v>
      </c>
      <c r="D40">
        <v>8.9</v>
      </c>
    </row>
    <row r="41" spans="1:4">
      <c r="A41" t="s">
        <v>1250</v>
      </c>
      <c r="B41">
        <v>2</v>
      </c>
      <c r="C41">
        <v>2</v>
      </c>
      <c r="D41">
        <v>9.4</v>
      </c>
    </row>
    <row r="42" spans="1:4">
      <c r="A42" t="s">
        <v>1250</v>
      </c>
      <c r="B42">
        <v>2</v>
      </c>
      <c r="C42">
        <v>3</v>
      </c>
      <c r="D42">
        <v>9.3000000000000007</v>
      </c>
    </row>
    <row r="43" spans="1:4">
      <c r="A43" t="s">
        <v>1250</v>
      </c>
      <c r="B43">
        <v>3</v>
      </c>
      <c r="C43">
        <v>1</v>
      </c>
      <c r="D43">
        <v>11.2</v>
      </c>
    </row>
    <row r="44" spans="1:4">
      <c r="A44" t="s">
        <v>1250</v>
      </c>
      <c r="B44">
        <v>3</v>
      </c>
      <c r="C44">
        <v>2</v>
      </c>
      <c r="D44">
        <v>10.9</v>
      </c>
    </row>
    <row r="45" spans="1:4">
      <c r="A45" t="s">
        <v>1250</v>
      </c>
      <c r="B45">
        <v>3</v>
      </c>
      <c r="C45">
        <v>3</v>
      </c>
      <c r="D45">
        <v>10.5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baseColWidth="10" defaultColWidth="11" defaultRowHeight="13" x14ac:dyDescent="0"/>
  <sheetData>
    <row r="1" spans="1:2" ht="20">
      <c r="A1" s="36" t="s">
        <v>2967</v>
      </c>
    </row>
    <row r="3" spans="1:2">
      <c r="A3" t="s">
        <v>704</v>
      </c>
    </row>
    <row r="4" spans="1:2">
      <c r="A4" t="s">
        <v>392</v>
      </c>
    </row>
    <row r="5" spans="1:2">
      <c r="A5" t="s">
        <v>630</v>
      </c>
    </row>
    <row r="7" spans="1:2">
      <c r="A7" t="s">
        <v>888</v>
      </c>
      <c r="B7" t="s">
        <v>1452</v>
      </c>
    </row>
    <row r="8" spans="1:2">
      <c r="A8" t="s">
        <v>886</v>
      </c>
      <c r="B8">
        <v>12.3</v>
      </c>
    </row>
    <row r="9" spans="1:2">
      <c r="A9" t="s">
        <v>886</v>
      </c>
      <c r="B9">
        <v>10.199999999999999</v>
      </c>
    </row>
    <row r="10" spans="1:2">
      <c r="A10" t="s">
        <v>886</v>
      </c>
      <c r="B10">
        <v>11.8</v>
      </c>
    </row>
    <row r="11" spans="1:2">
      <c r="A11" t="s">
        <v>886</v>
      </c>
      <c r="B11">
        <v>11.7</v>
      </c>
    </row>
    <row r="12" spans="1:2">
      <c r="A12" t="s">
        <v>886</v>
      </c>
      <c r="B12">
        <v>11.1</v>
      </c>
    </row>
    <row r="13" spans="1:2">
      <c r="A13" t="s">
        <v>886</v>
      </c>
      <c r="B13">
        <v>14.6</v>
      </c>
    </row>
    <row r="14" spans="1:2">
      <c r="A14" t="s">
        <v>886</v>
      </c>
      <c r="B14">
        <v>11.9</v>
      </c>
    </row>
    <row r="15" spans="1:2">
      <c r="A15" t="s">
        <v>886</v>
      </c>
      <c r="B15">
        <v>9.8000000000000007</v>
      </c>
    </row>
    <row r="16" spans="1:2">
      <c r="A16" t="s">
        <v>886</v>
      </c>
      <c r="B16">
        <v>11.3</v>
      </c>
    </row>
    <row r="17" spans="1:2">
      <c r="A17" t="s">
        <v>886</v>
      </c>
      <c r="B17">
        <v>10.3</v>
      </c>
    </row>
    <row r="18" spans="1:2">
      <c r="A18" t="s">
        <v>887</v>
      </c>
      <c r="B18">
        <v>12.2</v>
      </c>
    </row>
    <row r="19" spans="1:2">
      <c r="A19" t="s">
        <v>887</v>
      </c>
      <c r="B19">
        <v>9.6999999999999993</v>
      </c>
    </row>
    <row r="20" spans="1:2">
      <c r="A20" t="s">
        <v>887</v>
      </c>
      <c r="B20">
        <v>9.1999999999999993</v>
      </c>
    </row>
    <row r="21" spans="1:2">
      <c r="A21" t="s">
        <v>887</v>
      </c>
      <c r="B21">
        <v>8.1999999999999993</v>
      </c>
    </row>
    <row r="22" spans="1:2">
      <c r="A22" t="s">
        <v>887</v>
      </c>
      <c r="B22">
        <v>11.2</v>
      </c>
    </row>
    <row r="23" spans="1:2">
      <c r="A23" t="s">
        <v>887</v>
      </c>
      <c r="B23">
        <v>9.5</v>
      </c>
    </row>
    <row r="24" spans="1:2">
      <c r="A24" t="s">
        <v>887</v>
      </c>
      <c r="B24">
        <v>8.4</v>
      </c>
    </row>
    <row r="25" spans="1:2">
      <c r="A25" t="s">
        <v>887</v>
      </c>
      <c r="B25">
        <v>9.3000000000000007</v>
      </c>
    </row>
    <row r="26" spans="1:2">
      <c r="A26" t="s">
        <v>887</v>
      </c>
      <c r="B26">
        <v>11.1</v>
      </c>
    </row>
    <row r="27" spans="1:2">
      <c r="A27" t="s">
        <v>887</v>
      </c>
      <c r="B27">
        <v>10.8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10" sqref="A10"/>
    </sheetView>
  </sheetViews>
  <sheetFormatPr baseColWidth="10" defaultColWidth="11" defaultRowHeight="13" x14ac:dyDescent="0"/>
  <sheetData>
    <row r="1" spans="1:2" ht="20">
      <c r="A1" s="36" t="s">
        <v>273</v>
      </c>
    </row>
    <row r="3" spans="1:2">
      <c r="A3" t="s">
        <v>172</v>
      </c>
    </row>
    <row r="4" spans="1:2">
      <c r="A4" t="s">
        <v>173</v>
      </c>
    </row>
    <row r="5" spans="1:2">
      <c r="A5" t="s">
        <v>711</v>
      </c>
    </row>
    <row r="6" spans="1:2">
      <c r="A6" t="s">
        <v>382</v>
      </c>
    </row>
    <row r="7" spans="1:2">
      <c r="A7" t="s">
        <v>625</v>
      </c>
    </row>
    <row r="8" spans="1:2">
      <c r="A8" t="s">
        <v>626</v>
      </c>
    </row>
    <row r="9" spans="1:2">
      <c r="A9" t="s">
        <v>701</v>
      </c>
    </row>
    <row r="10" spans="1:2">
      <c r="A10" t="s">
        <v>628</v>
      </c>
    </row>
    <row r="13" spans="1:2">
      <c r="A13" t="s">
        <v>1315</v>
      </c>
      <c r="B13" t="s">
        <v>1316</v>
      </c>
    </row>
    <row r="14" spans="1:2">
      <c r="A14">
        <v>5</v>
      </c>
      <c r="B14">
        <v>18</v>
      </c>
    </row>
    <row r="15" spans="1:2">
      <c r="A15">
        <v>6</v>
      </c>
      <c r="B15">
        <v>20</v>
      </c>
    </row>
    <row r="16" spans="1:2">
      <c r="A16">
        <v>8</v>
      </c>
      <c r="B16">
        <v>21</v>
      </c>
    </row>
    <row r="17" spans="1:2">
      <c r="A17">
        <v>11</v>
      </c>
      <c r="B17">
        <v>25</v>
      </c>
    </row>
    <row r="18" spans="1:2">
      <c r="A18">
        <v>12</v>
      </c>
      <c r="B18">
        <v>24</v>
      </c>
    </row>
    <row r="19" spans="1:2">
      <c r="A19">
        <v>13</v>
      </c>
      <c r="B19">
        <v>27</v>
      </c>
    </row>
    <row r="20" spans="1:2">
      <c r="A20">
        <v>14</v>
      </c>
      <c r="B20">
        <v>30</v>
      </c>
    </row>
    <row r="21" spans="1:2">
      <c r="A21">
        <v>15</v>
      </c>
      <c r="B21">
        <v>31</v>
      </c>
    </row>
    <row r="22" spans="1:2">
      <c r="A22">
        <v>15</v>
      </c>
      <c r="B22">
        <v>31</v>
      </c>
    </row>
    <row r="23" spans="1:2">
      <c r="A23">
        <v>17</v>
      </c>
      <c r="B23">
        <v>33</v>
      </c>
    </row>
    <row r="24" spans="1:2">
      <c r="A24">
        <v>18</v>
      </c>
      <c r="B24">
        <v>29</v>
      </c>
    </row>
    <row r="25" spans="1:2">
      <c r="A25">
        <v>16</v>
      </c>
      <c r="B25" t="s">
        <v>404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baseColWidth="10" defaultColWidth="11" defaultRowHeight="13" x14ac:dyDescent="0"/>
  <sheetData>
    <row r="1" spans="1:5" ht="20">
      <c r="A1" s="36" t="s">
        <v>875</v>
      </c>
    </row>
    <row r="3" spans="1:5">
      <c r="A3" t="s">
        <v>2735</v>
      </c>
    </row>
    <row r="11" spans="1:5">
      <c r="A11" t="s">
        <v>2838</v>
      </c>
      <c r="B11" t="s">
        <v>1935</v>
      </c>
      <c r="C11" t="s">
        <v>2839</v>
      </c>
      <c r="D11" t="s">
        <v>2840</v>
      </c>
      <c r="E11" t="s">
        <v>2841</v>
      </c>
    </row>
    <row r="12" spans="1:5">
      <c r="A12" t="s">
        <v>1419</v>
      </c>
      <c r="B12" t="s">
        <v>1396</v>
      </c>
      <c r="C12" t="s">
        <v>2842</v>
      </c>
      <c r="D12">
        <v>89</v>
      </c>
      <c r="E12">
        <v>37</v>
      </c>
    </row>
    <row r="13" spans="1:5">
      <c r="A13" t="s">
        <v>1419</v>
      </c>
      <c r="B13" t="s">
        <v>1419</v>
      </c>
      <c r="C13" t="s">
        <v>2842</v>
      </c>
      <c r="D13">
        <v>67</v>
      </c>
      <c r="E13">
        <v>24</v>
      </c>
    </row>
    <row r="14" spans="1:5">
      <c r="A14" t="s">
        <v>896</v>
      </c>
      <c r="B14" t="s">
        <v>1396</v>
      </c>
      <c r="C14" t="s">
        <v>2842</v>
      </c>
      <c r="D14">
        <v>102</v>
      </c>
      <c r="E14">
        <v>47</v>
      </c>
    </row>
    <row r="15" spans="1:5">
      <c r="A15" t="s">
        <v>896</v>
      </c>
      <c r="B15" t="s">
        <v>1419</v>
      </c>
      <c r="C15" t="s">
        <v>2842</v>
      </c>
      <c r="D15">
        <v>70</v>
      </c>
      <c r="E15">
        <v>23</v>
      </c>
    </row>
    <row r="16" spans="1:5">
      <c r="A16" t="s">
        <v>2843</v>
      </c>
      <c r="B16" t="s">
        <v>1396</v>
      </c>
      <c r="C16" t="s">
        <v>2842</v>
      </c>
      <c r="D16">
        <v>106</v>
      </c>
      <c r="E16">
        <v>57</v>
      </c>
    </row>
    <row r="17" spans="1:5">
      <c r="A17" t="s">
        <v>2843</v>
      </c>
      <c r="B17" t="s">
        <v>1419</v>
      </c>
      <c r="C17" t="s">
        <v>2842</v>
      </c>
      <c r="D17">
        <v>48</v>
      </c>
      <c r="E17">
        <v>19</v>
      </c>
    </row>
    <row r="18" spans="1:5">
      <c r="A18" t="s">
        <v>1419</v>
      </c>
      <c r="B18" t="s">
        <v>1396</v>
      </c>
      <c r="C18" t="s">
        <v>1252</v>
      </c>
      <c r="D18">
        <v>110</v>
      </c>
      <c r="E18">
        <v>68</v>
      </c>
    </row>
    <row r="19" spans="1:5">
      <c r="A19" t="s">
        <v>1419</v>
      </c>
      <c r="B19" t="s">
        <v>1419</v>
      </c>
      <c r="C19" t="s">
        <v>1252</v>
      </c>
      <c r="D19">
        <v>72</v>
      </c>
      <c r="E19">
        <v>42</v>
      </c>
    </row>
    <row r="20" spans="1:5">
      <c r="A20" t="s">
        <v>896</v>
      </c>
      <c r="B20" t="s">
        <v>1396</v>
      </c>
      <c r="C20" t="s">
        <v>1252</v>
      </c>
      <c r="D20">
        <v>116</v>
      </c>
      <c r="E20">
        <v>66</v>
      </c>
    </row>
    <row r="21" spans="1:5">
      <c r="A21" t="s">
        <v>896</v>
      </c>
      <c r="B21" t="s">
        <v>1419</v>
      </c>
      <c r="C21" t="s">
        <v>1252</v>
      </c>
      <c r="D21">
        <v>56</v>
      </c>
      <c r="E21">
        <v>33</v>
      </c>
    </row>
    <row r="22" spans="1:5">
      <c r="A22" t="s">
        <v>2843</v>
      </c>
      <c r="B22" t="s">
        <v>1396</v>
      </c>
      <c r="C22" t="s">
        <v>1252</v>
      </c>
      <c r="D22">
        <v>116</v>
      </c>
      <c r="E22">
        <v>63</v>
      </c>
    </row>
    <row r="23" spans="1:5">
      <c r="A23" t="s">
        <v>2843</v>
      </c>
      <c r="B23" t="s">
        <v>1419</v>
      </c>
      <c r="C23" t="s">
        <v>1252</v>
      </c>
      <c r="D23">
        <v>56</v>
      </c>
      <c r="E23">
        <v>29</v>
      </c>
    </row>
  </sheetData>
  <phoneticPr fontId="3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A19" sqref="A19:C80"/>
    </sheetView>
  </sheetViews>
  <sheetFormatPr baseColWidth="10" defaultColWidth="8.7109375" defaultRowHeight="13" x14ac:dyDescent="0"/>
  <sheetData>
    <row r="1" spans="1:1" ht="20">
      <c r="A1" s="161" t="s">
        <v>3840</v>
      </c>
    </row>
    <row r="4" spans="1:1">
      <c r="A4" s="162" t="s">
        <v>3841</v>
      </c>
    </row>
    <row r="5" spans="1:1">
      <c r="A5" t="s">
        <v>3833</v>
      </c>
    </row>
    <row r="6" spans="1:1">
      <c r="A6" t="s">
        <v>3834</v>
      </c>
    </row>
    <row r="7" spans="1:1">
      <c r="A7" t="s">
        <v>3835</v>
      </c>
    </row>
    <row r="9" spans="1:1">
      <c r="A9" t="s">
        <v>3836</v>
      </c>
    </row>
    <row r="10" spans="1:1">
      <c r="A10" t="s">
        <v>3837</v>
      </c>
    </row>
    <row r="12" spans="1:1">
      <c r="A12" t="s">
        <v>3838</v>
      </c>
    </row>
    <row r="13" spans="1:1">
      <c r="A13" t="s">
        <v>3839</v>
      </c>
    </row>
    <row r="14" spans="1:1">
      <c r="A14" s="162" t="s">
        <v>3842</v>
      </c>
    </row>
    <row r="16" spans="1:1">
      <c r="A16" s="162" t="s">
        <v>3843</v>
      </c>
    </row>
    <row r="19" spans="1:3">
      <c r="A19" t="s">
        <v>3846</v>
      </c>
      <c r="B19" t="s">
        <v>3847</v>
      </c>
      <c r="C19" t="s">
        <v>3848</v>
      </c>
    </row>
    <row r="20" spans="1:3">
      <c r="A20">
        <v>1</v>
      </c>
      <c r="B20">
        <v>21.04</v>
      </c>
    </row>
    <row r="21" spans="1:3">
      <c r="A21">
        <v>2</v>
      </c>
      <c r="B21">
        <v>16.55</v>
      </c>
      <c r="C21">
        <v>22.31</v>
      </c>
    </row>
    <row r="22" spans="1:3">
      <c r="A22">
        <v>3</v>
      </c>
      <c r="B22">
        <v>9</v>
      </c>
    </row>
    <row r="23" spans="1:3">
      <c r="A23">
        <v>4</v>
      </c>
      <c r="B23">
        <v>38.65</v>
      </c>
      <c r="C23">
        <v>27.21</v>
      </c>
    </row>
    <row r="24" spans="1:3">
      <c r="A24">
        <v>5</v>
      </c>
      <c r="B24">
        <v>21.46</v>
      </c>
    </row>
    <row r="25" spans="1:3">
      <c r="A25">
        <v>6</v>
      </c>
      <c r="B25">
        <v>24.3</v>
      </c>
    </row>
    <row r="26" spans="1:3">
      <c r="A26">
        <v>7</v>
      </c>
      <c r="B26">
        <v>20.329999999999998</v>
      </c>
      <c r="C26">
        <v>13.53</v>
      </c>
    </row>
    <row r="27" spans="1:3">
      <c r="A27">
        <v>8</v>
      </c>
      <c r="B27">
        <v>27.45</v>
      </c>
    </row>
    <row r="28" spans="1:3">
      <c r="A28">
        <v>9</v>
      </c>
      <c r="B28">
        <v>18.059999999999999</v>
      </c>
      <c r="C28">
        <v>15.39</v>
      </c>
    </row>
    <row r="29" spans="1:3">
      <c r="A29">
        <v>10</v>
      </c>
      <c r="B29">
        <v>23.68</v>
      </c>
      <c r="C29">
        <v>24.27</v>
      </c>
    </row>
    <row r="30" spans="1:3">
      <c r="A30">
        <v>11</v>
      </c>
      <c r="B30">
        <v>19.170000000000002</v>
      </c>
    </row>
    <row r="31" spans="1:3">
      <c r="A31">
        <v>12</v>
      </c>
      <c r="B31">
        <v>11.37</v>
      </c>
      <c r="C31">
        <v>16.04</v>
      </c>
    </row>
    <row r="32" spans="1:3">
      <c r="A32">
        <v>13</v>
      </c>
      <c r="B32">
        <v>18.260000000000002</v>
      </c>
    </row>
    <row r="33" spans="1:3">
      <c r="A33">
        <v>14</v>
      </c>
      <c r="B33">
        <v>25.38</v>
      </c>
      <c r="C33">
        <v>25.09</v>
      </c>
    </row>
    <row r="34" spans="1:3">
      <c r="A34">
        <v>15</v>
      </c>
      <c r="B34">
        <v>3.65</v>
      </c>
      <c r="C34">
        <v>4.42</v>
      </c>
    </row>
    <row r="35" spans="1:3">
      <c r="A35">
        <v>16</v>
      </c>
      <c r="B35">
        <v>19.95</v>
      </c>
      <c r="C35">
        <v>14.88</v>
      </c>
    </row>
    <row r="36" spans="1:3">
      <c r="A36">
        <v>17</v>
      </c>
      <c r="B36">
        <v>15.08</v>
      </c>
      <c r="C36">
        <v>6.01</v>
      </c>
    </row>
    <row r="37" spans="1:3">
      <c r="A37">
        <v>18</v>
      </c>
      <c r="B37">
        <v>26.34</v>
      </c>
    </row>
    <row r="38" spans="1:3">
      <c r="A38">
        <v>19</v>
      </c>
      <c r="B38">
        <v>25.01</v>
      </c>
    </row>
    <row r="39" spans="1:3">
      <c r="A39">
        <v>20</v>
      </c>
      <c r="B39">
        <v>20.09</v>
      </c>
    </row>
    <row r="40" spans="1:3">
      <c r="A40">
        <v>21</v>
      </c>
      <c r="B40">
        <v>7.79</v>
      </c>
    </row>
    <row r="41" spans="1:3">
      <c r="A41">
        <v>22</v>
      </c>
      <c r="B41">
        <v>24.22</v>
      </c>
    </row>
    <row r="42" spans="1:3">
      <c r="A42">
        <v>23</v>
      </c>
      <c r="B42">
        <v>22.01</v>
      </c>
    </row>
    <row r="43" spans="1:3">
      <c r="A43">
        <v>24</v>
      </c>
      <c r="B43">
        <v>25.49</v>
      </c>
    </row>
    <row r="44" spans="1:3">
      <c r="A44">
        <v>25</v>
      </c>
      <c r="B44">
        <v>23.78</v>
      </c>
    </row>
    <row r="45" spans="1:3">
      <c r="A45">
        <v>26</v>
      </c>
      <c r="B45">
        <v>21.22</v>
      </c>
    </row>
    <row r="46" spans="1:3">
      <c r="A46">
        <v>27</v>
      </c>
      <c r="B46">
        <v>27.94</v>
      </c>
      <c r="C46">
        <v>23.9</v>
      </c>
    </row>
    <row r="47" spans="1:3">
      <c r="A47">
        <v>28</v>
      </c>
      <c r="B47">
        <v>18.149999999999999</v>
      </c>
    </row>
    <row r="48" spans="1:3">
      <c r="A48">
        <v>29</v>
      </c>
      <c r="B48">
        <v>30.07</v>
      </c>
    </row>
    <row r="49" spans="1:3">
      <c r="A49">
        <v>30</v>
      </c>
      <c r="B49">
        <v>24.4</v>
      </c>
    </row>
    <row r="50" spans="1:3">
      <c r="A50">
        <v>31</v>
      </c>
      <c r="B50">
        <v>27.66</v>
      </c>
      <c r="C50">
        <v>25.95</v>
      </c>
    </row>
    <row r="51" spans="1:3">
      <c r="A51">
        <v>32</v>
      </c>
      <c r="B51">
        <v>30.11</v>
      </c>
    </row>
    <row r="52" spans="1:3">
      <c r="A52">
        <v>33</v>
      </c>
      <c r="B52">
        <v>25.95</v>
      </c>
      <c r="C52">
        <v>24.23</v>
      </c>
    </row>
    <row r="53" spans="1:3">
      <c r="A53">
        <v>34</v>
      </c>
      <c r="B53">
        <v>15.05</v>
      </c>
    </row>
    <row r="54" spans="1:3">
      <c r="A54">
        <v>35</v>
      </c>
      <c r="B54">
        <v>26.08</v>
      </c>
    </row>
    <row r="55" spans="1:3">
      <c r="A55">
        <v>36</v>
      </c>
      <c r="B55">
        <v>19.510000000000002</v>
      </c>
    </row>
    <row r="56" spans="1:3">
      <c r="A56">
        <v>37</v>
      </c>
      <c r="B56">
        <v>15.78</v>
      </c>
      <c r="C56">
        <v>18.46</v>
      </c>
    </row>
    <row r="57" spans="1:3">
      <c r="A57">
        <v>38</v>
      </c>
      <c r="B57">
        <v>23.17</v>
      </c>
    </row>
    <row r="58" spans="1:3">
      <c r="A58">
        <v>39</v>
      </c>
      <c r="B58">
        <v>17.72</v>
      </c>
      <c r="C58">
        <v>15.82</v>
      </c>
    </row>
    <row r="59" spans="1:3">
      <c r="A59">
        <v>40</v>
      </c>
      <c r="B59">
        <v>21.11</v>
      </c>
      <c r="C59">
        <v>21.9</v>
      </c>
    </row>
    <row r="60" spans="1:3">
      <c r="A60">
        <v>41</v>
      </c>
      <c r="B60">
        <v>22.06</v>
      </c>
      <c r="C60">
        <v>16.84</v>
      </c>
    </row>
    <row r="61" spans="1:3">
      <c r="A61">
        <v>42</v>
      </c>
      <c r="B61">
        <v>26.22</v>
      </c>
    </row>
    <row r="62" spans="1:3">
      <c r="A62">
        <v>43</v>
      </c>
      <c r="B62">
        <v>17.54</v>
      </c>
      <c r="C62">
        <v>17.62</v>
      </c>
    </row>
    <row r="63" spans="1:3">
      <c r="A63">
        <v>44</v>
      </c>
      <c r="B63">
        <v>15.38</v>
      </c>
      <c r="C63">
        <v>10.74</v>
      </c>
    </row>
    <row r="64" spans="1:3">
      <c r="A64">
        <v>45</v>
      </c>
      <c r="B64">
        <v>20.55</v>
      </c>
    </row>
    <row r="65" spans="1:3">
      <c r="A65">
        <v>46</v>
      </c>
      <c r="B65">
        <v>11.02</v>
      </c>
    </row>
    <row r="66" spans="1:3">
      <c r="A66">
        <v>47</v>
      </c>
      <c r="B66">
        <v>17.829999999999998</v>
      </c>
      <c r="C66">
        <v>16.53</v>
      </c>
    </row>
    <row r="67" spans="1:3">
      <c r="A67">
        <v>48</v>
      </c>
      <c r="B67">
        <v>15.15</v>
      </c>
    </row>
    <row r="68" spans="1:3">
      <c r="A68">
        <v>49</v>
      </c>
      <c r="B68">
        <v>8.5299999999999994</v>
      </c>
      <c r="C68">
        <v>8.68</v>
      </c>
    </row>
    <row r="69" spans="1:3">
      <c r="A69">
        <v>50</v>
      </c>
      <c r="B69">
        <v>28.43</v>
      </c>
      <c r="C69">
        <v>26.35</v>
      </c>
    </row>
    <row r="70" spans="1:3">
      <c r="A70">
        <v>51</v>
      </c>
      <c r="B70">
        <v>23.02</v>
      </c>
      <c r="C70">
        <v>22.98</v>
      </c>
    </row>
    <row r="71" spans="1:3">
      <c r="A71">
        <v>52</v>
      </c>
      <c r="B71">
        <v>8.83</v>
      </c>
      <c r="C71">
        <v>8.2200000000000006</v>
      </c>
    </row>
    <row r="72" spans="1:3">
      <c r="A72">
        <v>53</v>
      </c>
      <c r="B72">
        <v>23.68</v>
      </c>
      <c r="C72">
        <v>15.61</v>
      </c>
    </row>
    <row r="73" spans="1:3">
      <c r="A73">
        <v>54</v>
      </c>
      <c r="B73">
        <v>24.2</v>
      </c>
      <c r="C73">
        <v>26.44</v>
      </c>
    </row>
    <row r="74" spans="1:3">
      <c r="A74">
        <v>55</v>
      </c>
      <c r="B74">
        <v>15.5</v>
      </c>
      <c r="C74">
        <v>15.7</v>
      </c>
    </row>
    <row r="75" spans="1:3">
      <c r="A75">
        <v>56</v>
      </c>
      <c r="B75">
        <v>20.63</v>
      </c>
      <c r="C75">
        <v>24.46</v>
      </c>
    </row>
    <row r="76" spans="1:3">
      <c r="A76">
        <v>57</v>
      </c>
      <c r="B76">
        <v>12.7</v>
      </c>
      <c r="C76">
        <v>17.91</v>
      </c>
    </row>
    <row r="77" spans="1:3">
      <c r="A77">
        <v>58</v>
      </c>
      <c r="B77">
        <v>17.329999999999998</v>
      </c>
    </row>
    <row r="78" spans="1:3">
      <c r="A78">
        <v>59</v>
      </c>
      <c r="B78">
        <v>26.8</v>
      </c>
    </row>
    <row r="79" spans="1:3">
      <c r="A79">
        <v>60</v>
      </c>
      <c r="B79">
        <v>20.71</v>
      </c>
      <c r="C79">
        <v>20.170000000000002</v>
      </c>
    </row>
    <row r="80" spans="1:3">
      <c r="A80">
        <v>61</v>
      </c>
      <c r="B80">
        <v>23.35</v>
      </c>
      <c r="C80">
        <v>28.73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"/>
  <sheetViews>
    <sheetView topLeftCell="A163" workbookViewId="0">
      <selection activeCell="G180" sqref="G180"/>
    </sheetView>
  </sheetViews>
  <sheetFormatPr baseColWidth="10" defaultColWidth="8.7109375" defaultRowHeight="13" x14ac:dyDescent="0"/>
  <sheetData>
    <row r="1" spans="1:1" ht="20">
      <c r="A1" s="161" t="s">
        <v>3844</v>
      </c>
    </row>
    <row r="4" spans="1:1">
      <c r="A4" s="162" t="s">
        <v>3841</v>
      </c>
    </row>
    <row r="5" spans="1:1">
      <c r="A5" t="s">
        <v>3833</v>
      </c>
    </row>
    <row r="6" spans="1:1">
      <c r="A6" t="s">
        <v>3834</v>
      </c>
    </row>
    <row r="7" spans="1:1">
      <c r="A7" t="s">
        <v>3835</v>
      </c>
    </row>
    <row r="9" spans="1:1">
      <c r="A9" t="s">
        <v>3836</v>
      </c>
    </row>
    <row r="10" spans="1:1">
      <c r="A10" t="s">
        <v>3837</v>
      </c>
    </row>
    <row r="12" spans="1:1">
      <c r="A12" t="s">
        <v>3838</v>
      </c>
    </row>
    <row r="13" spans="1:1">
      <c r="A13" t="s">
        <v>3839</v>
      </c>
    </row>
    <row r="14" spans="1:1">
      <c r="A14" s="162" t="s">
        <v>3842</v>
      </c>
    </row>
    <row r="16" spans="1:1">
      <c r="A16" s="162" t="s">
        <v>3845</v>
      </c>
    </row>
    <row r="18" spans="1:5">
      <c r="A18" t="s">
        <v>3849</v>
      </c>
      <c r="B18" t="s">
        <v>3846</v>
      </c>
      <c r="C18" t="s">
        <v>3850</v>
      </c>
      <c r="D18" t="s">
        <v>3851</v>
      </c>
      <c r="E18" t="s">
        <v>3852</v>
      </c>
    </row>
    <row r="19" spans="1:5">
      <c r="A19" t="s">
        <v>1391</v>
      </c>
      <c r="B19">
        <v>1</v>
      </c>
      <c r="C19">
        <v>26.9</v>
      </c>
    </row>
    <row r="20" spans="1:5">
      <c r="A20" t="s">
        <v>1391</v>
      </c>
      <c r="B20">
        <v>2</v>
      </c>
      <c r="C20">
        <v>29.8</v>
      </c>
    </row>
    <row r="21" spans="1:5">
      <c r="A21" t="s">
        <v>1391</v>
      </c>
      <c r="B21">
        <v>3</v>
      </c>
      <c r="C21">
        <v>30.9</v>
      </c>
    </row>
    <row r="22" spans="1:5">
      <c r="A22" t="s">
        <v>1391</v>
      </c>
      <c r="B22">
        <v>4</v>
      </c>
      <c r="C22">
        <v>29</v>
      </c>
    </row>
    <row r="23" spans="1:5">
      <c r="A23" t="s">
        <v>1391</v>
      </c>
      <c r="B23">
        <v>5</v>
      </c>
      <c r="C23">
        <v>24.9</v>
      </c>
      <c r="D23">
        <v>27</v>
      </c>
    </row>
    <row r="24" spans="1:5">
      <c r="A24" t="s">
        <v>1391</v>
      </c>
      <c r="B24">
        <v>6</v>
      </c>
      <c r="C24">
        <v>32.299999999999997</v>
      </c>
    </row>
    <row r="25" spans="1:5">
      <c r="A25" t="s">
        <v>1391</v>
      </c>
      <c r="B25">
        <v>7</v>
      </c>
      <c r="C25">
        <v>28.3</v>
      </c>
    </row>
    <row r="26" spans="1:5">
      <c r="A26" t="s">
        <v>1391</v>
      </c>
      <c r="B26">
        <v>8</v>
      </c>
      <c r="C26">
        <v>31.4</v>
      </c>
    </row>
    <row r="27" spans="1:5">
      <c r="A27" t="s">
        <v>1391</v>
      </c>
      <c r="B27">
        <v>9</v>
      </c>
      <c r="C27">
        <v>28.5</v>
      </c>
      <c r="D27">
        <v>35</v>
      </c>
    </row>
    <row r="28" spans="1:5">
      <c r="A28" t="s">
        <v>1391</v>
      </c>
      <c r="B28">
        <v>10</v>
      </c>
      <c r="C28">
        <v>25.8</v>
      </c>
      <c r="D28">
        <v>32.4</v>
      </c>
    </row>
    <row r="29" spans="1:5">
      <c r="A29" t="s">
        <v>1391</v>
      </c>
      <c r="B29">
        <v>11</v>
      </c>
      <c r="C29">
        <v>30.3</v>
      </c>
      <c r="D29">
        <v>29</v>
      </c>
    </row>
    <row r="30" spans="1:5">
      <c r="A30" t="s">
        <v>1391</v>
      </c>
      <c r="B30">
        <v>12</v>
      </c>
      <c r="C30">
        <v>25.6</v>
      </c>
    </row>
    <row r="31" spans="1:5">
      <c r="A31" t="s">
        <v>1391</v>
      </c>
      <c r="B31">
        <v>13</v>
      </c>
      <c r="C31">
        <v>34.1</v>
      </c>
      <c r="D31">
        <v>35</v>
      </c>
    </row>
    <row r="32" spans="1:5">
      <c r="A32" t="s">
        <v>1391</v>
      </c>
      <c r="B32">
        <v>14</v>
      </c>
      <c r="C32">
        <v>31.4</v>
      </c>
      <c r="D32">
        <v>30.8</v>
      </c>
    </row>
    <row r="33" spans="1:5">
      <c r="A33" t="s">
        <v>1391</v>
      </c>
      <c r="B33">
        <v>15</v>
      </c>
      <c r="C33">
        <v>38.200000000000003</v>
      </c>
      <c r="D33">
        <v>20.7</v>
      </c>
    </row>
    <row r="34" spans="1:5">
      <c r="A34" t="s">
        <v>1391</v>
      </c>
      <c r="B34">
        <v>16</v>
      </c>
      <c r="C34">
        <v>28.9</v>
      </c>
      <c r="D34">
        <v>32.700000000000003</v>
      </c>
    </row>
    <row r="35" spans="1:5">
      <c r="A35" t="s">
        <v>1391</v>
      </c>
      <c r="B35">
        <v>17</v>
      </c>
      <c r="C35">
        <v>26.4</v>
      </c>
      <c r="D35">
        <v>23</v>
      </c>
    </row>
    <row r="36" spans="1:5">
      <c r="A36" t="s">
        <v>1391</v>
      </c>
      <c r="B36">
        <v>18</v>
      </c>
      <c r="C36">
        <v>30.4</v>
      </c>
      <c r="D36">
        <v>30.8</v>
      </c>
    </row>
    <row r="37" spans="1:5">
      <c r="A37" t="s">
        <v>1391</v>
      </c>
      <c r="B37">
        <v>19</v>
      </c>
      <c r="C37">
        <v>27.9</v>
      </c>
      <c r="D37">
        <v>35.200000000000003</v>
      </c>
    </row>
    <row r="38" spans="1:5">
      <c r="A38" t="s">
        <v>1391</v>
      </c>
      <c r="B38">
        <v>20</v>
      </c>
      <c r="C38">
        <v>37.4</v>
      </c>
      <c r="D38">
        <v>28.9</v>
      </c>
    </row>
    <row r="39" spans="1:5">
      <c r="A39" t="s">
        <v>1391</v>
      </c>
      <c r="B39">
        <v>21</v>
      </c>
      <c r="C39">
        <v>5.2</v>
      </c>
      <c r="D39">
        <v>3.7</v>
      </c>
      <c r="E39" t="s">
        <v>3853</v>
      </c>
    </row>
    <row r="40" spans="1:5">
      <c r="A40" t="s">
        <v>1391</v>
      </c>
      <c r="B40">
        <v>22</v>
      </c>
      <c r="C40">
        <v>29.6</v>
      </c>
    </row>
    <row r="41" spans="1:5">
      <c r="A41" t="s">
        <v>1391</v>
      </c>
      <c r="B41">
        <v>23</v>
      </c>
      <c r="C41">
        <v>24.4</v>
      </c>
      <c r="D41">
        <v>17.2</v>
      </c>
    </row>
    <row r="42" spans="1:5">
      <c r="A42" t="s">
        <v>1391</v>
      </c>
      <c r="B42">
        <v>24</v>
      </c>
      <c r="C42">
        <v>31.1</v>
      </c>
      <c r="D42">
        <v>33.799999999999997</v>
      </c>
    </row>
    <row r="43" spans="1:5">
      <c r="A43" t="s">
        <v>1391</v>
      </c>
      <c r="B43">
        <v>25</v>
      </c>
      <c r="C43">
        <v>27.1</v>
      </c>
      <c r="D43">
        <v>33.9</v>
      </c>
    </row>
    <row r="44" spans="1:5">
      <c r="A44" t="s">
        <v>1391</v>
      </c>
      <c r="B44">
        <v>26</v>
      </c>
      <c r="C44">
        <v>29.1</v>
      </c>
      <c r="D44">
        <v>22</v>
      </c>
    </row>
    <row r="45" spans="1:5">
      <c r="A45" t="s">
        <v>1392</v>
      </c>
      <c r="B45">
        <v>1</v>
      </c>
      <c r="C45">
        <v>23.1</v>
      </c>
    </row>
    <row r="46" spans="1:5">
      <c r="A46" t="s">
        <v>1392</v>
      </c>
      <c r="B46">
        <v>2</v>
      </c>
      <c r="C46">
        <v>15.8</v>
      </c>
      <c r="D46">
        <v>21.4</v>
      </c>
    </row>
    <row r="47" spans="1:5">
      <c r="A47" t="s">
        <v>1392</v>
      </c>
      <c r="B47">
        <v>3</v>
      </c>
      <c r="C47">
        <v>7.8</v>
      </c>
    </row>
    <row r="48" spans="1:5">
      <c r="A48" t="s">
        <v>1392</v>
      </c>
      <c r="B48">
        <v>4</v>
      </c>
      <c r="C48">
        <v>38.5</v>
      </c>
      <c r="D48">
        <v>26.5</v>
      </c>
    </row>
    <row r="49" spans="1:4">
      <c r="A49" t="s">
        <v>1392</v>
      </c>
      <c r="B49">
        <v>5</v>
      </c>
      <c r="C49">
        <v>22.7</v>
      </c>
    </row>
    <row r="50" spans="1:4">
      <c r="A50" t="s">
        <v>1392</v>
      </c>
      <c r="B50">
        <v>6</v>
      </c>
      <c r="C50">
        <v>25.7</v>
      </c>
    </row>
    <row r="51" spans="1:4">
      <c r="A51" t="s">
        <v>1392</v>
      </c>
      <c r="B51">
        <v>7</v>
      </c>
      <c r="C51">
        <v>19.5</v>
      </c>
      <c r="D51">
        <v>15.3</v>
      </c>
    </row>
    <row r="52" spans="1:4">
      <c r="A52" t="s">
        <v>1392</v>
      </c>
      <c r="B52">
        <v>8</v>
      </c>
      <c r="C52">
        <v>29</v>
      </c>
    </row>
    <row r="53" spans="1:4">
      <c r="A53" t="s">
        <v>1392</v>
      </c>
      <c r="B53">
        <v>9</v>
      </c>
      <c r="C53">
        <v>16.100000000000001</v>
      </c>
      <c r="D53">
        <v>16.2</v>
      </c>
    </row>
    <row r="54" spans="1:4">
      <c r="A54" t="s">
        <v>1392</v>
      </c>
      <c r="B54">
        <v>10</v>
      </c>
      <c r="C54">
        <v>22.7</v>
      </c>
      <c r="D54">
        <v>25.8</v>
      </c>
    </row>
    <row r="55" spans="1:4">
      <c r="A55" t="s">
        <v>1392</v>
      </c>
      <c r="B55">
        <v>11</v>
      </c>
      <c r="C55">
        <v>19.5</v>
      </c>
    </row>
    <row r="56" spans="1:4">
      <c r="A56" t="s">
        <v>1392</v>
      </c>
      <c r="B56">
        <v>12</v>
      </c>
      <c r="C56">
        <v>12.2</v>
      </c>
      <c r="D56">
        <v>18</v>
      </c>
    </row>
    <row r="57" spans="1:4">
      <c r="A57" t="s">
        <v>1392</v>
      </c>
      <c r="B57">
        <v>13</v>
      </c>
      <c r="C57">
        <v>21.1</v>
      </c>
    </row>
    <row r="58" spans="1:4">
      <c r="A58" t="s">
        <v>1392</v>
      </c>
      <c r="B58">
        <v>14</v>
      </c>
      <c r="C58">
        <v>24.1</v>
      </c>
      <c r="D58">
        <v>25.4</v>
      </c>
    </row>
    <row r="59" spans="1:4">
      <c r="A59" t="s">
        <v>1392</v>
      </c>
      <c r="B59">
        <v>15</v>
      </c>
      <c r="C59">
        <v>3.1</v>
      </c>
      <c r="D59">
        <v>6.6</v>
      </c>
    </row>
    <row r="60" spans="1:4">
      <c r="A60" t="s">
        <v>1392</v>
      </c>
      <c r="B60">
        <v>16</v>
      </c>
      <c r="C60">
        <v>21.2</v>
      </c>
      <c r="D60">
        <v>13.8</v>
      </c>
    </row>
    <row r="61" spans="1:4">
      <c r="A61" t="s">
        <v>1392</v>
      </c>
      <c r="B61">
        <v>17</v>
      </c>
      <c r="C61">
        <v>16.5</v>
      </c>
      <c r="D61">
        <v>1.3</v>
      </c>
    </row>
    <row r="62" spans="1:4">
      <c r="A62" t="s">
        <v>1392</v>
      </c>
      <c r="B62">
        <v>18</v>
      </c>
      <c r="C62">
        <v>25.5</v>
      </c>
    </row>
    <row r="63" spans="1:4">
      <c r="A63" t="s">
        <v>1392</v>
      </c>
      <c r="B63">
        <v>19</v>
      </c>
      <c r="C63">
        <v>28.2</v>
      </c>
    </row>
    <row r="64" spans="1:4">
      <c r="A64" t="s">
        <v>1392</v>
      </c>
      <c r="B64">
        <v>20</v>
      </c>
      <c r="C64">
        <v>20.3</v>
      </c>
    </row>
    <row r="65" spans="1:4">
      <c r="A65" t="s">
        <v>1392</v>
      </c>
      <c r="B65">
        <v>21</v>
      </c>
      <c r="C65">
        <v>8.6</v>
      </c>
    </row>
    <row r="66" spans="1:4">
      <c r="A66" t="s">
        <v>1392</v>
      </c>
      <c r="B66">
        <v>22</v>
      </c>
      <c r="C66">
        <v>23.7</v>
      </c>
    </row>
    <row r="67" spans="1:4">
      <c r="A67" t="s">
        <v>1392</v>
      </c>
      <c r="B67">
        <v>23</v>
      </c>
      <c r="C67">
        <v>23.5</v>
      </c>
    </row>
    <row r="68" spans="1:4">
      <c r="A68" t="s">
        <v>1392</v>
      </c>
      <c r="B68">
        <v>24</v>
      </c>
      <c r="C68">
        <v>24.9</v>
      </c>
    </row>
    <row r="69" spans="1:4">
      <c r="A69" t="s">
        <v>1392</v>
      </c>
      <c r="B69">
        <v>25</v>
      </c>
      <c r="C69">
        <v>24.8</v>
      </c>
    </row>
    <row r="70" spans="1:4">
      <c r="A70" t="s">
        <v>1392</v>
      </c>
      <c r="B70">
        <v>26</v>
      </c>
      <c r="C70">
        <v>20</v>
      </c>
    </row>
    <row r="71" spans="1:4">
      <c r="A71" t="s">
        <v>1392</v>
      </c>
      <c r="B71">
        <v>27</v>
      </c>
      <c r="C71">
        <v>26.6</v>
      </c>
      <c r="D71">
        <v>23.7</v>
      </c>
    </row>
    <row r="72" spans="1:4">
      <c r="A72" t="s">
        <v>1392</v>
      </c>
      <c r="B72">
        <v>28</v>
      </c>
      <c r="C72">
        <v>16.899999999999999</v>
      </c>
    </row>
    <row r="73" spans="1:4">
      <c r="A73" t="s">
        <v>1392</v>
      </c>
      <c r="B73">
        <v>29</v>
      </c>
      <c r="C73">
        <v>28.7</v>
      </c>
    </row>
    <row r="74" spans="1:4">
      <c r="A74" t="s">
        <v>1392</v>
      </c>
      <c r="B74">
        <v>30</v>
      </c>
      <c r="C74">
        <v>23.1</v>
      </c>
    </row>
    <row r="75" spans="1:4">
      <c r="A75" t="s">
        <v>1392</v>
      </c>
      <c r="B75">
        <v>31</v>
      </c>
      <c r="C75">
        <v>27.5</v>
      </c>
      <c r="D75">
        <v>24.4</v>
      </c>
    </row>
    <row r="76" spans="1:4">
      <c r="A76" t="s">
        <v>1392</v>
      </c>
      <c r="B76">
        <v>32</v>
      </c>
      <c r="C76">
        <v>30.6</v>
      </c>
    </row>
    <row r="77" spans="1:4">
      <c r="A77" t="s">
        <v>1392</v>
      </c>
      <c r="B77">
        <v>33</v>
      </c>
      <c r="C77">
        <v>25.9</v>
      </c>
      <c r="D77">
        <v>23.2</v>
      </c>
    </row>
    <row r="78" spans="1:4">
      <c r="A78" t="s">
        <v>1392</v>
      </c>
      <c r="B78">
        <v>34</v>
      </c>
      <c r="C78">
        <v>15.1</v>
      </c>
    </row>
    <row r="79" spans="1:4">
      <c r="A79" t="s">
        <v>1392</v>
      </c>
      <c r="B79">
        <v>35</v>
      </c>
      <c r="C79">
        <v>25.1</v>
      </c>
    </row>
    <row r="80" spans="1:4">
      <c r="A80" t="s">
        <v>1392</v>
      </c>
      <c r="B80">
        <v>36</v>
      </c>
      <c r="C80">
        <v>19.100000000000001</v>
      </c>
    </row>
    <row r="81" spans="1:4">
      <c r="A81" t="s">
        <v>1392</v>
      </c>
      <c r="B81">
        <v>37</v>
      </c>
      <c r="C81">
        <v>15.9</v>
      </c>
      <c r="D81">
        <v>19.3</v>
      </c>
    </row>
    <row r="82" spans="1:4">
      <c r="A82" t="s">
        <v>1392</v>
      </c>
      <c r="B82">
        <v>38</v>
      </c>
      <c r="C82">
        <v>23.4</v>
      </c>
    </row>
    <row r="83" spans="1:4">
      <c r="A83" t="s">
        <v>1392</v>
      </c>
      <c r="B83">
        <v>39</v>
      </c>
      <c r="C83">
        <v>18</v>
      </c>
      <c r="D83">
        <v>19.2</v>
      </c>
    </row>
    <row r="84" spans="1:4">
      <c r="A84" t="s">
        <v>1392</v>
      </c>
      <c r="B84">
        <v>40</v>
      </c>
      <c r="C84">
        <v>20.7</v>
      </c>
      <c r="D84">
        <v>21.4</v>
      </c>
    </row>
    <row r="85" spans="1:4">
      <c r="A85" t="s">
        <v>1392</v>
      </c>
      <c r="B85">
        <v>41</v>
      </c>
      <c r="C85">
        <v>22.1</v>
      </c>
      <c r="D85">
        <v>16.8</v>
      </c>
    </row>
    <row r="86" spans="1:4">
      <c r="A86" t="s">
        <v>1392</v>
      </c>
      <c r="B86">
        <v>42</v>
      </c>
      <c r="C86">
        <v>24.4</v>
      </c>
    </row>
    <row r="87" spans="1:4">
      <c r="A87" t="s">
        <v>1392</v>
      </c>
      <c r="B87">
        <v>43</v>
      </c>
      <c r="C87">
        <v>17.600000000000001</v>
      </c>
      <c r="D87">
        <v>20.6</v>
      </c>
    </row>
    <row r="88" spans="1:4">
      <c r="A88" t="s">
        <v>1392</v>
      </c>
      <c r="B88">
        <v>44</v>
      </c>
      <c r="C88">
        <v>15.8</v>
      </c>
      <c r="D88">
        <v>10.4</v>
      </c>
    </row>
    <row r="89" spans="1:4">
      <c r="A89" t="s">
        <v>1392</v>
      </c>
      <c r="B89">
        <v>45</v>
      </c>
      <c r="C89">
        <v>21.6</v>
      </c>
    </row>
    <row r="90" spans="1:4">
      <c r="A90" t="s">
        <v>1392</v>
      </c>
      <c r="B90">
        <v>46</v>
      </c>
      <c r="C90">
        <v>10.5</v>
      </c>
    </row>
    <row r="91" spans="1:4">
      <c r="A91" t="s">
        <v>1392</v>
      </c>
      <c r="B91">
        <v>47</v>
      </c>
      <c r="C91">
        <v>17.5</v>
      </c>
      <c r="D91">
        <v>15.5</v>
      </c>
    </row>
    <row r="92" spans="1:4">
      <c r="A92" t="s">
        <v>1392</v>
      </c>
      <c r="B92">
        <v>48</v>
      </c>
      <c r="C92">
        <v>17.399999999999999</v>
      </c>
    </row>
    <row r="93" spans="1:4">
      <c r="A93" t="s">
        <v>1392</v>
      </c>
      <c r="B93">
        <v>49</v>
      </c>
      <c r="C93">
        <v>7.1</v>
      </c>
      <c r="D93">
        <v>9.1999999999999993</v>
      </c>
    </row>
    <row r="94" spans="1:4">
      <c r="A94" t="s">
        <v>1392</v>
      </c>
      <c r="B94">
        <v>50</v>
      </c>
      <c r="C94">
        <v>28</v>
      </c>
      <c r="D94">
        <v>25</v>
      </c>
    </row>
    <row r="95" spans="1:4">
      <c r="A95" t="s">
        <v>1392</v>
      </c>
      <c r="B95">
        <v>51</v>
      </c>
      <c r="C95">
        <v>22.6</v>
      </c>
      <c r="D95">
        <v>20.6</v>
      </c>
    </row>
    <row r="96" spans="1:4">
      <c r="A96" t="s">
        <v>1392</v>
      </c>
      <c r="B96">
        <v>52</v>
      </c>
      <c r="C96">
        <v>8.5</v>
      </c>
      <c r="D96">
        <v>10.5</v>
      </c>
    </row>
    <row r="97" spans="1:4">
      <c r="A97" t="s">
        <v>1392</v>
      </c>
      <c r="B97">
        <v>53</v>
      </c>
      <c r="C97">
        <v>24.1</v>
      </c>
      <c r="D97">
        <v>14.1</v>
      </c>
    </row>
    <row r="98" spans="1:4">
      <c r="A98" t="s">
        <v>1392</v>
      </c>
      <c r="B98">
        <v>54</v>
      </c>
      <c r="C98">
        <v>23.8</v>
      </c>
      <c r="D98">
        <v>27.7</v>
      </c>
    </row>
    <row r="99" spans="1:4">
      <c r="A99" t="s">
        <v>1392</v>
      </c>
      <c r="B99">
        <v>55</v>
      </c>
      <c r="C99">
        <v>14.5</v>
      </c>
      <c r="D99">
        <v>16.5</v>
      </c>
    </row>
    <row r="100" spans="1:4">
      <c r="A100" t="s">
        <v>1392</v>
      </c>
      <c r="B100">
        <v>56</v>
      </c>
      <c r="C100">
        <v>18.8</v>
      </c>
      <c r="D100">
        <v>27.8</v>
      </c>
    </row>
    <row r="101" spans="1:4">
      <c r="A101" t="s">
        <v>1392</v>
      </c>
      <c r="B101">
        <v>57</v>
      </c>
      <c r="C101">
        <v>12.1</v>
      </c>
      <c r="D101">
        <v>19.2</v>
      </c>
    </row>
    <row r="102" spans="1:4">
      <c r="A102" t="s">
        <v>1392</v>
      </c>
      <c r="B102">
        <v>58</v>
      </c>
      <c r="C102">
        <v>20.2</v>
      </c>
    </row>
    <row r="103" spans="1:4">
      <c r="A103" t="s">
        <v>1392</v>
      </c>
      <c r="B103">
        <v>59</v>
      </c>
      <c r="C103">
        <v>25.1</v>
      </c>
    </row>
    <row r="104" spans="1:4">
      <c r="A104" t="s">
        <v>1392</v>
      </c>
      <c r="B104">
        <v>60</v>
      </c>
      <c r="C104">
        <v>20</v>
      </c>
      <c r="D104">
        <v>18.7</v>
      </c>
    </row>
    <row r="105" spans="1:4">
      <c r="A105" t="s">
        <v>1392</v>
      </c>
      <c r="B105">
        <v>61</v>
      </c>
      <c r="C105">
        <v>23.8</v>
      </c>
      <c r="D105">
        <v>32.700000000000003</v>
      </c>
    </row>
    <row r="106" spans="1:4">
      <c r="A106" t="s">
        <v>1246</v>
      </c>
      <c r="B106">
        <v>1</v>
      </c>
      <c r="C106">
        <v>11.5</v>
      </c>
      <c r="D106">
        <v>14.4</v>
      </c>
    </row>
    <row r="107" spans="1:4">
      <c r="A107" t="s">
        <v>1246</v>
      </c>
      <c r="B107">
        <v>2</v>
      </c>
      <c r="C107">
        <v>10.199999999999999</v>
      </c>
      <c r="D107">
        <v>7.6</v>
      </c>
    </row>
    <row r="108" spans="1:4">
      <c r="A108" t="s">
        <v>1246</v>
      </c>
      <c r="B108">
        <v>3</v>
      </c>
      <c r="C108">
        <v>11</v>
      </c>
      <c r="D108">
        <v>9.3000000000000007</v>
      </c>
    </row>
    <row r="109" spans="1:4">
      <c r="A109" t="s">
        <v>1246</v>
      </c>
      <c r="B109">
        <v>4</v>
      </c>
      <c r="C109">
        <v>14</v>
      </c>
    </row>
    <row r="110" spans="1:4">
      <c r="A110" t="s">
        <v>1246</v>
      </c>
      <c r="B110">
        <v>5</v>
      </c>
      <c r="C110">
        <v>7.4</v>
      </c>
      <c r="D110">
        <v>10</v>
      </c>
    </row>
    <row r="111" spans="1:4">
      <c r="A111" t="s">
        <v>1246</v>
      </c>
      <c r="B111">
        <v>6</v>
      </c>
      <c r="C111">
        <v>11.3</v>
      </c>
    </row>
    <row r="112" spans="1:4">
      <c r="A112" t="s">
        <v>1246</v>
      </c>
      <c r="B112">
        <v>7</v>
      </c>
      <c r="C112">
        <v>12.9</v>
      </c>
    </row>
    <row r="113" spans="1:4">
      <c r="A113" t="s">
        <v>1246</v>
      </c>
      <c r="B113">
        <v>8</v>
      </c>
      <c r="C113">
        <v>11.1</v>
      </c>
      <c r="D113">
        <v>9.1</v>
      </c>
    </row>
    <row r="114" spans="1:4">
      <c r="A114" t="s">
        <v>1246</v>
      </c>
      <c r="B114">
        <v>9</v>
      </c>
      <c r="C114">
        <v>13.2</v>
      </c>
      <c r="D114">
        <v>12.1</v>
      </c>
    </row>
    <row r="115" spans="1:4">
      <c r="A115" t="s">
        <v>1246</v>
      </c>
      <c r="B115">
        <v>10</v>
      </c>
      <c r="C115">
        <v>9.3000000000000007</v>
      </c>
    </row>
    <row r="116" spans="1:4">
      <c r="A116" t="s">
        <v>1246</v>
      </c>
      <c r="B116">
        <v>11</v>
      </c>
      <c r="C116">
        <v>11.7</v>
      </c>
      <c r="D116">
        <v>9.5</v>
      </c>
    </row>
    <row r="117" spans="1:4">
      <c r="A117" t="s">
        <v>1246</v>
      </c>
      <c r="B117">
        <v>12</v>
      </c>
      <c r="C117">
        <v>5.8</v>
      </c>
      <c r="D117">
        <v>7.9</v>
      </c>
    </row>
    <row r="118" spans="1:4">
      <c r="A118" t="s">
        <v>1246</v>
      </c>
      <c r="B118">
        <v>13</v>
      </c>
      <c r="C118">
        <v>11.4</v>
      </c>
    </row>
    <row r="119" spans="1:4">
      <c r="A119" t="s">
        <v>1246</v>
      </c>
      <c r="B119">
        <v>14</v>
      </c>
      <c r="C119">
        <v>13.3</v>
      </c>
      <c r="D119">
        <v>10.7</v>
      </c>
    </row>
    <row r="120" spans="1:4">
      <c r="A120" t="s">
        <v>1246</v>
      </c>
      <c r="B120">
        <v>15</v>
      </c>
      <c r="C120">
        <v>10.6</v>
      </c>
      <c r="D120">
        <v>14.2</v>
      </c>
    </row>
    <row r="121" spans="1:4">
      <c r="A121" t="s">
        <v>1246</v>
      </c>
      <c r="B121">
        <v>16</v>
      </c>
      <c r="C121">
        <v>9.3000000000000007</v>
      </c>
      <c r="D121">
        <v>13.8</v>
      </c>
    </row>
    <row r="122" spans="1:4">
      <c r="A122" t="s">
        <v>1246</v>
      </c>
      <c r="B122">
        <v>17</v>
      </c>
      <c r="C122">
        <v>13.2</v>
      </c>
      <c r="D122">
        <v>13.4</v>
      </c>
    </row>
    <row r="123" spans="1:4">
      <c r="A123" t="s">
        <v>1246</v>
      </c>
      <c r="B123">
        <v>18</v>
      </c>
      <c r="C123">
        <v>9.9</v>
      </c>
      <c r="D123">
        <v>10.199999999999999</v>
      </c>
    </row>
    <row r="124" spans="1:4">
      <c r="A124" t="s">
        <v>1246</v>
      </c>
      <c r="B124">
        <v>19</v>
      </c>
      <c r="C124">
        <v>6.6</v>
      </c>
    </row>
    <row r="125" spans="1:4">
      <c r="A125" t="s">
        <v>1246</v>
      </c>
      <c r="B125">
        <v>20</v>
      </c>
      <c r="C125">
        <v>14.2</v>
      </c>
      <c r="D125">
        <v>14.6</v>
      </c>
    </row>
    <row r="126" spans="1:4">
      <c r="A126" t="s">
        <v>1246</v>
      </c>
      <c r="B126">
        <v>21</v>
      </c>
      <c r="C126">
        <v>11</v>
      </c>
      <c r="D126">
        <v>12.1</v>
      </c>
    </row>
    <row r="127" spans="1:4">
      <c r="A127" t="s">
        <v>1246</v>
      </c>
      <c r="B127">
        <v>22</v>
      </c>
      <c r="C127">
        <v>11.2</v>
      </c>
      <c r="D127">
        <v>11.6</v>
      </c>
    </row>
    <row r="128" spans="1:4">
      <c r="A128" t="s">
        <v>1246</v>
      </c>
      <c r="B128">
        <v>23</v>
      </c>
      <c r="C128">
        <v>10.4</v>
      </c>
      <c r="D128">
        <v>10.6</v>
      </c>
    </row>
    <row r="129" spans="1:4">
      <c r="A129" t="s">
        <v>1246</v>
      </c>
      <c r="B129">
        <v>24</v>
      </c>
      <c r="C129">
        <v>9.5</v>
      </c>
      <c r="D129">
        <v>13.4</v>
      </c>
    </row>
    <row r="130" spans="1:4">
      <c r="A130" t="s">
        <v>1246</v>
      </c>
      <c r="B130">
        <v>25</v>
      </c>
      <c r="C130">
        <v>12.7</v>
      </c>
      <c r="D130">
        <v>11.7</v>
      </c>
    </row>
    <row r="131" spans="1:4">
      <c r="A131" t="s">
        <v>1246</v>
      </c>
      <c r="B131">
        <v>26</v>
      </c>
      <c r="C131">
        <v>12.1</v>
      </c>
      <c r="D131">
        <v>11.1</v>
      </c>
    </row>
    <row r="132" spans="1:4">
      <c r="A132" t="s">
        <v>1246</v>
      </c>
      <c r="B132">
        <v>27</v>
      </c>
      <c r="C132">
        <v>12.5</v>
      </c>
      <c r="D132">
        <v>10.4</v>
      </c>
    </row>
    <row r="133" spans="1:4">
      <c r="A133" t="s">
        <v>1246</v>
      </c>
      <c r="B133">
        <v>28</v>
      </c>
      <c r="C133">
        <v>11.6</v>
      </c>
      <c r="D133">
        <v>13.2</v>
      </c>
    </row>
    <row r="134" spans="1:4">
      <c r="A134" t="s">
        <v>1246</v>
      </c>
      <c r="B134">
        <v>29</v>
      </c>
      <c r="C134">
        <v>12.5</v>
      </c>
      <c r="D134">
        <v>13.3</v>
      </c>
    </row>
    <row r="135" spans="1:4">
      <c r="A135" t="s">
        <v>1246</v>
      </c>
      <c r="B135">
        <v>30</v>
      </c>
      <c r="C135">
        <v>10.8</v>
      </c>
    </row>
    <row r="136" spans="1:4">
      <c r="A136" t="s">
        <v>1246</v>
      </c>
      <c r="B136">
        <v>31</v>
      </c>
      <c r="C136">
        <v>12.6</v>
      </c>
      <c r="D136">
        <v>12.3</v>
      </c>
    </row>
    <row r="137" spans="1:4">
      <c r="A137" t="s">
        <v>1246</v>
      </c>
      <c r="B137">
        <v>32</v>
      </c>
      <c r="C137">
        <v>10.9</v>
      </c>
      <c r="D137">
        <v>11.6</v>
      </c>
    </row>
    <row r="138" spans="1:4">
      <c r="A138" t="s">
        <v>1246</v>
      </c>
      <c r="B138">
        <v>33</v>
      </c>
      <c r="C138">
        <v>13.2</v>
      </c>
      <c r="D138">
        <v>14.5</v>
      </c>
    </row>
    <row r="139" spans="1:4">
      <c r="A139" t="s">
        <v>1246</v>
      </c>
      <c r="B139">
        <v>34</v>
      </c>
      <c r="C139">
        <v>11.9</v>
      </c>
    </row>
    <row r="140" spans="1:4">
      <c r="A140" t="s">
        <v>1246</v>
      </c>
      <c r="B140">
        <v>35</v>
      </c>
      <c r="C140">
        <v>14.2</v>
      </c>
    </row>
    <row r="141" spans="1:4">
      <c r="A141" t="s">
        <v>1246</v>
      </c>
      <c r="B141">
        <v>36</v>
      </c>
      <c r="C141">
        <v>11.7</v>
      </c>
      <c r="D141">
        <v>11.3</v>
      </c>
    </row>
    <row r="142" spans="1:4">
      <c r="A142" t="s">
        <v>1246</v>
      </c>
      <c r="B142">
        <v>37</v>
      </c>
      <c r="C142">
        <v>12.1</v>
      </c>
      <c r="D142">
        <v>14.7</v>
      </c>
    </row>
    <row r="143" spans="1:4">
      <c r="A143" t="s">
        <v>1246</v>
      </c>
      <c r="B143">
        <v>38</v>
      </c>
      <c r="C143">
        <v>7.8</v>
      </c>
      <c r="D143">
        <v>4.7</v>
      </c>
    </row>
    <row r="144" spans="1:4">
      <c r="A144" t="s">
        <v>1246</v>
      </c>
      <c r="B144">
        <v>39</v>
      </c>
      <c r="C144">
        <v>11.2</v>
      </c>
      <c r="D144">
        <v>10.8</v>
      </c>
    </row>
    <row r="145" spans="1:4">
      <c r="A145" t="s">
        <v>1246</v>
      </c>
      <c r="B145">
        <v>40</v>
      </c>
      <c r="C145">
        <v>8.6</v>
      </c>
      <c r="D145">
        <v>9.4</v>
      </c>
    </row>
    <row r="146" spans="1:4">
      <c r="A146" t="s">
        <v>1246</v>
      </c>
      <c r="B146">
        <v>41</v>
      </c>
      <c r="C146">
        <v>8.6999999999999993</v>
      </c>
    </row>
    <row r="147" spans="1:4">
      <c r="A147" t="s">
        <v>1246</v>
      </c>
      <c r="B147">
        <v>42</v>
      </c>
      <c r="C147">
        <v>12.4</v>
      </c>
    </row>
    <row r="148" spans="1:4">
      <c r="A148" t="s">
        <v>1246</v>
      </c>
      <c r="B148">
        <v>43</v>
      </c>
      <c r="C148">
        <v>13</v>
      </c>
    </row>
    <row r="149" spans="1:4">
      <c r="A149" t="s">
        <v>1246</v>
      </c>
      <c r="B149">
        <v>44</v>
      </c>
      <c r="C149">
        <v>11.5</v>
      </c>
    </row>
    <row r="150" spans="1:4">
      <c r="A150" t="s">
        <v>1246</v>
      </c>
      <c r="B150">
        <v>45</v>
      </c>
      <c r="C150">
        <v>11.1</v>
      </c>
    </row>
    <row r="151" spans="1:4">
      <c r="A151" t="s">
        <v>1246</v>
      </c>
      <c r="B151">
        <v>46</v>
      </c>
      <c r="C151">
        <v>13.5</v>
      </c>
    </row>
    <row r="152" spans="1:4">
      <c r="A152" t="s">
        <v>1246</v>
      </c>
      <c r="B152">
        <v>47</v>
      </c>
      <c r="C152">
        <v>12.6</v>
      </c>
      <c r="D152">
        <v>16.8</v>
      </c>
    </row>
    <row r="153" spans="1:4">
      <c r="A153" t="s">
        <v>1246</v>
      </c>
      <c r="B153">
        <v>48</v>
      </c>
      <c r="C153">
        <v>14.6</v>
      </c>
      <c r="D153">
        <v>14.4</v>
      </c>
    </row>
    <row r="154" spans="1:4">
      <c r="A154" t="s">
        <v>1246</v>
      </c>
      <c r="B154">
        <v>49</v>
      </c>
      <c r="C154">
        <v>13.6</v>
      </c>
      <c r="D154">
        <v>10.7</v>
      </c>
    </row>
    <row r="155" spans="1:4">
      <c r="A155" t="s">
        <v>1246</v>
      </c>
      <c r="B155">
        <v>50</v>
      </c>
      <c r="C155">
        <v>13</v>
      </c>
    </row>
    <row r="156" spans="1:4">
      <c r="A156" t="s">
        <v>1246</v>
      </c>
      <c r="B156">
        <v>51</v>
      </c>
      <c r="C156">
        <v>10.5</v>
      </c>
      <c r="D156">
        <v>12.2</v>
      </c>
    </row>
    <row r="157" spans="1:4">
      <c r="A157" t="s">
        <v>1246</v>
      </c>
      <c r="B157">
        <v>52</v>
      </c>
      <c r="C157">
        <v>12.3</v>
      </c>
    </row>
    <row r="158" spans="1:4">
      <c r="A158" t="s">
        <v>1246</v>
      </c>
      <c r="B158">
        <v>53</v>
      </c>
      <c r="C158">
        <v>12.2</v>
      </c>
      <c r="D158">
        <v>10.199999999999999</v>
      </c>
    </row>
    <row r="159" spans="1:4">
      <c r="A159" t="s">
        <v>1246</v>
      </c>
      <c r="B159">
        <v>54</v>
      </c>
      <c r="C159">
        <v>11.9</v>
      </c>
    </row>
    <row r="160" spans="1:4">
      <c r="A160" t="s">
        <v>1246</v>
      </c>
      <c r="B160">
        <v>55</v>
      </c>
      <c r="C160">
        <v>13.1</v>
      </c>
    </row>
    <row r="161" spans="1:4">
      <c r="A161" t="s">
        <v>1246</v>
      </c>
      <c r="B161">
        <v>56</v>
      </c>
      <c r="C161">
        <v>6.6</v>
      </c>
    </row>
    <row r="162" spans="1:4">
      <c r="A162" t="s">
        <v>354</v>
      </c>
      <c r="B162">
        <v>1</v>
      </c>
      <c r="C162">
        <v>9.6999999999999993</v>
      </c>
      <c r="D162">
        <v>14.6</v>
      </c>
    </row>
    <row r="163" spans="1:4">
      <c r="A163" t="s">
        <v>354</v>
      </c>
      <c r="B163">
        <v>2</v>
      </c>
      <c r="C163">
        <v>10.3</v>
      </c>
    </row>
    <row r="164" spans="1:4">
      <c r="A164" t="s">
        <v>354</v>
      </c>
      <c r="B164">
        <v>3</v>
      </c>
      <c r="C164">
        <v>6</v>
      </c>
    </row>
    <row r="165" spans="1:4">
      <c r="A165" t="s">
        <v>354</v>
      </c>
      <c r="B165">
        <v>4</v>
      </c>
      <c r="C165">
        <v>7.6</v>
      </c>
    </row>
    <row r="166" spans="1:4">
      <c r="A166" t="s">
        <v>354</v>
      </c>
      <c r="B166">
        <v>5</v>
      </c>
      <c r="C166">
        <v>9.3000000000000007</v>
      </c>
    </row>
    <row r="167" spans="1:4">
      <c r="A167" t="s">
        <v>354</v>
      </c>
      <c r="B167">
        <v>6</v>
      </c>
      <c r="C167">
        <v>9.1</v>
      </c>
    </row>
    <row r="168" spans="1:4">
      <c r="A168" t="s">
        <v>354</v>
      </c>
      <c r="B168">
        <v>7</v>
      </c>
      <c r="C168">
        <v>8.5</v>
      </c>
    </row>
    <row r="169" spans="1:4">
      <c r="A169" t="s">
        <v>354</v>
      </c>
      <c r="B169">
        <v>8</v>
      </c>
      <c r="C169">
        <v>12.4</v>
      </c>
    </row>
    <row r="170" spans="1:4">
      <c r="A170" t="s">
        <v>354</v>
      </c>
      <c r="B170">
        <v>9</v>
      </c>
      <c r="C170">
        <v>8</v>
      </c>
      <c r="D170">
        <v>9.8000000000000007</v>
      </c>
    </row>
    <row r="171" spans="1:4">
      <c r="A171" t="s">
        <v>354</v>
      </c>
      <c r="B171">
        <v>10</v>
      </c>
      <c r="C171">
        <v>8.8000000000000007</v>
      </c>
      <c r="D171">
        <v>7.6</v>
      </c>
    </row>
    <row r="172" spans="1:4">
      <c r="A172" t="s">
        <v>354</v>
      </c>
      <c r="B172">
        <v>11</v>
      </c>
      <c r="C172">
        <v>8.1</v>
      </c>
      <c r="D172">
        <v>7.4</v>
      </c>
    </row>
    <row r="173" spans="1:4">
      <c r="A173" t="s">
        <v>354</v>
      </c>
      <c r="B173">
        <v>12</v>
      </c>
      <c r="C173">
        <v>12.5</v>
      </c>
    </row>
    <row r="174" spans="1:4">
      <c r="A174" t="s">
        <v>354</v>
      </c>
      <c r="B174">
        <v>13</v>
      </c>
      <c r="C174">
        <v>10.4</v>
      </c>
      <c r="D174">
        <v>11.9</v>
      </c>
    </row>
    <row r="175" spans="1:4">
      <c r="A175" t="s">
        <v>354</v>
      </c>
      <c r="B175">
        <v>14</v>
      </c>
      <c r="C175">
        <v>12.5</v>
      </c>
    </row>
    <row r="176" spans="1:4">
      <c r="A176" t="s">
        <v>354</v>
      </c>
      <c r="B176">
        <v>15</v>
      </c>
      <c r="C176">
        <v>8.1999999999999993</v>
      </c>
      <c r="D176">
        <v>11.6</v>
      </c>
    </row>
    <row r="177" spans="1:4">
      <c r="A177" t="s">
        <v>354</v>
      </c>
      <c r="B177">
        <v>16</v>
      </c>
      <c r="C177">
        <v>9.1999999999999993</v>
      </c>
    </row>
    <row r="178" spans="1:4">
      <c r="A178" t="s">
        <v>354</v>
      </c>
      <c r="B178">
        <v>17</v>
      </c>
      <c r="C178">
        <v>11</v>
      </c>
    </row>
    <row r="179" spans="1:4">
      <c r="A179" t="s">
        <v>354</v>
      </c>
      <c r="B179">
        <v>18</v>
      </c>
      <c r="C179">
        <v>8.1</v>
      </c>
    </row>
    <row r="180" spans="1:4">
      <c r="A180" t="s">
        <v>354</v>
      </c>
      <c r="B180">
        <v>19</v>
      </c>
      <c r="C180">
        <v>11.8</v>
      </c>
      <c r="D180">
        <v>11.9</v>
      </c>
    </row>
    <row r="181" spans="1:4">
      <c r="A181" t="s">
        <v>354</v>
      </c>
      <c r="B181">
        <v>20</v>
      </c>
      <c r="C181">
        <v>9.6</v>
      </c>
    </row>
    <row r="182" spans="1:4">
      <c r="A182" t="s">
        <v>354</v>
      </c>
      <c r="B182">
        <v>21</v>
      </c>
      <c r="C182">
        <v>11</v>
      </c>
    </row>
    <row r="183" spans="1:4">
      <c r="A183" t="s">
        <v>354</v>
      </c>
      <c r="B183">
        <v>22</v>
      </c>
      <c r="C183">
        <v>12.2</v>
      </c>
    </row>
    <row r="184" spans="1:4">
      <c r="A184" t="s">
        <v>354</v>
      </c>
      <c r="B184">
        <v>23</v>
      </c>
      <c r="C184">
        <v>8.6999999999999993</v>
      </c>
      <c r="D184">
        <v>12.7</v>
      </c>
    </row>
    <row r="185" spans="1:4">
      <c r="A185" t="s">
        <v>354</v>
      </c>
      <c r="B185">
        <v>24</v>
      </c>
      <c r="C185">
        <v>9.8000000000000007</v>
      </c>
      <c r="D185">
        <v>9.9</v>
      </c>
    </row>
    <row r="186" spans="1:4">
      <c r="A186" t="s">
        <v>354</v>
      </c>
      <c r="B186">
        <v>25</v>
      </c>
      <c r="C186">
        <v>7.9</v>
      </c>
      <c r="D186">
        <v>5.6</v>
      </c>
    </row>
    <row r="187" spans="1:4">
      <c r="A187" t="s">
        <v>354</v>
      </c>
      <c r="B187">
        <v>26</v>
      </c>
      <c r="C187">
        <v>9.1999999999999993</v>
      </c>
    </row>
    <row r="188" spans="1:4">
      <c r="A188" t="s">
        <v>354</v>
      </c>
      <c r="B188">
        <v>27</v>
      </c>
      <c r="C188">
        <v>9</v>
      </c>
    </row>
    <row r="189" spans="1:4">
      <c r="A189" t="s">
        <v>354</v>
      </c>
      <c r="B189">
        <v>28</v>
      </c>
      <c r="C189">
        <v>9.1999999999999993</v>
      </c>
    </row>
    <row r="190" spans="1:4">
      <c r="A190" t="s">
        <v>354</v>
      </c>
      <c r="B190">
        <v>29</v>
      </c>
      <c r="C190">
        <v>9.3000000000000007</v>
      </c>
      <c r="D190">
        <v>8.1</v>
      </c>
    </row>
    <row r="191" spans="1:4">
      <c r="A191" t="s">
        <v>354</v>
      </c>
      <c r="B191">
        <v>30</v>
      </c>
      <c r="C191">
        <v>12.9</v>
      </c>
    </row>
    <row r="192" spans="1:4">
      <c r="A192" t="s">
        <v>354</v>
      </c>
      <c r="B192">
        <v>31</v>
      </c>
      <c r="C192">
        <v>7.6</v>
      </c>
      <c r="D192">
        <v>8</v>
      </c>
    </row>
    <row r="193" spans="1:4">
      <c r="A193" t="s">
        <v>354</v>
      </c>
      <c r="B193">
        <v>32</v>
      </c>
      <c r="C193">
        <v>8.1999999999999993</v>
      </c>
    </row>
    <row r="194" spans="1:4">
      <c r="A194" t="s">
        <v>354</v>
      </c>
      <c r="B194">
        <v>33</v>
      </c>
      <c r="C194">
        <v>8.5</v>
      </c>
      <c r="D194">
        <v>11.1</v>
      </c>
    </row>
    <row r="195" spans="1:4">
      <c r="A195" t="s">
        <v>354</v>
      </c>
      <c r="B195">
        <v>34</v>
      </c>
      <c r="C195">
        <v>12.9</v>
      </c>
    </row>
    <row r="196" spans="1:4">
      <c r="A196" t="s">
        <v>354</v>
      </c>
      <c r="B196">
        <v>35</v>
      </c>
      <c r="C196">
        <v>9.1999999999999993</v>
      </c>
    </row>
    <row r="197" spans="1:4">
      <c r="A197" t="s">
        <v>354</v>
      </c>
      <c r="B197">
        <v>36</v>
      </c>
      <c r="C197">
        <v>6.9</v>
      </c>
      <c r="D197">
        <v>5.9</v>
      </c>
    </row>
    <row r="198" spans="1:4">
      <c r="A198" t="s">
        <v>354</v>
      </c>
      <c r="B198">
        <v>37</v>
      </c>
      <c r="C198">
        <v>9.5</v>
      </c>
      <c r="D198">
        <v>6.2</v>
      </c>
    </row>
    <row r="199" spans="1:4">
      <c r="A199" t="s">
        <v>354</v>
      </c>
      <c r="B199">
        <v>38</v>
      </c>
      <c r="C199">
        <v>6.8</v>
      </c>
      <c r="D199">
        <v>5.2</v>
      </c>
    </row>
    <row r="200" spans="1:4">
      <c r="A200" t="s">
        <v>354</v>
      </c>
      <c r="B200">
        <v>39</v>
      </c>
      <c r="C200">
        <v>9.9</v>
      </c>
      <c r="D200">
        <v>5.7</v>
      </c>
    </row>
    <row r="201" spans="1:4">
      <c r="A201" t="s">
        <v>354</v>
      </c>
      <c r="B201">
        <v>40</v>
      </c>
      <c r="C201">
        <v>12</v>
      </c>
      <c r="D201">
        <v>5.8</v>
      </c>
    </row>
    <row r="202" spans="1:4">
      <c r="A202" t="s">
        <v>354</v>
      </c>
      <c r="B202">
        <v>41</v>
      </c>
      <c r="C202">
        <v>6.7</v>
      </c>
      <c r="D202">
        <v>7.4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selection activeCell="A12" sqref="A12:A19"/>
    </sheetView>
  </sheetViews>
  <sheetFormatPr baseColWidth="10" defaultColWidth="11" defaultRowHeight="13" x14ac:dyDescent="0"/>
  <sheetData>
    <row r="1" spans="1:1" ht="20">
      <c r="A1" s="36" t="s">
        <v>370</v>
      </c>
    </row>
    <row r="3" spans="1:1">
      <c r="A3" t="s">
        <v>578</v>
      </c>
    </row>
    <row r="4" spans="1:1">
      <c r="A4" t="s">
        <v>451</v>
      </c>
    </row>
    <row r="5" spans="1:1">
      <c r="A5" t="s">
        <v>506</v>
      </c>
    </row>
    <row r="6" spans="1:1">
      <c r="A6" t="s">
        <v>660</v>
      </c>
    </row>
    <row r="7" spans="1:1">
      <c r="A7" t="s">
        <v>522</v>
      </c>
    </row>
    <row r="8" spans="1:1">
      <c r="A8" t="s">
        <v>607</v>
      </c>
    </row>
    <row r="9" spans="1:1">
      <c r="A9" t="s">
        <v>608</v>
      </c>
    </row>
    <row r="10" spans="1:1">
      <c r="A10" t="s">
        <v>449</v>
      </c>
    </row>
    <row r="11" spans="1:1">
      <c r="A11" t="s">
        <v>450</v>
      </c>
    </row>
    <row r="12" spans="1:1">
      <c r="A12" t="s">
        <v>452</v>
      </c>
    </row>
    <row r="13" spans="1:1">
      <c r="A13" t="s">
        <v>453</v>
      </c>
    </row>
    <row r="14" spans="1:1">
      <c r="A14" t="s">
        <v>454</v>
      </c>
    </row>
    <row r="15" spans="1:1">
      <c r="A15" t="s">
        <v>455</v>
      </c>
    </row>
    <row r="16" spans="1:1">
      <c r="A16" t="s">
        <v>461</v>
      </c>
    </row>
    <row r="17" spans="1:8">
      <c r="A17" t="s">
        <v>465</v>
      </c>
    </row>
    <row r="18" spans="1:8">
      <c r="A18" t="s">
        <v>560</v>
      </c>
    </row>
    <row r="19" spans="1:8">
      <c r="A19" t="s">
        <v>555</v>
      </c>
    </row>
    <row r="21" spans="1:8">
      <c r="A21" t="s">
        <v>1351</v>
      </c>
      <c r="B21" t="s">
        <v>403</v>
      </c>
      <c r="C21" t="s">
        <v>1039</v>
      </c>
      <c r="D21" t="s">
        <v>1040</v>
      </c>
      <c r="E21" t="s">
        <v>1041</v>
      </c>
      <c r="F21" t="s">
        <v>1042</v>
      </c>
      <c r="G21" t="s">
        <v>1043</v>
      </c>
      <c r="H21" t="s">
        <v>1044</v>
      </c>
    </row>
    <row r="22" spans="1:8">
      <c r="A22">
        <v>90</v>
      </c>
      <c r="B22" t="s">
        <v>1246</v>
      </c>
      <c r="C22">
        <v>1</v>
      </c>
      <c r="D22">
        <v>0.99</v>
      </c>
      <c r="E22">
        <v>1.1000000000000001</v>
      </c>
      <c r="F22">
        <v>48</v>
      </c>
      <c r="G22">
        <v>1</v>
      </c>
      <c r="H22" t="s">
        <v>1317</v>
      </c>
    </row>
    <row r="23" spans="1:8">
      <c r="A23">
        <v>90</v>
      </c>
      <c r="B23" t="s">
        <v>1246</v>
      </c>
      <c r="C23">
        <v>1</v>
      </c>
      <c r="D23">
        <v>0.96</v>
      </c>
      <c r="E23">
        <v>1</v>
      </c>
      <c r="F23">
        <v>47</v>
      </c>
      <c r="G23">
        <v>1</v>
      </c>
      <c r="H23" t="s">
        <v>1317</v>
      </c>
    </row>
    <row r="24" spans="1:8">
      <c r="A24">
        <v>15.6</v>
      </c>
      <c r="B24" t="s">
        <v>1246</v>
      </c>
      <c r="C24">
        <v>1</v>
      </c>
      <c r="D24">
        <v>1.1299999999999999</v>
      </c>
      <c r="E24">
        <v>0.9</v>
      </c>
      <c r="F24">
        <v>43</v>
      </c>
      <c r="G24">
        <v>0</v>
      </c>
      <c r="H24" t="s">
        <v>1317</v>
      </c>
    </row>
    <row r="25" spans="1:8">
      <c r="A25">
        <v>90</v>
      </c>
      <c r="B25" t="s">
        <v>1246</v>
      </c>
      <c r="C25">
        <v>1</v>
      </c>
      <c r="D25">
        <v>0.94</v>
      </c>
      <c r="E25">
        <v>1.4</v>
      </c>
      <c r="F25">
        <v>53</v>
      </c>
      <c r="G25">
        <v>1</v>
      </c>
      <c r="H25" t="s">
        <v>1317</v>
      </c>
    </row>
    <row r="26" spans="1:8">
      <c r="A26">
        <v>2.5</v>
      </c>
      <c r="B26" t="s">
        <v>1246</v>
      </c>
      <c r="C26">
        <v>1</v>
      </c>
      <c r="D26">
        <v>0.95</v>
      </c>
      <c r="E26">
        <v>1.5</v>
      </c>
      <c r="F26">
        <v>54</v>
      </c>
      <c r="G26">
        <v>0</v>
      </c>
      <c r="H26" t="s">
        <v>1317</v>
      </c>
    </row>
    <row r="27" spans="1:8">
      <c r="A27">
        <v>2.4</v>
      </c>
      <c r="B27" t="s">
        <v>1246</v>
      </c>
      <c r="C27">
        <v>1</v>
      </c>
      <c r="D27">
        <v>0.92</v>
      </c>
      <c r="E27">
        <v>1.3</v>
      </c>
      <c r="F27">
        <v>52</v>
      </c>
      <c r="G27">
        <v>0</v>
      </c>
      <c r="H27" t="s">
        <v>1317</v>
      </c>
    </row>
    <row r="28" spans="1:8">
      <c r="A28">
        <v>9.5</v>
      </c>
      <c r="B28" t="s">
        <v>1246</v>
      </c>
      <c r="C28">
        <v>1</v>
      </c>
      <c r="D28">
        <v>0.92</v>
      </c>
      <c r="E28">
        <v>0.9</v>
      </c>
      <c r="F28">
        <v>46</v>
      </c>
      <c r="G28">
        <v>0</v>
      </c>
      <c r="H28" t="s">
        <v>1317</v>
      </c>
    </row>
    <row r="29" spans="1:8">
      <c r="A29">
        <v>5.8</v>
      </c>
      <c r="B29" t="s">
        <v>1246</v>
      </c>
      <c r="C29">
        <v>1</v>
      </c>
      <c r="D29">
        <v>0.97</v>
      </c>
      <c r="E29">
        <v>1.8</v>
      </c>
      <c r="F29">
        <v>57</v>
      </c>
      <c r="G29">
        <v>0</v>
      </c>
      <c r="H29" t="s">
        <v>1317</v>
      </c>
    </row>
    <row r="30" spans="1:8">
      <c r="A30">
        <v>2.4</v>
      </c>
      <c r="B30" t="s">
        <v>1246</v>
      </c>
      <c r="C30">
        <v>1</v>
      </c>
      <c r="D30">
        <v>0.84</v>
      </c>
      <c r="E30">
        <v>1.4</v>
      </c>
      <c r="F30">
        <v>55</v>
      </c>
      <c r="G30">
        <v>0</v>
      </c>
      <c r="H30" t="s">
        <v>1317</v>
      </c>
    </row>
    <row r="31" spans="1:8">
      <c r="A31">
        <v>90</v>
      </c>
      <c r="B31" t="s">
        <v>1246</v>
      </c>
      <c r="C31">
        <v>1</v>
      </c>
      <c r="D31">
        <v>0.96</v>
      </c>
      <c r="E31">
        <v>1.6</v>
      </c>
      <c r="F31">
        <v>55</v>
      </c>
      <c r="G31">
        <v>1</v>
      </c>
      <c r="H31" t="s">
        <v>1317</v>
      </c>
    </row>
    <row r="32" spans="1:8">
      <c r="A32">
        <v>90</v>
      </c>
      <c r="B32" t="s">
        <v>1318</v>
      </c>
      <c r="C32">
        <v>1</v>
      </c>
      <c r="D32">
        <v>1.06</v>
      </c>
      <c r="E32">
        <v>1.4</v>
      </c>
      <c r="F32">
        <v>51</v>
      </c>
      <c r="G32">
        <v>1</v>
      </c>
      <c r="H32" t="s">
        <v>1319</v>
      </c>
    </row>
    <row r="33" spans="1:8">
      <c r="A33">
        <v>9.9</v>
      </c>
      <c r="B33" t="s">
        <v>1318</v>
      </c>
      <c r="C33">
        <v>1</v>
      </c>
      <c r="D33">
        <v>1.02</v>
      </c>
      <c r="E33">
        <v>1.2</v>
      </c>
      <c r="F33">
        <v>49</v>
      </c>
      <c r="G33">
        <v>0</v>
      </c>
      <c r="H33" t="s">
        <v>1319</v>
      </c>
    </row>
    <row r="34" spans="1:8">
      <c r="A34">
        <v>90</v>
      </c>
      <c r="B34" t="s">
        <v>1318</v>
      </c>
      <c r="C34">
        <v>1</v>
      </c>
      <c r="D34">
        <v>0.98</v>
      </c>
      <c r="E34">
        <v>1.3</v>
      </c>
      <c r="F34">
        <v>51</v>
      </c>
      <c r="G34">
        <v>1</v>
      </c>
      <c r="H34" t="s">
        <v>1319</v>
      </c>
    </row>
    <row r="35" spans="1:8">
      <c r="A35">
        <v>3.5</v>
      </c>
      <c r="B35" t="s">
        <v>1318</v>
      </c>
      <c r="C35">
        <v>1</v>
      </c>
      <c r="D35">
        <v>0.99</v>
      </c>
      <c r="E35">
        <v>1.1000000000000001</v>
      </c>
      <c r="F35">
        <v>48</v>
      </c>
      <c r="G35">
        <v>0</v>
      </c>
      <c r="H35" t="s">
        <v>1319</v>
      </c>
    </row>
    <row r="36" spans="1:8">
      <c r="A36">
        <v>90</v>
      </c>
      <c r="B36" t="s">
        <v>1318</v>
      </c>
      <c r="C36">
        <v>1</v>
      </c>
      <c r="D36">
        <v>1</v>
      </c>
      <c r="E36">
        <v>1.4</v>
      </c>
      <c r="F36">
        <v>52</v>
      </c>
      <c r="G36">
        <v>1</v>
      </c>
      <c r="H36" t="s">
        <v>1319</v>
      </c>
    </row>
    <row r="37" spans="1:8">
      <c r="A37">
        <v>90</v>
      </c>
      <c r="B37" t="s">
        <v>1318</v>
      </c>
      <c r="C37">
        <v>1</v>
      </c>
      <c r="D37">
        <v>1.07</v>
      </c>
      <c r="E37">
        <v>1.6</v>
      </c>
      <c r="F37">
        <v>53</v>
      </c>
      <c r="G37">
        <v>1</v>
      </c>
      <c r="H37" t="s">
        <v>1319</v>
      </c>
    </row>
    <row r="38" spans="1:8">
      <c r="A38">
        <v>90</v>
      </c>
      <c r="B38" t="s">
        <v>1318</v>
      </c>
      <c r="C38">
        <v>1</v>
      </c>
      <c r="D38">
        <v>0.76</v>
      </c>
      <c r="E38">
        <v>1.2</v>
      </c>
      <c r="F38">
        <v>54</v>
      </c>
      <c r="G38">
        <v>1</v>
      </c>
      <c r="H38" t="s">
        <v>1319</v>
      </c>
    </row>
    <row r="39" spans="1:8">
      <c r="A39">
        <v>90</v>
      </c>
      <c r="B39" t="s">
        <v>1318</v>
      </c>
      <c r="C39">
        <v>1</v>
      </c>
      <c r="D39">
        <v>0.96</v>
      </c>
      <c r="E39">
        <v>1.2</v>
      </c>
      <c r="F39">
        <v>50</v>
      </c>
      <c r="G39">
        <v>1</v>
      </c>
      <c r="H39" t="s">
        <v>1319</v>
      </c>
    </row>
    <row r="40" spans="1:8">
      <c r="A40">
        <v>2.6</v>
      </c>
      <c r="B40" t="s">
        <v>1246</v>
      </c>
      <c r="C40">
        <v>2</v>
      </c>
      <c r="D40">
        <v>0.94</v>
      </c>
      <c r="E40">
        <v>0.8</v>
      </c>
      <c r="F40">
        <v>44</v>
      </c>
      <c r="G40">
        <v>0</v>
      </c>
      <c r="H40" t="s">
        <v>1320</v>
      </c>
    </row>
    <row r="41" spans="1:8">
      <c r="A41">
        <v>2</v>
      </c>
      <c r="B41" t="s">
        <v>1246</v>
      </c>
      <c r="C41">
        <v>2</v>
      </c>
      <c r="D41">
        <v>0.92</v>
      </c>
      <c r="E41">
        <v>1.7</v>
      </c>
      <c r="F41">
        <v>57</v>
      </c>
      <c r="G41">
        <v>0</v>
      </c>
      <c r="H41" t="s">
        <v>1320</v>
      </c>
    </row>
    <row r="42" spans="1:8">
      <c r="A42">
        <v>12.2</v>
      </c>
      <c r="B42" t="s">
        <v>1246</v>
      </c>
      <c r="C42">
        <v>2</v>
      </c>
      <c r="D42">
        <v>0.88</v>
      </c>
      <c r="E42">
        <v>0.7</v>
      </c>
      <c r="F42">
        <v>43</v>
      </c>
      <c r="G42">
        <v>0</v>
      </c>
      <c r="H42" t="s">
        <v>1320</v>
      </c>
    </row>
    <row r="43" spans="1:8">
      <c r="A43">
        <v>6.7</v>
      </c>
      <c r="B43" t="s">
        <v>1246</v>
      </c>
      <c r="C43">
        <v>2</v>
      </c>
      <c r="D43">
        <v>0.81</v>
      </c>
      <c r="E43">
        <v>0.9</v>
      </c>
      <c r="F43">
        <v>48</v>
      </c>
      <c r="G43">
        <v>0</v>
      </c>
      <c r="H43" t="s">
        <v>1320</v>
      </c>
    </row>
    <row r="44" spans="1:8">
      <c r="A44">
        <v>90</v>
      </c>
      <c r="B44" t="s">
        <v>1246</v>
      </c>
      <c r="C44">
        <v>2</v>
      </c>
      <c r="D44">
        <v>0.83</v>
      </c>
      <c r="E44">
        <v>1.3</v>
      </c>
      <c r="F44">
        <v>54</v>
      </c>
      <c r="G44">
        <v>1</v>
      </c>
      <c r="H44" t="s">
        <v>1320</v>
      </c>
    </row>
    <row r="45" spans="1:8">
      <c r="A45">
        <v>5.3</v>
      </c>
      <c r="B45" t="s">
        <v>1246</v>
      </c>
      <c r="C45">
        <v>2</v>
      </c>
      <c r="D45">
        <v>0.87</v>
      </c>
      <c r="E45">
        <v>1.3</v>
      </c>
      <c r="F45">
        <v>53</v>
      </c>
      <c r="G45">
        <v>0</v>
      </c>
      <c r="H45" t="s">
        <v>1320</v>
      </c>
    </row>
    <row r="46" spans="1:8">
      <c r="A46">
        <v>4.8</v>
      </c>
      <c r="B46" t="s">
        <v>1246</v>
      </c>
      <c r="C46">
        <v>2</v>
      </c>
      <c r="D46">
        <v>0.97</v>
      </c>
      <c r="E46">
        <v>1.7</v>
      </c>
      <c r="F46">
        <v>56</v>
      </c>
      <c r="G46">
        <v>0</v>
      </c>
      <c r="H46" t="s">
        <v>1320</v>
      </c>
    </row>
    <row r="47" spans="1:8">
      <c r="A47">
        <v>4.7</v>
      </c>
      <c r="B47" t="s">
        <v>1246</v>
      </c>
      <c r="C47">
        <v>2</v>
      </c>
      <c r="D47">
        <v>0.97</v>
      </c>
      <c r="E47">
        <v>1.7</v>
      </c>
      <c r="F47">
        <v>56</v>
      </c>
      <c r="G47">
        <v>0</v>
      </c>
      <c r="H47" t="s">
        <v>1320</v>
      </c>
    </row>
    <row r="48" spans="1:8">
      <c r="A48">
        <v>1.6</v>
      </c>
      <c r="B48" t="s">
        <v>1246</v>
      </c>
      <c r="C48">
        <v>2</v>
      </c>
      <c r="D48">
        <v>0.74</v>
      </c>
      <c r="E48">
        <v>1.1000000000000001</v>
      </c>
      <c r="F48">
        <v>53</v>
      </c>
      <c r="G48">
        <v>0</v>
      </c>
      <c r="H48" t="s">
        <v>1320</v>
      </c>
    </row>
    <row r="49" spans="1:8">
      <c r="A49">
        <v>1.5</v>
      </c>
      <c r="B49" t="s">
        <v>1246</v>
      </c>
      <c r="C49">
        <v>2</v>
      </c>
      <c r="D49">
        <v>1.07</v>
      </c>
      <c r="E49">
        <v>1.6</v>
      </c>
      <c r="F49">
        <v>53</v>
      </c>
      <c r="G49">
        <v>0</v>
      </c>
      <c r="H49" t="s">
        <v>1320</v>
      </c>
    </row>
    <row r="50" spans="1:8">
      <c r="A50">
        <v>90</v>
      </c>
      <c r="B50" t="s">
        <v>1246</v>
      </c>
      <c r="C50">
        <v>2</v>
      </c>
      <c r="D50">
        <v>0.9</v>
      </c>
      <c r="E50">
        <v>1.5</v>
      </c>
      <c r="F50">
        <v>55</v>
      </c>
      <c r="G50">
        <v>1</v>
      </c>
      <c r="H50" t="s">
        <v>1320</v>
      </c>
    </row>
    <row r="51" spans="1:8">
      <c r="A51">
        <v>11.1</v>
      </c>
      <c r="B51" t="s">
        <v>1246</v>
      </c>
      <c r="C51">
        <v>2</v>
      </c>
      <c r="D51">
        <v>0.95</v>
      </c>
      <c r="E51">
        <v>1.5</v>
      </c>
      <c r="F51">
        <v>54</v>
      </c>
      <c r="G51">
        <v>0</v>
      </c>
      <c r="H51" t="s">
        <v>1320</v>
      </c>
    </row>
    <row r="52" spans="1:8">
      <c r="A52">
        <v>90</v>
      </c>
      <c r="B52" t="s">
        <v>1246</v>
      </c>
      <c r="C52">
        <v>2</v>
      </c>
      <c r="D52">
        <v>0.95</v>
      </c>
      <c r="E52">
        <v>1.5</v>
      </c>
      <c r="F52">
        <v>54</v>
      </c>
      <c r="G52">
        <v>1</v>
      </c>
      <c r="H52" t="s">
        <v>1320</v>
      </c>
    </row>
    <row r="53" spans="1:8">
      <c r="A53">
        <v>3.7</v>
      </c>
      <c r="B53" t="s">
        <v>1246</v>
      </c>
      <c r="C53">
        <v>2</v>
      </c>
      <c r="D53">
        <v>0.91</v>
      </c>
      <c r="E53">
        <v>1.6</v>
      </c>
      <c r="F53">
        <v>56</v>
      </c>
      <c r="G53">
        <v>0</v>
      </c>
      <c r="H53" t="s">
        <v>1320</v>
      </c>
    </row>
    <row r="54" spans="1:8">
      <c r="A54">
        <v>10.8</v>
      </c>
      <c r="B54" t="s">
        <v>1246</v>
      </c>
      <c r="C54">
        <v>2</v>
      </c>
      <c r="D54">
        <v>0.98</v>
      </c>
      <c r="E54">
        <v>1.3</v>
      </c>
      <c r="F54">
        <v>51</v>
      </c>
      <c r="G54">
        <v>0</v>
      </c>
      <c r="H54" t="s">
        <v>1320</v>
      </c>
    </row>
    <row r="55" spans="1:8">
      <c r="A55">
        <v>90</v>
      </c>
      <c r="B55" t="s">
        <v>1246</v>
      </c>
      <c r="C55">
        <v>2</v>
      </c>
      <c r="D55">
        <v>0.9</v>
      </c>
      <c r="E55">
        <v>1.2</v>
      </c>
      <c r="F55">
        <v>51</v>
      </c>
      <c r="G55">
        <v>1</v>
      </c>
      <c r="H55" t="s">
        <v>1320</v>
      </c>
    </row>
    <row r="56" spans="1:8">
      <c r="A56">
        <v>2.7</v>
      </c>
      <c r="B56" t="s">
        <v>1246</v>
      </c>
      <c r="C56">
        <v>2</v>
      </c>
      <c r="D56">
        <v>0.92</v>
      </c>
      <c r="E56">
        <v>1.3</v>
      </c>
      <c r="F56">
        <v>52</v>
      </c>
      <c r="G56">
        <v>0</v>
      </c>
      <c r="H56" t="s">
        <v>1320</v>
      </c>
    </row>
    <row r="57" spans="1:8">
      <c r="A57">
        <v>90</v>
      </c>
      <c r="B57" t="s">
        <v>1318</v>
      </c>
      <c r="C57">
        <v>2</v>
      </c>
      <c r="D57">
        <v>1.08</v>
      </c>
      <c r="E57">
        <v>1.7</v>
      </c>
      <c r="F57">
        <v>54</v>
      </c>
      <c r="G57">
        <v>1</v>
      </c>
      <c r="H57" t="s">
        <v>1321</v>
      </c>
    </row>
    <row r="58" spans="1:8">
      <c r="A58">
        <v>90</v>
      </c>
      <c r="B58" t="s">
        <v>1318</v>
      </c>
      <c r="C58">
        <v>2</v>
      </c>
      <c r="D58">
        <v>1.08</v>
      </c>
      <c r="E58">
        <v>1.8</v>
      </c>
      <c r="F58">
        <v>55</v>
      </c>
      <c r="G58">
        <v>1</v>
      </c>
      <c r="H58" t="s">
        <v>1321</v>
      </c>
    </row>
    <row r="59" spans="1:8">
      <c r="A59">
        <v>10.6</v>
      </c>
      <c r="B59" t="s">
        <v>1318</v>
      </c>
      <c r="C59">
        <v>2</v>
      </c>
      <c r="D59">
        <v>0.95</v>
      </c>
      <c r="E59">
        <v>1.5</v>
      </c>
      <c r="F59">
        <v>54</v>
      </c>
      <c r="G59">
        <v>0</v>
      </c>
      <c r="H59" t="s">
        <v>1321</v>
      </c>
    </row>
    <row r="60" spans="1:8">
      <c r="A60">
        <v>2</v>
      </c>
      <c r="B60" t="s">
        <v>1318</v>
      </c>
      <c r="C60">
        <v>2</v>
      </c>
      <c r="D60">
        <v>1.21</v>
      </c>
      <c r="E60">
        <v>1.8</v>
      </c>
      <c r="F60">
        <v>53</v>
      </c>
      <c r="G60">
        <v>0</v>
      </c>
      <c r="H60" t="s">
        <v>1321</v>
      </c>
    </row>
    <row r="61" spans="1:8">
      <c r="A61">
        <v>90</v>
      </c>
      <c r="B61" t="s">
        <v>1318</v>
      </c>
      <c r="C61">
        <v>2</v>
      </c>
      <c r="D61">
        <v>0.81</v>
      </c>
      <c r="E61">
        <v>0.6</v>
      </c>
      <c r="F61">
        <v>42</v>
      </c>
      <c r="G61">
        <v>1</v>
      </c>
      <c r="H61" t="s">
        <v>1321</v>
      </c>
    </row>
    <row r="62" spans="1:8">
      <c r="A62">
        <v>21.5</v>
      </c>
      <c r="B62" t="s">
        <v>1318</v>
      </c>
      <c r="C62">
        <v>2</v>
      </c>
      <c r="D62">
        <v>0.87</v>
      </c>
      <c r="E62">
        <v>1.3</v>
      </c>
      <c r="F62">
        <v>53</v>
      </c>
      <c r="G62">
        <v>0</v>
      </c>
      <c r="H62" t="s">
        <v>1321</v>
      </c>
    </row>
    <row r="63" spans="1:8">
      <c r="A63">
        <v>90</v>
      </c>
      <c r="B63" t="s">
        <v>1318</v>
      </c>
      <c r="C63">
        <v>2</v>
      </c>
      <c r="D63">
        <v>0.93</v>
      </c>
      <c r="E63">
        <v>1.1000000000000001</v>
      </c>
      <c r="F63">
        <v>49</v>
      </c>
      <c r="G63">
        <v>1</v>
      </c>
      <c r="H63" t="s">
        <v>1321</v>
      </c>
    </row>
    <row r="64" spans="1:8">
      <c r="A64">
        <v>90</v>
      </c>
      <c r="B64" t="s">
        <v>1318</v>
      </c>
      <c r="C64">
        <v>2</v>
      </c>
      <c r="D64">
        <v>1.01</v>
      </c>
      <c r="E64">
        <v>1.5</v>
      </c>
      <c r="F64">
        <v>53</v>
      </c>
      <c r="G64">
        <v>1</v>
      </c>
      <c r="H64" t="s">
        <v>1321</v>
      </c>
    </row>
    <row r="65" spans="1:8">
      <c r="A65">
        <v>90</v>
      </c>
      <c r="B65" t="s">
        <v>1318</v>
      </c>
      <c r="C65">
        <v>2</v>
      </c>
      <c r="D65">
        <v>1.02</v>
      </c>
      <c r="E65">
        <v>1.8</v>
      </c>
      <c r="F65">
        <v>56</v>
      </c>
      <c r="G65">
        <v>1</v>
      </c>
      <c r="H65" t="s">
        <v>1321</v>
      </c>
    </row>
    <row r="66" spans="1:8">
      <c r="A66">
        <v>2.2000000000000002</v>
      </c>
      <c r="B66" t="s">
        <v>1318</v>
      </c>
      <c r="C66">
        <v>2</v>
      </c>
      <c r="D66">
        <v>1.02</v>
      </c>
      <c r="E66">
        <v>1.6</v>
      </c>
      <c r="F66">
        <v>54</v>
      </c>
      <c r="G66">
        <v>0</v>
      </c>
      <c r="H66" t="s">
        <v>1321</v>
      </c>
    </row>
    <row r="67" spans="1:8">
      <c r="A67">
        <v>90</v>
      </c>
      <c r="B67" t="s">
        <v>1318</v>
      </c>
      <c r="C67">
        <v>2</v>
      </c>
      <c r="D67">
        <v>0.93</v>
      </c>
      <c r="E67">
        <v>1.1000000000000001</v>
      </c>
      <c r="F67">
        <v>49</v>
      </c>
      <c r="G67">
        <v>1</v>
      </c>
      <c r="H67" t="s">
        <v>1321</v>
      </c>
    </row>
    <row r="68" spans="1:8">
      <c r="A68">
        <v>7</v>
      </c>
      <c r="B68" t="s">
        <v>1318</v>
      </c>
      <c r="C68">
        <v>2</v>
      </c>
      <c r="D68">
        <v>1.2</v>
      </c>
      <c r="E68">
        <v>2.1</v>
      </c>
      <c r="F68">
        <v>56</v>
      </c>
      <c r="G68">
        <v>0</v>
      </c>
      <c r="H68" t="s">
        <v>1321</v>
      </c>
    </row>
    <row r="69" spans="1:8">
      <c r="A69">
        <v>10.7</v>
      </c>
      <c r="B69" t="s">
        <v>1318</v>
      </c>
      <c r="C69">
        <v>2</v>
      </c>
      <c r="D69">
        <v>1.02</v>
      </c>
      <c r="E69">
        <v>1.7</v>
      </c>
      <c r="F69">
        <v>55</v>
      </c>
      <c r="G69">
        <v>0</v>
      </c>
      <c r="H69" t="s">
        <v>1321</v>
      </c>
    </row>
    <row r="70" spans="1:8">
      <c r="A70">
        <v>21.2</v>
      </c>
      <c r="B70" t="s">
        <v>1318</v>
      </c>
      <c r="C70">
        <v>2</v>
      </c>
      <c r="D70">
        <v>0.88</v>
      </c>
      <c r="E70">
        <v>0.7</v>
      </c>
      <c r="F70">
        <v>43</v>
      </c>
      <c r="G70">
        <v>0</v>
      </c>
      <c r="H70" t="s">
        <v>1321</v>
      </c>
    </row>
    <row r="71" spans="1:8">
      <c r="A71">
        <v>90</v>
      </c>
      <c r="B71" t="s">
        <v>1318</v>
      </c>
      <c r="C71">
        <v>2</v>
      </c>
      <c r="D71">
        <v>1.04</v>
      </c>
      <c r="E71">
        <v>1.3</v>
      </c>
      <c r="F71">
        <v>50</v>
      </c>
      <c r="G71">
        <v>1</v>
      </c>
      <c r="H71" t="s">
        <v>1321</v>
      </c>
    </row>
    <row r="72" spans="1:8">
      <c r="A72">
        <v>10.6</v>
      </c>
      <c r="B72" t="s">
        <v>1246</v>
      </c>
      <c r="C72">
        <v>3</v>
      </c>
      <c r="D72">
        <v>0.83</v>
      </c>
      <c r="E72">
        <v>1.3</v>
      </c>
      <c r="F72">
        <v>54</v>
      </c>
      <c r="G72">
        <v>0</v>
      </c>
      <c r="H72" t="s">
        <v>1172</v>
      </c>
    </row>
    <row r="73" spans="1:8">
      <c r="A73">
        <v>3.6</v>
      </c>
      <c r="B73" t="s">
        <v>1246</v>
      </c>
      <c r="C73">
        <v>3</v>
      </c>
      <c r="D73">
        <v>0.85</v>
      </c>
      <c r="E73">
        <v>1.5</v>
      </c>
      <c r="F73">
        <v>56</v>
      </c>
      <c r="G73">
        <v>0</v>
      </c>
      <c r="H73" t="s">
        <v>1172</v>
      </c>
    </row>
    <row r="74" spans="1:8">
      <c r="A74">
        <v>6.5</v>
      </c>
      <c r="B74" t="s">
        <v>1246</v>
      </c>
      <c r="C74">
        <v>3</v>
      </c>
      <c r="D74">
        <v>0.95</v>
      </c>
      <c r="E74">
        <v>1.5</v>
      </c>
      <c r="F74">
        <v>54</v>
      </c>
      <c r="G74">
        <v>0</v>
      </c>
      <c r="H74" t="s">
        <v>1172</v>
      </c>
    </row>
    <row r="75" spans="1:8">
      <c r="A75">
        <v>5.4</v>
      </c>
      <c r="B75" t="s">
        <v>1246</v>
      </c>
      <c r="C75">
        <v>3</v>
      </c>
      <c r="D75">
        <v>0.96</v>
      </c>
      <c r="E75">
        <v>1.6</v>
      </c>
      <c r="F75">
        <v>55</v>
      </c>
      <c r="G75">
        <v>0</v>
      </c>
      <c r="H75" t="s">
        <v>1172</v>
      </c>
    </row>
    <row r="76" spans="1:8">
      <c r="A76">
        <v>3.1</v>
      </c>
      <c r="B76" t="s">
        <v>1246</v>
      </c>
      <c r="C76">
        <v>3</v>
      </c>
      <c r="D76">
        <v>0.66</v>
      </c>
      <c r="E76">
        <v>1.1000000000000001</v>
      </c>
      <c r="F76">
        <v>55</v>
      </c>
      <c r="G76">
        <v>0</v>
      </c>
      <c r="H76" t="s">
        <v>1172</v>
      </c>
    </row>
    <row r="77" spans="1:8">
      <c r="A77">
        <v>5.2</v>
      </c>
      <c r="B77" t="s">
        <v>1246</v>
      </c>
      <c r="C77">
        <v>3</v>
      </c>
      <c r="D77">
        <v>0.95</v>
      </c>
      <c r="E77">
        <v>1.5</v>
      </c>
      <c r="F77">
        <v>54</v>
      </c>
      <c r="G77">
        <v>0</v>
      </c>
      <c r="H77" t="s">
        <v>1172</v>
      </c>
    </row>
    <row r="78" spans="1:8">
      <c r="A78">
        <v>3.1</v>
      </c>
      <c r="B78" t="s">
        <v>1246</v>
      </c>
      <c r="C78">
        <v>3</v>
      </c>
      <c r="D78">
        <v>1.02</v>
      </c>
      <c r="E78">
        <v>1.6</v>
      </c>
      <c r="F78">
        <v>54</v>
      </c>
      <c r="G78">
        <v>0</v>
      </c>
      <c r="H78" t="s">
        <v>1172</v>
      </c>
    </row>
    <row r="79" spans="1:8">
      <c r="A79">
        <v>3.3</v>
      </c>
      <c r="B79" t="s">
        <v>1246</v>
      </c>
      <c r="C79">
        <v>3</v>
      </c>
      <c r="D79">
        <v>1</v>
      </c>
      <c r="E79">
        <v>1.4</v>
      </c>
      <c r="F79">
        <v>52</v>
      </c>
      <c r="G79">
        <v>0</v>
      </c>
      <c r="H79" t="s">
        <v>1172</v>
      </c>
    </row>
    <row r="80" spans="1:8">
      <c r="A80">
        <v>90</v>
      </c>
      <c r="B80" t="s">
        <v>1246</v>
      </c>
      <c r="C80">
        <v>3</v>
      </c>
      <c r="D80">
        <v>0.95</v>
      </c>
      <c r="E80">
        <v>1.5</v>
      </c>
      <c r="F80">
        <v>54</v>
      </c>
      <c r="G80">
        <v>1</v>
      </c>
      <c r="H80" t="s">
        <v>1172</v>
      </c>
    </row>
    <row r="81" spans="1:8">
      <c r="A81">
        <v>10.199999999999999</v>
      </c>
      <c r="B81" t="s">
        <v>1246</v>
      </c>
      <c r="C81">
        <v>3</v>
      </c>
      <c r="D81">
        <v>1.06</v>
      </c>
      <c r="E81">
        <v>1.4</v>
      </c>
      <c r="F81">
        <v>51</v>
      </c>
      <c r="G81">
        <v>0</v>
      </c>
      <c r="H81" t="s">
        <v>1172</v>
      </c>
    </row>
    <row r="82" spans="1:8">
      <c r="A82">
        <v>90</v>
      </c>
      <c r="B82" t="s">
        <v>1246</v>
      </c>
      <c r="C82">
        <v>3</v>
      </c>
      <c r="D82">
        <v>0.95</v>
      </c>
      <c r="E82">
        <v>1.5</v>
      </c>
      <c r="F82">
        <v>54</v>
      </c>
      <c r="G82">
        <v>1</v>
      </c>
      <c r="H82" t="s">
        <v>1172</v>
      </c>
    </row>
    <row r="83" spans="1:8">
      <c r="A83">
        <v>5.5</v>
      </c>
      <c r="B83" t="s">
        <v>1246</v>
      </c>
      <c r="C83">
        <v>3</v>
      </c>
      <c r="D83">
        <v>1.02</v>
      </c>
      <c r="E83">
        <v>1.7</v>
      </c>
      <c r="F83">
        <v>55</v>
      </c>
      <c r="G83">
        <v>0</v>
      </c>
      <c r="H83" t="s">
        <v>1172</v>
      </c>
    </row>
    <row r="84" spans="1:8">
      <c r="A84">
        <v>7.7</v>
      </c>
      <c r="B84" t="s">
        <v>1246</v>
      </c>
      <c r="C84">
        <v>3</v>
      </c>
      <c r="D84">
        <v>1</v>
      </c>
      <c r="E84">
        <v>1.4</v>
      </c>
      <c r="F84">
        <v>52</v>
      </c>
      <c r="G84">
        <v>0</v>
      </c>
      <c r="H84" t="s">
        <v>1172</v>
      </c>
    </row>
    <row r="85" spans="1:8">
      <c r="A85">
        <v>7.1</v>
      </c>
      <c r="B85" t="s">
        <v>1246</v>
      </c>
      <c r="C85">
        <v>3</v>
      </c>
      <c r="D85">
        <v>0.9</v>
      </c>
      <c r="E85">
        <v>1.2</v>
      </c>
      <c r="F85">
        <v>51</v>
      </c>
      <c r="G85">
        <v>0</v>
      </c>
      <c r="H85" t="s">
        <v>1172</v>
      </c>
    </row>
    <row r="86" spans="1:8">
      <c r="A86">
        <v>3.7</v>
      </c>
      <c r="B86" t="s">
        <v>1246</v>
      </c>
      <c r="C86">
        <v>3</v>
      </c>
      <c r="D86">
        <v>0.96</v>
      </c>
      <c r="E86">
        <v>1.2</v>
      </c>
      <c r="F86">
        <v>50</v>
      </c>
      <c r="G86">
        <v>0</v>
      </c>
      <c r="H86" t="s">
        <v>1172</v>
      </c>
    </row>
    <row r="87" spans="1:8">
      <c r="A87">
        <v>90</v>
      </c>
      <c r="B87" t="s">
        <v>1318</v>
      </c>
      <c r="C87">
        <v>3</v>
      </c>
      <c r="D87">
        <v>0.9</v>
      </c>
      <c r="E87">
        <v>1.5</v>
      </c>
      <c r="F87">
        <v>55</v>
      </c>
      <c r="G87">
        <v>1</v>
      </c>
      <c r="H87" t="s">
        <v>1350</v>
      </c>
    </row>
    <row r="88" spans="1:8">
      <c r="A88">
        <v>3.6</v>
      </c>
      <c r="B88" t="s">
        <v>1318</v>
      </c>
      <c r="C88">
        <v>3</v>
      </c>
      <c r="D88">
        <v>0.99</v>
      </c>
      <c r="E88">
        <v>0.5</v>
      </c>
      <c r="F88">
        <v>37</v>
      </c>
      <c r="G88">
        <v>0</v>
      </c>
      <c r="H88" t="s">
        <v>1350</v>
      </c>
    </row>
    <row r="89" spans="1:8">
      <c r="A89">
        <v>5.9</v>
      </c>
      <c r="B89" t="s">
        <v>1318</v>
      </c>
      <c r="C89">
        <v>3</v>
      </c>
      <c r="D89">
        <v>0.95</v>
      </c>
      <c r="E89">
        <v>1.5</v>
      </c>
      <c r="F89">
        <v>54</v>
      </c>
      <c r="G89">
        <v>0</v>
      </c>
      <c r="H89" t="s">
        <v>1350</v>
      </c>
    </row>
    <row r="90" spans="1:8">
      <c r="A90">
        <v>5.2</v>
      </c>
      <c r="B90" t="s">
        <v>1318</v>
      </c>
      <c r="C90">
        <v>3</v>
      </c>
      <c r="D90">
        <v>0.98</v>
      </c>
      <c r="E90">
        <v>1.3</v>
      </c>
      <c r="F90">
        <v>51</v>
      </c>
      <c r="G90">
        <v>0</v>
      </c>
      <c r="H90" t="s">
        <v>1350</v>
      </c>
    </row>
    <row r="91" spans="1:8">
      <c r="A91">
        <v>90</v>
      </c>
      <c r="B91" t="s">
        <v>1318</v>
      </c>
      <c r="C91">
        <v>3</v>
      </c>
      <c r="D91">
        <v>0.85</v>
      </c>
      <c r="E91">
        <v>1.2</v>
      </c>
      <c r="F91">
        <v>52</v>
      </c>
      <c r="G91">
        <v>1</v>
      </c>
      <c r="H91" t="s">
        <v>1350</v>
      </c>
    </row>
    <row r="92" spans="1:8">
      <c r="A92">
        <v>5.8</v>
      </c>
      <c r="B92" t="s">
        <v>1318</v>
      </c>
      <c r="C92">
        <v>3</v>
      </c>
      <c r="D92">
        <v>0.99</v>
      </c>
      <c r="E92">
        <v>1.1000000000000001</v>
      </c>
      <c r="F92">
        <v>48</v>
      </c>
      <c r="G92">
        <v>0</v>
      </c>
      <c r="H92" t="s">
        <v>1350</v>
      </c>
    </row>
    <row r="93" spans="1:8">
      <c r="A93">
        <v>5.7</v>
      </c>
      <c r="B93" t="s">
        <v>1318</v>
      </c>
      <c r="C93">
        <v>3</v>
      </c>
      <c r="D93">
        <v>0.95</v>
      </c>
      <c r="E93">
        <v>1.5</v>
      </c>
      <c r="F93">
        <v>54</v>
      </c>
      <c r="G93">
        <v>0</v>
      </c>
      <c r="H93" t="s">
        <v>1350</v>
      </c>
    </row>
    <row r="94" spans="1:8">
      <c r="A94">
        <v>3.7</v>
      </c>
      <c r="B94" t="s">
        <v>1318</v>
      </c>
      <c r="C94">
        <v>3</v>
      </c>
      <c r="D94">
        <v>0.97</v>
      </c>
      <c r="E94">
        <v>1.9</v>
      </c>
      <c r="F94">
        <v>58</v>
      </c>
      <c r="G94">
        <v>0</v>
      </c>
      <c r="H94" t="s">
        <v>1350</v>
      </c>
    </row>
    <row r="95" spans="1:8">
      <c r="A95">
        <v>4.2</v>
      </c>
      <c r="B95" t="s">
        <v>1318</v>
      </c>
      <c r="C95">
        <v>3</v>
      </c>
      <c r="D95">
        <v>1.02</v>
      </c>
      <c r="E95">
        <v>1.6</v>
      </c>
      <c r="F95">
        <v>54</v>
      </c>
      <c r="G95">
        <v>0</v>
      </c>
      <c r="H95" t="s">
        <v>1350</v>
      </c>
    </row>
    <row r="96" spans="1:8">
      <c r="A96">
        <v>90</v>
      </c>
      <c r="B96" t="s">
        <v>1318</v>
      </c>
      <c r="C96">
        <v>3</v>
      </c>
      <c r="D96">
        <v>1.06</v>
      </c>
      <c r="E96">
        <v>1.4</v>
      </c>
      <c r="F96">
        <v>51</v>
      </c>
      <c r="G96">
        <v>1</v>
      </c>
      <c r="H96" t="s">
        <v>1350</v>
      </c>
    </row>
    <row r="97" spans="1:8">
      <c r="A97">
        <v>5.4</v>
      </c>
      <c r="B97" t="s">
        <v>1318</v>
      </c>
      <c r="C97">
        <v>3</v>
      </c>
      <c r="D97">
        <v>0.95</v>
      </c>
      <c r="E97">
        <v>1.5</v>
      </c>
      <c r="F97">
        <v>54</v>
      </c>
      <c r="G97">
        <v>0</v>
      </c>
      <c r="H97" t="s">
        <v>1350</v>
      </c>
    </row>
    <row r="98" spans="1:8">
      <c r="A98">
        <v>9.5</v>
      </c>
      <c r="B98" t="s">
        <v>1318</v>
      </c>
      <c r="C98">
        <v>3</v>
      </c>
      <c r="D98">
        <v>1</v>
      </c>
      <c r="E98">
        <v>1.4</v>
      </c>
      <c r="F98">
        <v>52</v>
      </c>
      <c r="G98">
        <v>0</v>
      </c>
      <c r="H98" t="s">
        <v>1350</v>
      </c>
    </row>
    <row r="99" spans="1:8">
      <c r="A99">
        <v>6.7</v>
      </c>
      <c r="B99" t="s">
        <v>1318</v>
      </c>
      <c r="C99">
        <v>3</v>
      </c>
      <c r="D99">
        <v>1.02</v>
      </c>
      <c r="E99">
        <v>0.7</v>
      </c>
      <c r="F99">
        <v>41</v>
      </c>
      <c r="G99">
        <v>0</v>
      </c>
      <c r="H99" t="s">
        <v>1350</v>
      </c>
    </row>
    <row r="100" spans="1:8">
      <c r="A100">
        <v>7.4</v>
      </c>
      <c r="B100" t="s">
        <v>1318</v>
      </c>
      <c r="C100">
        <v>3</v>
      </c>
      <c r="D100">
        <v>0.83</v>
      </c>
      <c r="E100">
        <v>1.1000000000000001</v>
      </c>
      <c r="F100">
        <v>51</v>
      </c>
      <c r="G100">
        <v>0</v>
      </c>
      <c r="H100" t="s">
        <v>1350</v>
      </c>
    </row>
    <row r="101" spans="1:8">
      <c r="A101">
        <v>90</v>
      </c>
      <c r="B101" t="s">
        <v>1318</v>
      </c>
      <c r="C101">
        <v>3</v>
      </c>
      <c r="D101">
        <v>0.9</v>
      </c>
      <c r="E101">
        <v>1.5</v>
      </c>
      <c r="F101">
        <v>55</v>
      </c>
      <c r="G101">
        <v>1</v>
      </c>
      <c r="H101" t="s">
        <v>1350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workbookViewId="0">
      <selection activeCell="A9" sqref="A9"/>
    </sheetView>
  </sheetViews>
  <sheetFormatPr baseColWidth="10" defaultColWidth="11" defaultRowHeight="13" x14ac:dyDescent="0"/>
  <sheetData>
    <row r="1" spans="1:3" ht="20">
      <c r="A1" s="36" t="s">
        <v>2790</v>
      </c>
    </row>
    <row r="4" spans="1:3">
      <c r="A4" t="s">
        <v>2662</v>
      </c>
    </row>
    <row r="5" spans="1:3">
      <c r="A5" t="s">
        <v>840</v>
      </c>
    </row>
    <row r="6" spans="1:3">
      <c r="A6" t="s">
        <v>937</v>
      </c>
    </row>
    <row r="7" spans="1:3">
      <c r="A7" t="s">
        <v>938</v>
      </c>
    </row>
    <row r="9" spans="1:3">
      <c r="A9" t="s">
        <v>1709</v>
      </c>
    </row>
    <row r="12" spans="1:3">
      <c r="A12" t="s">
        <v>1556</v>
      </c>
      <c r="B12" t="s">
        <v>1013</v>
      </c>
      <c r="C12" t="s">
        <v>883</v>
      </c>
    </row>
    <row r="13" spans="1:3">
      <c r="A13" t="s">
        <v>1045</v>
      </c>
      <c r="B13">
        <v>600</v>
      </c>
      <c r="C13" t="s">
        <v>1046</v>
      </c>
    </row>
    <row r="14" spans="1:3">
      <c r="A14" t="s">
        <v>1045</v>
      </c>
      <c r="B14">
        <v>600</v>
      </c>
      <c r="C14" t="s">
        <v>1046</v>
      </c>
    </row>
    <row r="15" spans="1:3">
      <c r="A15" t="s">
        <v>1045</v>
      </c>
      <c r="B15">
        <v>600</v>
      </c>
      <c r="C15" t="s">
        <v>1046</v>
      </c>
    </row>
    <row r="16" spans="1:3">
      <c r="A16" t="s">
        <v>1045</v>
      </c>
      <c r="B16">
        <v>600</v>
      </c>
      <c r="C16" t="s">
        <v>1046</v>
      </c>
    </row>
    <row r="17" spans="1:3">
      <c r="A17" t="s">
        <v>1045</v>
      </c>
      <c r="B17">
        <v>600</v>
      </c>
      <c r="C17" t="s">
        <v>1046</v>
      </c>
    </row>
    <row r="18" spans="1:3">
      <c r="A18" t="s">
        <v>1045</v>
      </c>
      <c r="B18">
        <v>600</v>
      </c>
      <c r="C18" t="s">
        <v>1046</v>
      </c>
    </row>
    <row r="19" spans="1:3">
      <c r="A19" t="s">
        <v>1045</v>
      </c>
      <c r="B19">
        <v>600</v>
      </c>
      <c r="C19" t="s">
        <v>1046</v>
      </c>
    </row>
    <row r="20" spans="1:3">
      <c r="A20" t="s">
        <v>1045</v>
      </c>
      <c r="B20">
        <v>600</v>
      </c>
      <c r="C20" t="s">
        <v>1046</v>
      </c>
    </row>
    <row r="21" spans="1:3">
      <c r="A21" t="s">
        <v>1045</v>
      </c>
      <c r="B21">
        <v>600</v>
      </c>
      <c r="C21" t="s">
        <v>1046</v>
      </c>
    </row>
    <row r="22" spans="1:3">
      <c r="A22" t="s">
        <v>1045</v>
      </c>
      <c r="B22">
        <v>600</v>
      </c>
      <c r="C22" t="s">
        <v>1046</v>
      </c>
    </row>
    <row r="23" spans="1:3">
      <c r="A23" t="s">
        <v>1045</v>
      </c>
      <c r="B23">
        <v>600</v>
      </c>
      <c r="C23" t="s">
        <v>1046</v>
      </c>
    </row>
    <row r="24" spans="1:3">
      <c r="A24" t="s">
        <v>1045</v>
      </c>
      <c r="B24">
        <v>600</v>
      </c>
      <c r="C24" t="s">
        <v>1046</v>
      </c>
    </row>
    <row r="25" spans="1:3">
      <c r="A25" t="s">
        <v>1045</v>
      </c>
      <c r="B25">
        <v>600</v>
      </c>
      <c r="C25" t="s">
        <v>1046</v>
      </c>
    </row>
    <row r="26" spans="1:3">
      <c r="A26" t="s">
        <v>1045</v>
      </c>
      <c r="B26">
        <v>600</v>
      </c>
      <c r="C26" t="s">
        <v>1046</v>
      </c>
    </row>
    <row r="27" spans="1:3">
      <c r="A27" t="s">
        <v>1045</v>
      </c>
      <c r="B27">
        <v>600</v>
      </c>
      <c r="C27" t="s">
        <v>1046</v>
      </c>
    </row>
    <row r="28" spans="1:3">
      <c r="A28" t="s">
        <v>1045</v>
      </c>
      <c r="B28">
        <v>600</v>
      </c>
      <c r="C28" t="s">
        <v>1046</v>
      </c>
    </row>
    <row r="29" spans="1:3">
      <c r="A29" t="s">
        <v>1045</v>
      </c>
      <c r="B29">
        <v>600</v>
      </c>
      <c r="C29" t="s">
        <v>1046</v>
      </c>
    </row>
    <row r="30" spans="1:3">
      <c r="A30" t="s">
        <v>1045</v>
      </c>
      <c r="B30">
        <v>600</v>
      </c>
      <c r="C30" t="s">
        <v>1046</v>
      </c>
    </row>
    <row r="31" spans="1:3">
      <c r="A31" t="s">
        <v>1045</v>
      </c>
      <c r="B31">
        <v>300</v>
      </c>
      <c r="C31" t="s">
        <v>1047</v>
      </c>
    </row>
    <row r="32" spans="1:3">
      <c r="A32" t="s">
        <v>1045</v>
      </c>
      <c r="B32">
        <v>600</v>
      </c>
      <c r="C32" t="s">
        <v>1046</v>
      </c>
    </row>
    <row r="33" spans="1:3">
      <c r="A33" t="s">
        <v>1045</v>
      </c>
      <c r="B33">
        <v>542</v>
      </c>
      <c r="C33" t="s">
        <v>1047</v>
      </c>
    </row>
    <row r="34" spans="1:3">
      <c r="A34" t="s">
        <v>1045</v>
      </c>
      <c r="B34">
        <v>600</v>
      </c>
      <c r="C34" t="s">
        <v>1046</v>
      </c>
    </row>
    <row r="35" spans="1:3">
      <c r="A35" t="s">
        <v>1045</v>
      </c>
      <c r="B35">
        <v>105</v>
      </c>
      <c r="C35" t="s">
        <v>424</v>
      </c>
    </row>
    <row r="36" spans="1:3">
      <c r="A36" t="s">
        <v>1012</v>
      </c>
      <c r="B36">
        <v>600</v>
      </c>
      <c r="C36" t="s">
        <v>1046</v>
      </c>
    </row>
    <row r="37" spans="1:3">
      <c r="A37" t="s">
        <v>1012</v>
      </c>
      <c r="B37">
        <v>300</v>
      </c>
      <c r="C37" t="s">
        <v>1047</v>
      </c>
    </row>
    <row r="38" spans="1:3">
      <c r="A38" t="s">
        <v>1012</v>
      </c>
      <c r="B38">
        <v>600</v>
      </c>
      <c r="C38" t="s">
        <v>1046</v>
      </c>
    </row>
    <row r="39" spans="1:3">
      <c r="A39" t="s">
        <v>1012</v>
      </c>
      <c r="B39">
        <v>206</v>
      </c>
      <c r="C39" t="s">
        <v>424</v>
      </c>
    </row>
    <row r="40" spans="1:3">
      <c r="A40" t="s">
        <v>1012</v>
      </c>
      <c r="B40">
        <v>45</v>
      </c>
      <c r="C40" t="s">
        <v>424</v>
      </c>
    </row>
    <row r="41" spans="1:3">
      <c r="A41" t="s">
        <v>1012</v>
      </c>
      <c r="B41">
        <v>600</v>
      </c>
      <c r="C41" t="s">
        <v>1046</v>
      </c>
    </row>
    <row r="42" spans="1:3">
      <c r="A42" t="s">
        <v>1012</v>
      </c>
      <c r="B42">
        <v>111</v>
      </c>
      <c r="C42" t="s">
        <v>424</v>
      </c>
    </row>
    <row r="43" spans="1:3">
      <c r="A43" t="s">
        <v>1012</v>
      </c>
      <c r="B43">
        <v>600</v>
      </c>
      <c r="C43" t="s">
        <v>1046</v>
      </c>
    </row>
    <row r="44" spans="1:3">
      <c r="A44" t="s">
        <v>1012</v>
      </c>
      <c r="B44">
        <v>600</v>
      </c>
      <c r="C44" t="s">
        <v>1046</v>
      </c>
    </row>
    <row r="45" spans="1:3">
      <c r="A45" t="s">
        <v>1012</v>
      </c>
      <c r="B45">
        <v>600</v>
      </c>
      <c r="C45" t="s">
        <v>1046</v>
      </c>
    </row>
    <row r="46" spans="1:3">
      <c r="A46" t="s">
        <v>1012</v>
      </c>
      <c r="B46">
        <v>91</v>
      </c>
      <c r="C46" t="s">
        <v>424</v>
      </c>
    </row>
    <row r="47" spans="1:3">
      <c r="A47" t="s">
        <v>1012</v>
      </c>
      <c r="B47">
        <v>279</v>
      </c>
      <c r="C47" t="s">
        <v>424</v>
      </c>
    </row>
    <row r="48" spans="1:3">
      <c r="A48" t="s">
        <v>1012</v>
      </c>
      <c r="B48">
        <v>81</v>
      </c>
      <c r="C48" t="s">
        <v>424</v>
      </c>
    </row>
    <row r="49" spans="1:3">
      <c r="A49" t="s">
        <v>1012</v>
      </c>
      <c r="B49">
        <v>600</v>
      </c>
      <c r="C49" t="s">
        <v>1046</v>
      </c>
    </row>
    <row r="50" spans="1:3">
      <c r="A50" t="s">
        <v>1012</v>
      </c>
      <c r="B50">
        <v>676</v>
      </c>
      <c r="C50" t="s">
        <v>1046</v>
      </c>
    </row>
    <row r="51" spans="1:3">
      <c r="A51" t="s">
        <v>1012</v>
      </c>
      <c r="B51">
        <v>44</v>
      </c>
      <c r="C51" t="s">
        <v>424</v>
      </c>
    </row>
    <row r="52" spans="1:3">
      <c r="A52" t="s">
        <v>1012</v>
      </c>
      <c r="B52">
        <v>44</v>
      </c>
      <c r="C52" t="s">
        <v>424</v>
      </c>
    </row>
    <row r="53" spans="1:3">
      <c r="A53" t="s">
        <v>1012</v>
      </c>
      <c r="B53">
        <v>200</v>
      </c>
      <c r="C53" t="s">
        <v>424</v>
      </c>
    </row>
    <row r="54" spans="1:3">
      <c r="A54" t="s">
        <v>1012</v>
      </c>
      <c r="B54">
        <v>600</v>
      </c>
      <c r="C54" t="s">
        <v>1046</v>
      </c>
    </row>
    <row r="55" spans="1:3">
      <c r="A55" t="s">
        <v>1012</v>
      </c>
      <c r="B55">
        <v>77</v>
      </c>
      <c r="C55" t="s">
        <v>424</v>
      </c>
    </row>
    <row r="56" spans="1:3">
      <c r="A56" t="s">
        <v>1012</v>
      </c>
      <c r="B56">
        <v>240</v>
      </c>
      <c r="C56" t="s">
        <v>424</v>
      </c>
    </row>
    <row r="57" spans="1:3">
      <c r="A57" t="s">
        <v>1012</v>
      </c>
      <c r="B57">
        <v>240</v>
      </c>
      <c r="C57" t="s">
        <v>424</v>
      </c>
    </row>
    <row r="58" spans="1:3">
      <c r="A58" t="s">
        <v>1012</v>
      </c>
      <c r="B58">
        <v>420</v>
      </c>
      <c r="C58" t="s">
        <v>1047</v>
      </c>
    </row>
    <row r="59" spans="1:3">
      <c r="A59" t="s">
        <v>1012</v>
      </c>
      <c r="B59">
        <v>135</v>
      </c>
      <c r="C59" t="s">
        <v>424</v>
      </c>
    </row>
    <row r="60" spans="1:3">
      <c r="A60" t="s">
        <v>1012</v>
      </c>
      <c r="B60">
        <v>40</v>
      </c>
      <c r="C60" t="s">
        <v>424</v>
      </c>
    </row>
    <row r="61" spans="1:3">
      <c r="A61" t="s">
        <v>1012</v>
      </c>
      <c r="B61">
        <v>600</v>
      </c>
      <c r="C61" t="s">
        <v>1046</v>
      </c>
    </row>
    <row r="62" spans="1:3">
      <c r="A62" t="s">
        <v>1012</v>
      </c>
      <c r="B62">
        <v>102</v>
      </c>
      <c r="C62" t="s">
        <v>424</v>
      </c>
    </row>
    <row r="63" spans="1:3">
      <c r="A63" t="s">
        <v>1012</v>
      </c>
      <c r="B63">
        <v>600</v>
      </c>
      <c r="C63" t="s">
        <v>1046</v>
      </c>
    </row>
    <row r="64" spans="1:3">
      <c r="A64" t="s">
        <v>1012</v>
      </c>
      <c r="B64">
        <v>600</v>
      </c>
      <c r="C64" t="s">
        <v>1046</v>
      </c>
    </row>
    <row r="65" spans="1:3">
      <c r="A65" t="s">
        <v>1012</v>
      </c>
      <c r="B65">
        <v>426</v>
      </c>
      <c r="C65" t="s">
        <v>1047</v>
      </c>
    </row>
    <row r="66" spans="1:3">
      <c r="A66" t="s">
        <v>1012</v>
      </c>
      <c r="B66">
        <v>27</v>
      </c>
      <c r="C66" t="s">
        <v>424</v>
      </c>
    </row>
    <row r="67" spans="1:3">
      <c r="A67" t="s">
        <v>1012</v>
      </c>
      <c r="B67">
        <v>241</v>
      </c>
      <c r="C67" t="s">
        <v>424</v>
      </c>
    </row>
    <row r="68" spans="1:3">
      <c r="A68" t="s">
        <v>1012</v>
      </c>
      <c r="B68">
        <v>600</v>
      </c>
      <c r="C68" t="s">
        <v>1046</v>
      </c>
    </row>
    <row r="69" spans="1:3">
      <c r="A69" t="s">
        <v>1012</v>
      </c>
      <c r="B69">
        <v>600</v>
      </c>
      <c r="C69" t="s">
        <v>1046</v>
      </c>
    </row>
    <row r="70" spans="1:3">
      <c r="A70" t="s">
        <v>1012</v>
      </c>
      <c r="B70">
        <v>560</v>
      </c>
      <c r="C70" t="s">
        <v>1047</v>
      </c>
    </row>
    <row r="71" spans="1:3">
      <c r="A71" t="s">
        <v>1012</v>
      </c>
      <c r="B71">
        <v>417</v>
      </c>
      <c r="C71" t="s">
        <v>1047</v>
      </c>
    </row>
    <row r="72" spans="1:3">
      <c r="A72" t="s">
        <v>1012</v>
      </c>
      <c r="B72">
        <v>308</v>
      </c>
      <c r="C72" t="s">
        <v>1047</v>
      </c>
    </row>
    <row r="73" spans="1:3">
      <c r="A73" t="s">
        <v>1012</v>
      </c>
      <c r="B73">
        <v>165</v>
      </c>
      <c r="C73" t="s">
        <v>424</v>
      </c>
    </row>
    <row r="74" spans="1:3">
      <c r="A74" t="s">
        <v>1012</v>
      </c>
      <c r="B74">
        <v>600</v>
      </c>
      <c r="C74" t="s">
        <v>1046</v>
      </c>
    </row>
    <row r="75" spans="1:3">
      <c r="A75" t="s">
        <v>1012</v>
      </c>
      <c r="B75">
        <v>600</v>
      </c>
      <c r="C75" t="s">
        <v>1046</v>
      </c>
    </row>
    <row r="76" spans="1:3">
      <c r="A76" t="s">
        <v>1012</v>
      </c>
      <c r="B76">
        <v>87</v>
      </c>
      <c r="C76" t="s">
        <v>424</v>
      </c>
    </row>
    <row r="77" spans="1:3">
      <c r="A77" t="s">
        <v>1012</v>
      </c>
      <c r="B77">
        <v>594</v>
      </c>
      <c r="C77" t="s">
        <v>1047</v>
      </c>
    </row>
    <row r="78" spans="1:3">
      <c r="A78" t="s">
        <v>1012</v>
      </c>
      <c r="B78">
        <v>600</v>
      </c>
      <c r="C78" t="s">
        <v>1046</v>
      </c>
    </row>
    <row r="79" spans="1:3">
      <c r="A79" t="s">
        <v>1012</v>
      </c>
      <c r="B79">
        <v>600</v>
      </c>
      <c r="C79" t="s">
        <v>1046</v>
      </c>
    </row>
    <row r="80" spans="1:3">
      <c r="A80" t="s">
        <v>1012</v>
      </c>
      <c r="B80">
        <v>600</v>
      </c>
      <c r="C80" t="s">
        <v>1046</v>
      </c>
    </row>
    <row r="81" spans="1:3">
      <c r="A81" t="s">
        <v>1012</v>
      </c>
      <c r="B81">
        <v>600</v>
      </c>
      <c r="C81" t="s">
        <v>1046</v>
      </c>
    </row>
    <row r="82" spans="1:3">
      <c r="A82" t="s">
        <v>1012</v>
      </c>
      <c r="B82">
        <v>602</v>
      </c>
      <c r="C82" t="s">
        <v>1046</v>
      </c>
    </row>
    <row r="83" spans="1:3">
      <c r="A83" t="s">
        <v>1012</v>
      </c>
      <c r="B83">
        <v>600</v>
      </c>
      <c r="C83" t="s">
        <v>1046</v>
      </c>
    </row>
    <row r="84" spans="1:3">
      <c r="A84" t="s">
        <v>1012</v>
      </c>
      <c r="B84">
        <v>600</v>
      </c>
      <c r="C84" t="s">
        <v>1046</v>
      </c>
    </row>
    <row r="85" spans="1:3">
      <c r="A85" t="s">
        <v>1012</v>
      </c>
      <c r="B85">
        <v>600</v>
      </c>
      <c r="C85" t="s">
        <v>1046</v>
      </c>
    </row>
    <row r="86" spans="1:3">
      <c r="A86" t="s">
        <v>1012</v>
      </c>
      <c r="B86">
        <v>600</v>
      </c>
      <c r="C86" t="s">
        <v>1046</v>
      </c>
    </row>
    <row r="87" spans="1:3">
      <c r="A87" t="s">
        <v>1012</v>
      </c>
      <c r="B87">
        <v>600</v>
      </c>
      <c r="C87" t="s">
        <v>1046</v>
      </c>
    </row>
    <row r="88" spans="1:3">
      <c r="A88" t="s">
        <v>1012</v>
      </c>
      <c r="B88">
        <v>128</v>
      </c>
      <c r="C88" t="s">
        <v>424</v>
      </c>
    </row>
    <row r="89" spans="1:3">
      <c r="A89" t="s">
        <v>1012</v>
      </c>
      <c r="B89">
        <v>600</v>
      </c>
      <c r="C89" t="s">
        <v>1046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workbookViewId="0">
      <selection activeCell="A6" sqref="A6:XFD7"/>
    </sheetView>
  </sheetViews>
  <sheetFormatPr baseColWidth="10" defaultColWidth="11" defaultRowHeight="13" x14ac:dyDescent="0"/>
  <sheetData>
    <row r="1" spans="1:2" ht="18">
      <c r="A1" s="7" t="s">
        <v>1642</v>
      </c>
    </row>
    <row r="2" spans="1:2">
      <c r="A2" t="s">
        <v>1644</v>
      </c>
    </row>
    <row r="3" spans="1:2">
      <c r="A3" t="s">
        <v>1638</v>
      </c>
    </row>
    <row r="4" spans="1:2">
      <c r="A4" s="10" t="s">
        <v>1393</v>
      </c>
    </row>
    <row r="8" spans="1:2" s="2" customFormat="1">
      <c r="A8" s="2" t="s">
        <v>1635</v>
      </c>
      <c r="B8" s="2" t="s">
        <v>1637</v>
      </c>
    </row>
    <row r="9" spans="1:2" s="2" customFormat="1">
      <c r="A9" s="2">
        <v>1925</v>
      </c>
      <c r="B9" s="2">
        <v>980</v>
      </c>
    </row>
    <row r="10" spans="1:2" s="2" customFormat="1">
      <c r="A10" s="2">
        <v>1926</v>
      </c>
      <c r="B10" s="2">
        <v>741</v>
      </c>
    </row>
    <row r="11" spans="1:2">
      <c r="A11">
        <v>1927</v>
      </c>
      <c r="B11">
        <v>1630</v>
      </c>
    </row>
    <row r="12" spans="1:2">
      <c r="A12">
        <v>1928</v>
      </c>
      <c r="B12">
        <v>829</v>
      </c>
    </row>
    <row r="13" spans="1:2">
      <c r="A13">
        <v>1929</v>
      </c>
      <c r="B13">
        <v>903</v>
      </c>
    </row>
    <row r="14" spans="1:2">
      <c r="A14">
        <v>1930</v>
      </c>
      <c r="B14">
        <v>418</v>
      </c>
    </row>
    <row r="15" spans="1:2">
      <c r="A15">
        <v>1931</v>
      </c>
      <c r="B15">
        <v>549</v>
      </c>
    </row>
    <row r="16" spans="1:2">
      <c r="A16">
        <v>1932</v>
      </c>
      <c r="B16">
        <v>686</v>
      </c>
    </row>
    <row r="17" spans="1:2">
      <c r="A17">
        <v>1933</v>
      </c>
      <c r="B17">
        <v>1320</v>
      </c>
    </row>
    <row r="18" spans="1:2">
      <c r="A18">
        <v>1934</v>
      </c>
      <c r="B18">
        <v>850</v>
      </c>
    </row>
    <row r="19" spans="1:2">
      <c r="A19">
        <v>1935</v>
      </c>
      <c r="B19">
        <v>614</v>
      </c>
    </row>
    <row r="20" spans="1:2">
      <c r="A20">
        <v>1936</v>
      </c>
      <c r="B20">
        <v>1720</v>
      </c>
    </row>
    <row r="21" spans="1:2">
      <c r="A21">
        <v>1937</v>
      </c>
      <c r="B21">
        <v>1060</v>
      </c>
    </row>
    <row r="22" spans="1:2">
      <c r="A22">
        <v>1938</v>
      </c>
      <c r="B22">
        <v>1680</v>
      </c>
    </row>
    <row r="23" spans="1:2">
      <c r="A23">
        <v>1939</v>
      </c>
      <c r="B23">
        <v>760</v>
      </c>
    </row>
    <row r="24" spans="1:2">
      <c r="A24">
        <v>1940</v>
      </c>
      <c r="B24">
        <v>1380</v>
      </c>
    </row>
    <row r="25" spans="1:2">
      <c r="A25">
        <v>1941</v>
      </c>
      <c r="B25">
        <v>1030</v>
      </c>
    </row>
    <row r="26" spans="1:2">
      <c r="A26">
        <v>1942</v>
      </c>
      <c r="B26">
        <v>820</v>
      </c>
    </row>
    <row r="27" spans="1:2">
      <c r="A27">
        <v>1943</v>
      </c>
      <c r="B27">
        <v>1020</v>
      </c>
    </row>
    <row r="28" spans="1:2">
      <c r="A28">
        <v>1944</v>
      </c>
      <c r="B28">
        <v>998</v>
      </c>
    </row>
    <row r="29" spans="1:2">
      <c r="A29">
        <v>1945</v>
      </c>
      <c r="B29">
        <v>3500</v>
      </c>
    </row>
    <row r="30" spans="1:2">
      <c r="A30">
        <v>1946</v>
      </c>
      <c r="B30">
        <v>1100</v>
      </c>
    </row>
    <row r="31" spans="1:2">
      <c r="A31">
        <v>1947</v>
      </c>
      <c r="B31">
        <v>1010</v>
      </c>
    </row>
    <row r="32" spans="1:2">
      <c r="A32">
        <v>1948</v>
      </c>
      <c r="B32">
        <v>830</v>
      </c>
    </row>
    <row r="33" spans="1:2">
      <c r="A33">
        <v>1949</v>
      </c>
      <c r="B33">
        <v>1030</v>
      </c>
    </row>
    <row r="34" spans="1:2">
      <c r="A34">
        <v>1950</v>
      </c>
      <c r="B34">
        <v>452</v>
      </c>
    </row>
    <row r="35" spans="1:2">
      <c r="A35">
        <v>1951</v>
      </c>
      <c r="B35">
        <v>2530</v>
      </c>
    </row>
    <row r="36" spans="1:2">
      <c r="A36">
        <v>1952</v>
      </c>
      <c r="B36">
        <v>1740</v>
      </c>
    </row>
    <row r="37" spans="1:2">
      <c r="A37">
        <v>1953</v>
      </c>
      <c r="B37">
        <v>1860</v>
      </c>
    </row>
    <row r="38" spans="1:2">
      <c r="A38">
        <v>1954</v>
      </c>
      <c r="B38">
        <v>1270</v>
      </c>
    </row>
    <row r="39" spans="1:2">
      <c r="A39">
        <v>1955</v>
      </c>
      <c r="B39">
        <v>2200</v>
      </c>
    </row>
    <row r="40" spans="1:2">
      <c r="A40">
        <v>1956</v>
      </c>
      <c r="B40">
        <v>1530</v>
      </c>
    </row>
    <row r="41" spans="1:2">
      <c r="A41">
        <v>1957</v>
      </c>
      <c r="B41">
        <v>795</v>
      </c>
    </row>
    <row r="42" spans="1:2">
      <c r="A42">
        <v>1958</v>
      </c>
      <c r="B42">
        <v>1760</v>
      </c>
    </row>
    <row r="43" spans="1:2">
      <c r="A43">
        <v>1959</v>
      </c>
      <c r="B43">
        <v>806</v>
      </c>
    </row>
    <row r="44" spans="1:2">
      <c r="A44">
        <v>1960</v>
      </c>
      <c r="B44">
        <v>1190</v>
      </c>
    </row>
    <row r="45" spans="1:2">
      <c r="A45">
        <v>1961</v>
      </c>
      <c r="B45">
        <v>952</v>
      </c>
    </row>
    <row r="46" spans="1:2">
      <c r="A46">
        <v>1962</v>
      </c>
      <c r="B46">
        <v>1670</v>
      </c>
    </row>
    <row r="47" spans="1:2">
      <c r="A47">
        <v>1963</v>
      </c>
      <c r="B47">
        <v>824</v>
      </c>
    </row>
    <row r="48" spans="1:2">
      <c r="A48">
        <v>1964</v>
      </c>
      <c r="B48">
        <v>702</v>
      </c>
    </row>
    <row r="49" spans="1:2">
      <c r="A49">
        <v>1965</v>
      </c>
      <c r="B49">
        <v>1490</v>
      </c>
    </row>
    <row r="50" spans="1:2">
      <c r="A50">
        <v>1966</v>
      </c>
      <c r="B50">
        <v>1600</v>
      </c>
    </row>
    <row r="51" spans="1:2">
      <c r="A51">
        <v>1967</v>
      </c>
      <c r="B51">
        <v>800</v>
      </c>
    </row>
    <row r="52" spans="1:2">
      <c r="A52">
        <v>1968</v>
      </c>
      <c r="B52">
        <v>3330</v>
      </c>
    </row>
    <row r="53" spans="1:2">
      <c r="A53">
        <v>1969</v>
      </c>
      <c r="B53">
        <v>1540</v>
      </c>
    </row>
    <row r="54" spans="1:2">
      <c r="A54">
        <v>1970</v>
      </c>
      <c r="B54">
        <v>2130</v>
      </c>
    </row>
    <row r="55" spans="1:2">
      <c r="A55">
        <v>1971</v>
      </c>
      <c r="B55">
        <v>3770</v>
      </c>
    </row>
    <row r="56" spans="1:2">
      <c r="A56">
        <v>1972</v>
      </c>
      <c r="B56">
        <v>2240</v>
      </c>
    </row>
    <row r="57" spans="1:2">
      <c r="A57">
        <v>1973</v>
      </c>
      <c r="B57">
        <v>3210</v>
      </c>
    </row>
    <row r="58" spans="1:2">
      <c r="A58">
        <v>1974</v>
      </c>
      <c r="B58">
        <v>2940</v>
      </c>
    </row>
    <row r="59" spans="1:2">
      <c r="A59">
        <v>1975</v>
      </c>
      <c r="B59">
        <v>2720</v>
      </c>
    </row>
    <row r="60" spans="1:2">
      <c r="A60">
        <v>1976</v>
      </c>
      <c r="B60">
        <v>2440</v>
      </c>
    </row>
    <row r="61" spans="1:2">
      <c r="A61">
        <v>1977</v>
      </c>
      <c r="B61">
        <v>3130</v>
      </c>
    </row>
    <row r="62" spans="1:2">
      <c r="A62">
        <v>1978</v>
      </c>
      <c r="B62">
        <v>4500</v>
      </c>
    </row>
    <row r="63" spans="1:2">
      <c r="A63">
        <v>1979</v>
      </c>
      <c r="B63">
        <v>2890</v>
      </c>
    </row>
    <row r="64" spans="1:2">
      <c r="A64">
        <v>1980</v>
      </c>
      <c r="B64">
        <v>2470</v>
      </c>
    </row>
    <row r="65" spans="1:2">
      <c r="A65">
        <v>1981</v>
      </c>
      <c r="B65">
        <v>1900</v>
      </c>
    </row>
    <row r="66" spans="1:2">
      <c r="A66">
        <v>1982</v>
      </c>
      <c r="B66">
        <v>1980</v>
      </c>
    </row>
    <row r="67" spans="1:2">
      <c r="A67">
        <v>1983</v>
      </c>
      <c r="B67">
        <v>2550</v>
      </c>
    </row>
    <row r="68" spans="1:2">
      <c r="A68">
        <v>1984</v>
      </c>
      <c r="B68">
        <v>3350</v>
      </c>
    </row>
    <row r="69" spans="1:2">
      <c r="A69">
        <v>1985</v>
      </c>
      <c r="B69">
        <v>2120</v>
      </c>
    </row>
    <row r="70" spans="1:2">
      <c r="A70">
        <v>1986</v>
      </c>
      <c r="B70">
        <v>1850</v>
      </c>
    </row>
    <row r="71" spans="1:2">
      <c r="A71">
        <v>1987</v>
      </c>
      <c r="B71">
        <v>2320</v>
      </c>
    </row>
    <row r="72" spans="1:2">
      <c r="A72">
        <v>1988</v>
      </c>
      <c r="B72">
        <v>1630</v>
      </c>
    </row>
    <row r="73" spans="1:2">
      <c r="A73">
        <v>1989</v>
      </c>
      <c r="B73">
        <v>2380</v>
      </c>
    </row>
  </sheetData>
  <phoneticPr fontId="3"/>
  <hyperlinks>
    <hyperlink ref="A4" r:id="rId1"/>
  </hyperlink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workbookViewId="0">
      <selection activeCell="A8" sqref="A8"/>
    </sheetView>
  </sheetViews>
  <sheetFormatPr baseColWidth="10" defaultColWidth="11" defaultRowHeight="13" x14ac:dyDescent="0"/>
  <sheetData>
    <row r="1" spans="1:4" ht="20">
      <c r="A1" s="36" t="s">
        <v>220</v>
      </c>
    </row>
    <row r="3" spans="1:4">
      <c r="A3" t="s">
        <v>22</v>
      </c>
    </row>
    <row r="4" spans="1:4">
      <c r="A4" t="s">
        <v>336</v>
      </c>
    </row>
    <row r="5" spans="1:4">
      <c r="A5" t="s">
        <v>337</v>
      </c>
    </row>
    <row r="6" spans="1:4">
      <c r="A6" t="s">
        <v>338</v>
      </c>
    </row>
    <row r="7" spans="1:4">
      <c r="A7" t="s">
        <v>221</v>
      </c>
    </row>
    <row r="10" spans="1:4">
      <c r="A10" t="s">
        <v>885</v>
      </c>
      <c r="B10" t="s">
        <v>1039</v>
      </c>
      <c r="C10" t="s">
        <v>1201</v>
      </c>
      <c r="D10" t="s">
        <v>1695</v>
      </c>
    </row>
    <row r="11" spans="1:4">
      <c r="A11" t="s">
        <v>1019</v>
      </c>
      <c r="B11">
        <v>1</v>
      </c>
      <c r="C11" t="s">
        <v>1020</v>
      </c>
      <c r="D11">
        <v>429</v>
      </c>
    </row>
    <row r="12" spans="1:4">
      <c r="A12" t="s">
        <v>1019</v>
      </c>
      <c r="B12">
        <v>2</v>
      </c>
      <c r="C12" t="s">
        <v>1020</v>
      </c>
      <c r="D12">
        <v>416</v>
      </c>
    </row>
    <row r="13" spans="1:4">
      <c r="A13" t="s">
        <v>1019</v>
      </c>
      <c r="B13">
        <v>3</v>
      </c>
      <c r="C13" t="s">
        <v>1020</v>
      </c>
      <c r="D13">
        <v>289</v>
      </c>
    </row>
    <row r="14" spans="1:4">
      <c r="A14" t="s">
        <v>1019</v>
      </c>
      <c r="B14">
        <v>4</v>
      </c>
      <c r="C14" t="s">
        <v>1020</v>
      </c>
      <c r="D14">
        <v>308</v>
      </c>
    </row>
    <row r="15" spans="1:4">
      <c r="A15" t="s">
        <v>1021</v>
      </c>
      <c r="B15">
        <v>1</v>
      </c>
      <c r="C15" t="s">
        <v>1020</v>
      </c>
      <c r="D15">
        <v>533</v>
      </c>
    </row>
    <row r="16" spans="1:4">
      <c r="A16" t="s">
        <v>1021</v>
      </c>
      <c r="B16">
        <v>2</v>
      </c>
      <c r="C16" t="s">
        <v>1020</v>
      </c>
      <c r="D16">
        <v>696</v>
      </c>
    </row>
    <row r="17" spans="1:4">
      <c r="A17" t="s">
        <v>1021</v>
      </c>
      <c r="B17">
        <v>3</v>
      </c>
      <c r="C17" t="s">
        <v>1020</v>
      </c>
      <c r="D17">
        <v>454</v>
      </c>
    </row>
    <row r="18" spans="1:4">
      <c r="A18" t="s">
        <v>1021</v>
      </c>
      <c r="B18">
        <v>4</v>
      </c>
      <c r="C18" t="s">
        <v>1020</v>
      </c>
      <c r="D18">
        <v>351</v>
      </c>
    </row>
    <row r="19" spans="1:4">
      <c r="A19" t="s">
        <v>1022</v>
      </c>
      <c r="B19">
        <v>1</v>
      </c>
      <c r="C19" t="s">
        <v>1020</v>
      </c>
      <c r="D19">
        <v>623</v>
      </c>
    </row>
    <row r="20" spans="1:4">
      <c r="A20" t="s">
        <v>1022</v>
      </c>
      <c r="B20">
        <v>2</v>
      </c>
      <c r="C20" t="s">
        <v>1020</v>
      </c>
      <c r="D20">
        <v>585</v>
      </c>
    </row>
    <row r="21" spans="1:4">
      <c r="A21" t="s">
        <v>1022</v>
      </c>
      <c r="B21">
        <v>3</v>
      </c>
      <c r="C21" t="s">
        <v>1020</v>
      </c>
      <c r="D21">
        <v>446</v>
      </c>
    </row>
    <row r="22" spans="1:4">
      <c r="A22" t="s">
        <v>1022</v>
      </c>
      <c r="B22">
        <v>4</v>
      </c>
      <c r="C22" t="s">
        <v>1020</v>
      </c>
      <c r="D22">
        <v>503</v>
      </c>
    </row>
    <row r="23" spans="1:4">
      <c r="A23" t="s">
        <v>1023</v>
      </c>
      <c r="B23">
        <v>1</v>
      </c>
      <c r="C23" t="s">
        <v>1020</v>
      </c>
      <c r="D23">
        <v>754</v>
      </c>
    </row>
    <row r="24" spans="1:4">
      <c r="A24" t="s">
        <v>1023</v>
      </c>
      <c r="B24">
        <v>2</v>
      </c>
      <c r="C24" t="s">
        <v>1020</v>
      </c>
      <c r="D24">
        <v>656</v>
      </c>
    </row>
    <row r="25" spans="1:4">
      <c r="A25" t="s">
        <v>1023</v>
      </c>
      <c r="B25">
        <v>3</v>
      </c>
      <c r="C25" t="s">
        <v>1020</v>
      </c>
      <c r="D25">
        <v>540</v>
      </c>
    </row>
    <row r="26" spans="1:4">
      <c r="A26" t="s">
        <v>1023</v>
      </c>
      <c r="B26">
        <v>4</v>
      </c>
      <c r="C26" t="s">
        <v>1020</v>
      </c>
      <c r="D26">
        <v>527</v>
      </c>
    </row>
    <row r="27" spans="1:4">
      <c r="A27" t="s">
        <v>1019</v>
      </c>
      <c r="B27">
        <v>1</v>
      </c>
      <c r="C27" t="s">
        <v>1024</v>
      </c>
      <c r="D27">
        <v>538</v>
      </c>
    </row>
    <row r="28" spans="1:4">
      <c r="A28" t="s">
        <v>1019</v>
      </c>
      <c r="B28">
        <v>2</v>
      </c>
      <c r="C28" t="s">
        <v>1024</v>
      </c>
      <c r="D28">
        <v>585</v>
      </c>
    </row>
    <row r="29" spans="1:4">
      <c r="A29" t="s">
        <v>1019</v>
      </c>
      <c r="B29">
        <v>3</v>
      </c>
      <c r="C29" t="s">
        <v>1024</v>
      </c>
      <c r="D29">
        <v>439</v>
      </c>
    </row>
    <row r="30" spans="1:4">
      <c r="A30" t="s">
        <v>1019</v>
      </c>
      <c r="B30">
        <v>4</v>
      </c>
      <c r="C30" t="s">
        <v>1024</v>
      </c>
      <c r="D30">
        <v>463</v>
      </c>
    </row>
    <row r="31" spans="1:4">
      <c r="A31" t="s">
        <v>1021</v>
      </c>
      <c r="B31">
        <v>1</v>
      </c>
      <c r="C31" t="s">
        <v>1024</v>
      </c>
      <c r="D31">
        <v>576</v>
      </c>
    </row>
    <row r="32" spans="1:4">
      <c r="A32" t="s">
        <v>1021</v>
      </c>
      <c r="B32">
        <v>2</v>
      </c>
      <c r="C32" t="s">
        <v>1024</v>
      </c>
      <c r="D32">
        <v>696</v>
      </c>
    </row>
    <row r="33" spans="1:4">
      <c r="A33" t="s">
        <v>1021</v>
      </c>
      <c r="B33">
        <v>3</v>
      </c>
      <c r="C33" t="s">
        <v>1024</v>
      </c>
      <c r="D33">
        <v>424</v>
      </c>
    </row>
    <row r="34" spans="1:4">
      <c r="A34" t="s">
        <v>1021</v>
      </c>
      <c r="B34">
        <v>4</v>
      </c>
      <c r="C34" t="s">
        <v>1024</v>
      </c>
      <c r="D34">
        <v>519</v>
      </c>
    </row>
    <row r="35" spans="1:4">
      <c r="A35" t="s">
        <v>1022</v>
      </c>
      <c r="B35">
        <v>1</v>
      </c>
      <c r="C35" t="s">
        <v>1024</v>
      </c>
      <c r="D35">
        <v>634</v>
      </c>
    </row>
    <row r="36" spans="1:4">
      <c r="A36" t="s">
        <v>1022</v>
      </c>
      <c r="B36">
        <v>2</v>
      </c>
      <c r="C36" t="s">
        <v>1024</v>
      </c>
      <c r="D36">
        <v>504</v>
      </c>
    </row>
    <row r="37" spans="1:4">
      <c r="A37" t="s">
        <v>1022</v>
      </c>
      <c r="B37">
        <v>3</v>
      </c>
      <c r="C37" t="s">
        <v>1024</v>
      </c>
      <c r="D37">
        <v>450</v>
      </c>
    </row>
    <row r="38" spans="1:4">
      <c r="A38" t="s">
        <v>1022</v>
      </c>
      <c r="B38">
        <v>4</v>
      </c>
      <c r="C38" t="s">
        <v>1024</v>
      </c>
      <c r="D38">
        <v>467</v>
      </c>
    </row>
    <row r="39" spans="1:4">
      <c r="A39" t="s">
        <v>1023</v>
      </c>
      <c r="B39">
        <v>1</v>
      </c>
      <c r="C39" t="s">
        <v>1024</v>
      </c>
      <c r="D39">
        <v>703</v>
      </c>
    </row>
    <row r="40" spans="1:4">
      <c r="A40" t="s">
        <v>1023</v>
      </c>
      <c r="B40">
        <v>2</v>
      </c>
      <c r="C40" t="s">
        <v>1024</v>
      </c>
      <c r="D40">
        <v>673</v>
      </c>
    </row>
    <row r="41" spans="1:4">
      <c r="A41" t="s">
        <v>1023</v>
      </c>
      <c r="B41">
        <v>3</v>
      </c>
      <c r="C41" t="s">
        <v>1024</v>
      </c>
      <c r="D41">
        <v>576</v>
      </c>
    </row>
    <row r="42" spans="1:4">
      <c r="A42" t="s">
        <v>1023</v>
      </c>
      <c r="B42">
        <v>4</v>
      </c>
      <c r="C42" t="s">
        <v>1024</v>
      </c>
      <c r="D42">
        <v>585</v>
      </c>
    </row>
    <row r="43" spans="1:4">
      <c r="A43" t="s">
        <v>1019</v>
      </c>
      <c r="B43">
        <v>1</v>
      </c>
      <c r="C43" t="s">
        <v>1025</v>
      </c>
      <c r="D43">
        <v>495</v>
      </c>
    </row>
    <row r="44" spans="1:4">
      <c r="A44" t="s">
        <v>1019</v>
      </c>
      <c r="B44">
        <v>2</v>
      </c>
      <c r="C44" t="s">
        <v>1025</v>
      </c>
      <c r="D44">
        <v>538</v>
      </c>
    </row>
    <row r="45" spans="1:4">
      <c r="A45" t="s">
        <v>1019</v>
      </c>
      <c r="B45">
        <v>3</v>
      </c>
      <c r="C45" t="s">
        <v>1025</v>
      </c>
      <c r="D45">
        <v>407</v>
      </c>
    </row>
    <row r="46" spans="1:4">
      <c r="A46" t="s">
        <v>1019</v>
      </c>
      <c r="B46">
        <v>4</v>
      </c>
      <c r="C46" t="s">
        <v>1025</v>
      </c>
      <c r="D46">
        <v>394</v>
      </c>
    </row>
    <row r="47" spans="1:4">
      <c r="A47" t="s">
        <v>1021</v>
      </c>
      <c r="B47">
        <v>1</v>
      </c>
      <c r="C47" t="s">
        <v>1025</v>
      </c>
      <c r="D47">
        <v>598</v>
      </c>
    </row>
    <row r="48" spans="1:4">
      <c r="A48" t="s">
        <v>1021</v>
      </c>
      <c r="B48">
        <v>2</v>
      </c>
      <c r="C48" t="s">
        <v>1025</v>
      </c>
      <c r="D48">
        <v>658</v>
      </c>
    </row>
    <row r="49" spans="1:4">
      <c r="A49" t="s">
        <v>1021</v>
      </c>
      <c r="B49">
        <v>3</v>
      </c>
      <c r="C49" t="s">
        <v>1025</v>
      </c>
      <c r="D49">
        <v>414</v>
      </c>
    </row>
    <row r="50" spans="1:4">
      <c r="A50" t="s">
        <v>1021</v>
      </c>
      <c r="B50">
        <v>4</v>
      </c>
      <c r="C50" t="s">
        <v>1025</v>
      </c>
      <c r="D50">
        <v>454</v>
      </c>
    </row>
    <row r="51" spans="1:4">
      <c r="A51" t="s">
        <v>1022</v>
      </c>
      <c r="B51">
        <v>1</v>
      </c>
      <c r="C51" t="s">
        <v>1025</v>
      </c>
      <c r="D51">
        <v>645</v>
      </c>
    </row>
    <row r="52" spans="1:4">
      <c r="A52" t="s">
        <v>1022</v>
      </c>
      <c r="B52">
        <v>2</v>
      </c>
      <c r="C52" t="s">
        <v>1025</v>
      </c>
      <c r="D52">
        <v>461</v>
      </c>
    </row>
    <row r="53" spans="1:4">
      <c r="A53" t="s">
        <v>1022</v>
      </c>
      <c r="B53">
        <v>3</v>
      </c>
      <c r="C53" t="s">
        <v>1025</v>
      </c>
      <c r="D53">
        <v>626</v>
      </c>
    </row>
    <row r="54" spans="1:4">
      <c r="A54" t="s">
        <v>1022</v>
      </c>
      <c r="B54">
        <v>4</v>
      </c>
      <c r="C54" t="s">
        <v>1025</v>
      </c>
      <c r="D54">
        <v>503</v>
      </c>
    </row>
    <row r="55" spans="1:4">
      <c r="A55" t="s">
        <v>1023</v>
      </c>
      <c r="B55">
        <v>1</v>
      </c>
      <c r="C55" t="s">
        <v>1025</v>
      </c>
      <c r="D55">
        <v>688</v>
      </c>
    </row>
    <row r="56" spans="1:4">
      <c r="A56" t="s">
        <v>1023</v>
      </c>
      <c r="B56">
        <v>2</v>
      </c>
      <c r="C56" t="s">
        <v>1025</v>
      </c>
      <c r="D56">
        <v>653</v>
      </c>
    </row>
    <row r="57" spans="1:4">
      <c r="A57" t="s">
        <v>1023</v>
      </c>
      <c r="B57">
        <v>3</v>
      </c>
      <c r="C57" t="s">
        <v>1025</v>
      </c>
      <c r="D57">
        <v>456</v>
      </c>
    </row>
    <row r="58" spans="1:4">
      <c r="A58" t="s">
        <v>1023</v>
      </c>
      <c r="B58">
        <v>4</v>
      </c>
      <c r="C58" t="s">
        <v>1025</v>
      </c>
      <c r="D58">
        <v>510</v>
      </c>
    </row>
    <row r="59" spans="1:4">
      <c r="A59" t="s">
        <v>1019</v>
      </c>
      <c r="B59">
        <v>1</v>
      </c>
      <c r="C59" t="s">
        <v>1026</v>
      </c>
      <c r="D59">
        <v>444</v>
      </c>
    </row>
    <row r="60" spans="1:4">
      <c r="A60" t="s">
        <v>1019</v>
      </c>
      <c r="B60">
        <v>2</v>
      </c>
      <c r="C60" t="s">
        <v>1026</v>
      </c>
      <c r="D60">
        <v>418</v>
      </c>
    </row>
    <row r="61" spans="1:4">
      <c r="A61" t="s">
        <v>1019</v>
      </c>
      <c r="B61">
        <v>3</v>
      </c>
      <c r="C61" t="s">
        <v>1026</v>
      </c>
      <c r="D61">
        <v>283</v>
      </c>
    </row>
    <row r="62" spans="1:4">
      <c r="A62" t="s">
        <v>1019</v>
      </c>
      <c r="B62">
        <v>4</v>
      </c>
      <c r="C62" t="s">
        <v>1026</v>
      </c>
      <c r="D62">
        <v>347</v>
      </c>
    </row>
    <row r="63" spans="1:4">
      <c r="A63" t="s">
        <v>1021</v>
      </c>
      <c r="B63">
        <v>1</v>
      </c>
      <c r="C63" t="s">
        <v>1026</v>
      </c>
      <c r="D63">
        <v>641</v>
      </c>
    </row>
    <row r="64" spans="1:4">
      <c r="A64" t="s">
        <v>1021</v>
      </c>
      <c r="B64">
        <v>2</v>
      </c>
      <c r="C64" t="s">
        <v>1026</v>
      </c>
      <c r="D64">
        <v>574</v>
      </c>
    </row>
    <row r="65" spans="1:4">
      <c r="A65" t="s">
        <v>1021</v>
      </c>
      <c r="B65">
        <v>3</v>
      </c>
      <c r="C65" t="s">
        <v>1026</v>
      </c>
      <c r="D65">
        <v>441</v>
      </c>
    </row>
    <row r="66" spans="1:4">
      <c r="A66" t="s">
        <v>1021</v>
      </c>
      <c r="B66">
        <v>4</v>
      </c>
      <c r="C66" t="s">
        <v>1026</v>
      </c>
      <c r="D66">
        <v>516</v>
      </c>
    </row>
    <row r="67" spans="1:4">
      <c r="A67" t="s">
        <v>1022</v>
      </c>
      <c r="B67">
        <v>1</v>
      </c>
      <c r="C67" t="s">
        <v>1026</v>
      </c>
      <c r="D67">
        <v>636</v>
      </c>
    </row>
    <row r="68" spans="1:4">
      <c r="A68" t="s">
        <v>1022</v>
      </c>
      <c r="B68">
        <v>2</v>
      </c>
      <c r="C68" t="s">
        <v>1026</v>
      </c>
      <c r="D68">
        <v>561</v>
      </c>
    </row>
    <row r="69" spans="1:4">
      <c r="A69" t="s">
        <v>1022</v>
      </c>
      <c r="B69">
        <v>3</v>
      </c>
      <c r="C69" t="s">
        <v>1026</v>
      </c>
      <c r="D69">
        <v>527</v>
      </c>
    </row>
    <row r="70" spans="1:4">
      <c r="A70" t="s">
        <v>1022</v>
      </c>
      <c r="B70">
        <v>4</v>
      </c>
      <c r="C70" t="s">
        <v>1026</v>
      </c>
      <c r="D70">
        <v>518</v>
      </c>
    </row>
    <row r="71" spans="1:4">
      <c r="A71" t="s">
        <v>1023</v>
      </c>
      <c r="B71">
        <v>1</v>
      </c>
      <c r="C71" t="s">
        <v>1026</v>
      </c>
      <c r="D71">
        <v>716</v>
      </c>
    </row>
    <row r="72" spans="1:4">
      <c r="A72" t="s">
        <v>1023</v>
      </c>
      <c r="B72">
        <v>2</v>
      </c>
      <c r="C72" t="s">
        <v>1026</v>
      </c>
      <c r="D72">
        <v>694</v>
      </c>
    </row>
    <row r="73" spans="1:4">
      <c r="A73" t="s">
        <v>1023</v>
      </c>
      <c r="B73">
        <v>3</v>
      </c>
      <c r="C73" t="s">
        <v>1026</v>
      </c>
      <c r="D73">
        <v>566</v>
      </c>
    </row>
    <row r="74" spans="1:4">
      <c r="A74" t="s">
        <v>1023</v>
      </c>
      <c r="B74">
        <v>4</v>
      </c>
      <c r="C74" t="s">
        <v>1026</v>
      </c>
      <c r="D74">
        <v>474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workbookViewId="0">
      <selection activeCell="A136" sqref="A136"/>
    </sheetView>
  </sheetViews>
  <sheetFormatPr baseColWidth="10" defaultColWidth="11" defaultRowHeight="13" x14ac:dyDescent="0"/>
  <sheetData>
    <row r="1" spans="1:1" ht="23">
      <c r="A1" s="26" t="s">
        <v>436</v>
      </c>
    </row>
    <row r="5" spans="1:1">
      <c r="A5" t="s">
        <v>1464</v>
      </c>
    </row>
    <row r="6" spans="1:1">
      <c r="A6" t="s">
        <v>1578</v>
      </c>
    </row>
    <row r="7" spans="1:1">
      <c r="A7" t="s">
        <v>1579</v>
      </c>
    </row>
    <row r="9" spans="1:1">
      <c r="A9" t="s">
        <v>1580</v>
      </c>
    </row>
    <row r="10" spans="1:1">
      <c r="A10" t="s">
        <v>1854</v>
      </c>
    </row>
    <row r="11" spans="1:1">
      <c r="A11" t="s">
        <v>1712</v>
      </c>
    </row>
    <row r="12" spans="1:1">
      <c r="A12" t="s">
        <v>1851</v>
      </c>
    </row>
    <row r="13" spans="1:1">
      <c r="A13" t="s">
        <v>1746</v>
      </c>
    </row>
    <row r="14" spans="1:1">
      <c r="A14" t="s">
        <v>1747</v>
      </c>
    </row>
    <row r="15" spans="1:1">
      <c r="A15" t="s">
        <v>351</v>
      </c>
    </row>
    <row r="16" spans="1:1">
      <c r="A16" t="s">
        <v>352</v>
      </c>
    </row>
    <row r="17" spans="1:1">
      <c r="A17" t="s">
        <v>100</v>
      </c>
    </row>
    <row r="18" spans="1:1">
      <c r="A18" t="s">
        <v>440</v>
      </c>
    </row>
    <row r="19" spans="1:1">
      <c r="A19" t="s">
        <v>237</v>
      </c>
    </row>
    <row r="20" spans="1:1">
      <c r="A20" t="s">
        <v>238</v>
      </c>
    </row>
    <row r="21" spans="1:1">
      <c r="A21" t="s">
        <v>343</v>
      </c>
    </row>
    <row r="22" spans="1:1">
      <c r="A22" t="s">
        <v>344</v>
      </c>
    </row>
    <row r="24" spans="1:1">
      <c r="A24" t="s">
        <v>345</v>
      </c>
    </row>
    <row r="25" spans="1:1">
      <c r="A25" t="s">
        <v>239</v>
      </c>
    </row>
    <row r="26" spans="1:1">
      <c r="A26" t="s">
        <v>442</v>
      </c>
    </row>
    <row r="27" spans="1:1">
      <c r="A27" t="s">
        <v>443</v>
      </c>
    </row>
    <row r="29" spans="1:1">
      <c r="A29" t="s">
        <v>447</v>
      </c>
    </row>
    <row r="30" spans="1:1">
      <c r="A30" t="s">
        <v>348</v>
      </c>
    </row>
    <row r="31" spans="1:1">
      <c r="A31" t="s">
        <v>349</v>
      </c>
    </row>
    <row r="32" spans="1:1">
      <c r="A32" t="s">
        <v>518</v>
      </c>
    </row>
    <row r="33" spans="1:1">
      <c r="A33" t="s">
        <v>591</v>
      </c>
    </row>
    <row r="35" spans="1:1">
      <c r="A35" t="s">
        <v>519</v>
      </c>
    </row>
    <row r="37" spans="1:1">
      <c r="A37" t="s">
        <v>520</v>
      </c>
    </row>
    <row r="38" spans="1:1">
      <c r="A38" t="s">
        <v>266</v>
      </c>
    </row>
    <row r="39" spans="1:1">
      <c r="A39" t="s">
        <v>1909</v>
      </c>
    </row>
    <row r="40" spans="1:1">
      <c r="A40" t="s">
        <v>1910</v>
      </c>
    </row>
    <row r="42" spans="1:1">
      <c r="A42" t="s">
        <v>1786</v>
      </c>
    </row>
    <row r="44" spans="1:1">
      <c r="A44" t="s">
        <v>1527</v>
      </c>
    </row>
    <row r="46" spans="1:1">
      <c r="A46" t="s">
        <v>1528</v>
      </c>
    </row>
    <row r="49" spans="1:1">
      <c r="A49" t="s">
        <v>1529</v>
      </c>
    </row>
    <row r="50" spans="1:1">
      <c r="A50" t="s">
        <v>1794</v>
      </c>
    </row>
    <row r="51" spans="1:1">
      <c r="A51" t="s">
        <v>1531</v>
      </c>
    </row>
    <row r="52" spans="1:1">
      <c r="A52" t="s">
        <v>1659</v>
      </c>
    </row>
    <row r="53" spans="1:1">
      <c r="A53" t="s">
        <v>1792</v>
      </c>
    </row>
    <row r="54" spans="1:1">
      <c r="A54" t="s">
        <v>1925</v>
      </c>
    </row>
    <row r="55" spans="1:1">
      <c r="A55" t="s">
        <v>2073</v>
      </c>
    </row>
    <row r="56" spans="1:1">
      <c r="A56" t="s">
        <v>1675</v>
      </c>
    </row>
    <row r="57" spans="1:1">
      <c r="A57" t="s">
        <v>1676</v>
      </c>
    </row>
    <row r="58" spans="1:1">
      <c r="A58" t="s">
        <v>182</v>
      </c>
    </row>
    <row r="59" spans="1:1">
      <c r="A59" t="s">
        <v>177</v>
      </c>
    </row>
    <row r="60" spans="1:1">
      <c r="A60" t="s">
        <v>388</v>
      </c>
    </row>
    <row r="61" spans="1:1">
      <c r="A61" t="s">
        <v>275</v>
      </c>
    </row>
    <row r="63" spans="1:1">
      <c r="A63" t="s">
        <v>276</v>
      </c>
    </row>
    <row r="64" spans="1:1">
      <c r="A64" t="s">
        <v>284</v>
      </c>
    </row>
    <row r="65" spans="1:1">
      <c r="A65" t="s">
        <v>285</v>
      </c>
    </row>
    <row r="66" spans="1:1">
      <c r="A66" t="s">
        <v>468</v>
      </c>
    </row>
    <row r="67" spans="1:1">
      <c r="A67" t="s">
        <v>469</v>
      </c>
    </row>
    <row r="68" spans="1:1">
      <c r="A68" t="s">
        <v>470</v>
      </c>
    </row>
    <row r="69" spans="1:1">
      <c r="A69" t="s">
        <v>291</v>
      </c>
    </row>
    <row r="70" spans="1:1">
      <c r="A70" t="s">
        <v>394</v>
      </c>
    </row>
    <row r="71" spans="1:1">
      <c r="A71" t="s">
        <v>548</v>
      </c>
    </row>
    <row r="72" spans="1:1">
      <c r="A72" t="s">
        <v>551</v>
      </c>
    </row>
    <row r="73" spans="1:1">
      <c r="A73" t="s">
        <v>1839</v>
      </c>
    </row>
    <row r="74" spans="1:1">
      <c r="A74" t="s">
        <v>1707</v>
      </c>
    </row>
    <row r="76" spans="1:1">
      <c r="A76" t="s">
        <v>1833</v>
      </c>
    </row>
    <row r="77" spans="1:1">
      <c r="A77" t="s">
        <v>1834</v>
      </c>
    </row>
    <row r="78" spans="1:1">
      <c r="A78" t="s">
        <v>1835</v>
      </c>
    </row>
    <row r="80" spans="1:1">
      <c r="A80" t="s">
        <v>1706</v>
      </c>
    </row>
    <row r="81" spans="1:1">
      <c r="A81" t="s">
        <v>1853</v>
      </c>
    </row>
    <row r="82" spans="1:1">
      <c r="A82" t="s">
        <v>1575</v>
      </c>
    </row>
    <row r="83" spans="1:1">
      <c r="A83" t="s">
        <v>1576</v>
      </c>
    </row>
    <row r="84" spans="1:1">
      <c r="A84" t="s">
        <v>1577</v>
      </c>
    </row>
    <row r="85" spans="1:1">
      <c r="A85" t="s">
        <v>97</v>
      </c>
    </row>
    <row r="86" spans="1:1">
      <c r="A86" t="s">
        <v>1860</v>
      </c>
    </row>
    <row r="87" spans="1:1">
      <c r="A87" t="s">
        <v>26</v>
      </c>
    </row>
    <row r="88" spans="1:1">
      <c r="A88" t="s">
        <v>27</v>
      </c>
    </row>
    <row r="89" spans="1:1">
      <c r="A89" t="s">
        <v>125</v>
      </c>
    </row>
    <row r="90" spans="1:1">
      <c r="A90" t="s">
        <v>243</v>
      </c>
    </row>
    <row r="91" spans="1:1">
      <c r="A91" t="s">
        <v>98</v>
      </c>
    </row>
    <row r="92" spans="1:1">
      <c r="A92" t="s">
        <v>350</v>
      </c>
    </row>
    <row r="94" spans="1:1">
      <c r="A94" t="s">
        <v>435</v>
      </c>
    </row>
    <row r="95" spans="1:1">
      <c r="A95" t="s">
        <v>437</v>
      </c>
    </row>
    <row r="96" spans="1:1">
      <c r="A96" t="s">
        <v>434</v>
      </c>
    </row>
    <row r="97" spans="1:1">
      <c r="A97" t="s">
        <v>507</v>
      </c>
    </row>
    <row r="99" spans="1:1">
      <c r="A99" t="s">
        <v>438</v>
      </c>
    </row>
    <row r="100" spans="1:1">
      <c r="A100" t="s">
        <v>439</v>
      </c>
    </row>
    <row r="101" spans="1:1">
      <c r="A101" t="s">
        <v>339</v>
      </c>
    </row>
    <row r="102" spans="1:1">
      <c r="A102" t="s">
        <v>516</v>
      </c>
    </row>
    <row r="103" spans="1:1">
      <c r="A103" t="s">
        <v>517</v>
      </c>
    </row>
    <row r="104" spans="1:1">
      <c r="A104" t="s">
        <v>347</v>
      </c>
    </row>
    <row r="106" spans="1:1">
      <c r="A106" t="s">
        <v>590</v>
      </c>
    </row>
    <row r="108" spans="1:1">
      <c r="A108" t="s">
        <v>593</v>
      </c>
    </row>
    <row r="109" spans="1:1">
      <c r="A109" t="s">
        <v>594</v>
      </c>
    </row>
    <row r="110" spans="1:1">
      <c r="A110" t="s">
        <v>444</v>
      </c>
    </row>
    <row r="111" spans="1:1">
      <c r="A111" t="s">
        <v>445</v>
      </c>
    </row>
    <row r="112" spans="1:1">
      <c r="A112" t="s">
        <v>1787</v>
      </c>
    </row>
    <row r="113" spans="1:1">
      <c r="A113" t="s">
        <v>1788</v>
      </c>
    </row>
    <row r="115" spans="1:1">
      <c r="A115" t="s">
        <v>1530</v>
      </c>
    </row>
    <row r="116" spans="1:1">
      <c r="A116" t="s">
        <v>1656</v>
      </c>
    </row>
    <row r="117" spans="1:1">
      <c r="A117" t="s">
        <v>1657</v>
      </c>
    </row>
    <row r="118" spans="1:1">
      <c r="A118" t="s">
        <v>1658</v>
      </c>
    </row>
    <row r="120" spans="1:1">
      <c r="A120" t="s">
        <v>1793</v>
      </c>
    </row>
    <row r="121" spans="1:1">
      <c r="A121" t="s">
        <v>1801</v>
      </c>
    </row>
    <row r="122" spans="1:1">
      <c r="A122" t="s">
        <v>1798</v>
      </c>
    </row>
    <row r="124" spans="1:1">
      <c r="A124" t="s">
        <v>1674</v>
      </c>
    </row>
    <row r="125" spans="1:1">
      <c r="A125" t="s">
        <v>1802</v>
      </c>
    </row>
    <row r="126" spans="1:1">
      <c r="A126" t="s">
        <v>280</v>
      </c>
    </row>
    <row r="128" spans="1:1">
      <c r="A128" t="s">
        <v>175</v>
      </c>
    </row>
    <row r="129" spans="1:6">
      <c r="A129" t="s">
        <v>176</v>
      </c>
    </row>
    <row r="130" spans="1:6">
      <c r="A130" t="s">
        <v>48</v>
      </c>
    </row>
    <row r="131" spans="1:6">
      <c r="A131" t="s">
        <v>49</v>
      </c>
    </row>
    <row r="132" spans="1:6">
      <c r="A132" t="s">
        <v>50</v>
      </c>
    </row>
    <row r="133" spans="1:6">
      <c r="A133" t="s">
        <v>51</v>
      </c>
    </row>
    <row r="134" spans="1:6">
      <c r="A134" t="s">
        <v>52</v>
      </c>
    </row>
    <row r="135" spans="1:6">
      <c r="A135" t="s">
        <v>293</v>
      </c>
    </row>
    <row r="136" spans="1:6">
      <c r="A136" t="s">
        <v>53</v>
      </c>
    </row>
    <row r="137" spans="1:6">
      <c r="A137" t="s">
        <v>54</v>
      </c>
    </row>
    <row r="138" spans="1:6">
      <c r="A138" t="s">
        <v>99</v>
      </c>
    </row>
    <row r="140" spans="1:6" s="1" customFormat="1">
      <c r="A140" s="1" t="s">
        <v>479</v>
      </c>
      <c r="B140" s="1" t="s">
        <v>480</v>
      </c>
      <c r="C140" s="1" t="s">
        <v>481</v>
      </c>
      <c r="D140" s="1" t="s">
        <v>482</v>
      </c>
      <c r="E140" s="1" t="s">
        <v>483</v>
      </c>
      <c r="F140" s="1" t="s">
        <v>484</v>
      </c>
    </row>
    <row r="141" spans="1:6">
      <c r="A141">
        <v>1</v>
      </c>
      <c r="B141">
        <v>8</v>
      </c>
      <c r="C141">
        <v>0</v>
      </c>
      <c r="D141">
        <v>35</v>
      </c>
      <c r="E141">
        <v>0.64</v>
      </c>
      <c r="F141">
        <v>22</v>
      </c>
    </row>
    <row r="142" spans="1:6">
      <c r="A142">
        <v>2</v>
      </c>
      <c r="B142">
        <v>8</v>
      </c>
      <c r="C142">
        <v>0</v>
      </c>
      <c r="D142">
        <v>37</v>
      </c>
      <c r="E142">
        <v>0.68</v>
      </c>
      <c r="F142">
        <v>9</v>
      </c>
    </row>
    <row r="143" spans="1:6">
      <c r="A143">
        <v>3</v>
      </c>
      <c r="B143">
        <v>8</v>
      </c>
      <c r="C143">
        <v>0</v>
      </c>
      <c r="D143">
        <v>49</v>
      </c>
      <c r="E143">
        <v>0.68</v>
      </c>
      <c r="F143">
        <v>49</v>
      </c>
    </row>
    <row r="144" spans="1:6">
      <c r="A144">
        <v>4</v>
      </c>
      <c r="B144">
        <v>8</v>
      </c>
      <c r="C144">
        <v>0</v>
      </c>
      <c r="D144">
        <v>46</v>
      </c>
      <c r="E144">
        <v>0.72</v>
      </c>
      <c r="F144">
        <v>1</v>
      </c>
    </row>
    <row r="145" spans="1:6">
      <c r="A145">
        <v>5</v>
      </c>
      <c r="B145">
        <v>8</v>
      </c>
      <c r="C145">
        <v>0</v>
      </c>
      <c r="D145">
        <v>63</v>
      </c>
      <c r="E145">
        <v>0.72</v>
      </c>
      <c r="F145">
        <v>23</v>
      </c>
    </row>
    <row r="146" spans="1:6">
      <c r="A146">
        <v>6</v>
      </c>
      <c r="B146">
        <v>8</v>
      </c>
      <c r="C146">
        <v>0</v>
      </c>
      <c r="D146">
        <v>39</v>
      </c>
      <c r="E146">
        <v>0.76</v>
      </c>
      <c r="F146">
        <v>83</v>
      </c>
    </row>
    <row r="147" spans="1:6">
      <c r="A147">
        <v>7</v>
      </c>
      <c r="B147">
        <v>8</v>
      </c>
      <c r="C147">
        <v>0</v>
      </c>
      <c r="D147">
        <v>46</v>
      </c>
      <c r="E147">
        <v>0.76</v>
      </c>
      <c r="F147">
        <v>23</v>
      </c>
    </row>
    <row r="148" spans="1:6">
      <c r="A148">
        <v>8</v>
      </c>
      <c r="B148">
        <v>8</v>
      </c>
      <c r="C148">
        <v>0</v>
      </c>
      <c r="D148">
        <v>56</v>
      </c>
      <c r="E148">
        <v>0.76</v>
      </c>
      <c r="F148">
        <v>15</v>
      </c>
    </row>
    <row r="149" spans="1:6">
      <c r="A149">
        <v>9</v>
      </c>
      <c r="B149">
        <v>8</v>
      </c>
      <c r="C149">
        <v>0</v>
      </c>
      <c r="D149">
        <v>63</v>
      </c>
      <c r="E149">
        <v>0.76</v>
      </c>
      <c r="F149">
        <v>9</v>
      </c>
    </row>
    <row r="150" spans="1:6">
      <c r="A150">
        <v>10</v>
      </c>
      <c r="B150">
        <v>8</v>
      </c>
      <c r="C150">
        <v>0</v>
      </c>
      <c r="D150">
        <v>65</v>
      </c>
      <c r="E150">
        <v>0.76</v>
      </c>
      <c r="F150">
        <v>81</v>
      </c>
    </row>
    <row r="151" spans="1:6">
      <c r="A151">
        <v>11</v>
      </c>
      <c r="B151">
        <v>8</v>
      </c>
      <c r="C151">
        <v>0</v>
      </c>
      <c r="D151">
        <v>56</v>
      </c>
      <c r="E151">
        <v>0.8</v>
      </c>
      <c r="F151">
        <v>12</v>
      </c>
    </row>
    <row r="152" spans="1:6">
      <c r="A152">
        <v>12</v>
      </c>
      <c r="B152">
        <v>8</v>
      </c>
      <c r="C152">
        <v>0</v>
      </c>
      <c r="D152">
        <v>65</v>
      </c>
      <c r="E152">
        <v>0.8</v>
      </c>
      <c r="F152">
        <v>15</v>
      </c>
    </row>
    <row r="153" spans="1:6">
      <c r="A153">
        <v>13</v>
      </c>
      <c r="B153">
        <v>8</v>
      </c>
      <c r="C153">
        <v>0</v>
      </c>
      <c r="D153">
        <v>70</v>
      </c>
      <c r="E153">
        <v>0.8</v>
      </c>
      <c r="F153">
        <v>37</v>
      </c>
    </row>
    <row r="154" spans="1:6">
      <c r="A154">
        <v>14</v>
      </c>
      <c r="B154">
        <v>8</v>
      </c>
      <c r="C154">
        <v>0</v>
      </c>
      <c r="D154">
        <v>63</v>
      </c>
      <c r="E154">
        <v>0.84</v>
      </c>
      <c r="F154">
        <v>24</v>
      </c>
    </row>
    <row r="155" spans="1:6">
      <c r="A155">
        <v>15</v>
      </c>
      <c r="B155">
        <v>8</v>
      </c>
      <c r="C155">
        <v>0</v>
      </c>
      <c r="D155">
        <v>65</v>
      </c>
      <c r="E155">
        <v>0.84</v>
      </c>
      <c r="F155">
        <v>26</v>
      </c>
    </row>
    <row r="156" spans="1:6">
      <c r="A156">
        <v>16</v>
      </c>
      <c r="B156">
        <v>8</v>
      </c>
      <c r="C156">
        <v>0</v>
      </c>
      <c r="D156">
        <v>70</v>
      </c>
      <c r="E156">
        <v>0.84</v>
      </c>
      <c r="F156">
        <v>17</v>
      </c>
    </row>
    <row r="157" spans="1:6">
      <c r="A157">
        <v>17</v>
      </c>
      <c r="B157">
        <v>8</v>
      </c>
      <c r="C157">
        <v>0</v>
      </c>
      <c r="D157">
        <v>77</v>
      </c>
      <c r="E157">
        <v>0.84</v>
      </c>
      <c r="F157">
        <v>14</v>
      </c>
    </row>
    <row r="158" spans="1:6">
      <c r="A158">
        <v>18</v>
      </c>
      <c r="B158">
        <v>8</v>
      </c>
      <c r="C158">
        <v>0</v>
      </c>
      <c r="D158">
        <v>81</v>
      </c>
      <c r="E158">
        <v>0.84</v>
      </c>
      <c r="F158">
        <v>14</v>
      </c>
    </row>
    <row r="159" spans="1:6">
      <c r="A159">
        <v>19</v>
      </c>
      <c r="B159">
        <v>8</v>
      </c>
      <c r="C159">
        <v>0</v>
      </c>
      <c r="D159">
        <v>86</v>
      </c>
      <c r="E159">
        <v>0.84</v>
      </c>
      <c r="F159">
        <v>6</v>
      </c>
    </row>
    <row r="160" spans="1:6">
      <c r="A160">
        <v>20</v>
      </c>
      <c r="B160">
        <v>8</v>
      </c>
      <c r="C160">
        <v>0</v>
      </c>
      <c r="D160">
        <v>70</v>
      </c>
      <c r="E160">
        <v>0.88</v>
      </c>
      <c r="F160">
        <v>25</v>
      </c>
    </row>
    <row r="161" spans="1:6">
      <c r="A161">
        <v>21</v>
      </c>
      <c r="B161">
        <v>8</v>
      </c>
      <c r="C161">
        <v>0</v>
      </c>
      <c r="D161">
        <v>70</v>
      </c>
      <c r="E161">
        <v>0.88</v>
      </c>
      <c r="F161">
        <v>18</v>
      </c>
    </row>
    <row r="162" spans="1:6">
      <c r="A162">
        <v>22</v>
      </c>
      <c r="B162">
        <v>8</v>
      </c>
      <c r="C162">
        <v>0</v>
      </c>
      <c r="D162">
        <v>77</v>
      </c>
      <c r="E162">
        <v>0.92</v>
      </c>
      <c r="F162">
        <v>26</v>
      </c>
    </row>
    <row r="163" spans="1:6">
      <c r="A163">
        <v>23</v>
      </c>
      <c r="B163">
        <v>8</v>
      </c>
      <c r="C163">
        <v>0</v>
      </c>
      <c r="D163">
        <v>77</v>
      </c>
      <c r="E163">
        <v>0.92</v>
      </c>
      <c r="F163">
        <v>24</v>
      </c>
    </row>
    <row r="164" spans="1:6">
      <c r="A164">
        <v>24</v>
      </c>
      <c r="B164">
        <v>8</v>
      </c>
      <c r="C164">
        <v>0</v>
      </c>
      <c r="D164">
        <v>81</v>
      </c>
      <c r="E164">
        <v>0.92</v>
      </c>
      <c r="F164">
        <v>29</v>
      </c>
    </row>
    <row r="165" spans="1:6">
      <c r="A165">
        <v>25</v>
      </c>
      <c r="B165">
        <v>8</v>
      </c>
      <c r="C165">
        <v>0</v>
      </c>
      <c r="D165">
        <v>77</v>
      </c>
      <c r="E165">
        <v>0.94</v>
      </c>
      <c r="F165">
        <v>27</v>
      </c>
    </row>
    <row r="166" spans="1:6">
      <c r="A166">
        <v>1</v>
      </c>
      <c r="B166">
        <v>0</v>
      </c>
      <c r="C166">
        <v>9</v>
      </c>
      <c r="D166">
        <v>40</v>
      </c>
      <c r="E166">
        <v>0.64</v>
      </c>
      <c r="F166">
        <v>18</v>
      </c>
    </row>
    <row r="167" spans="1:6">
      <c r="A167">
        <v>2</v>
      </c>
      <c r="B167">
        <v>0</v>
      </c>
      <c r="C167">
        <v>9</v>
      </c>
      <c r="D167">
        <v>37</v>
      </c>
      <c r="E167">
        <v>0.7</v>
      </c>
      <c r="F167">
        <v>6</v>
      </c>
    </row>
    <row r="168" spans="1:6">
      <c r="A168">
        <v>3</v>
      </c>
      <c r="B168">
        <v>0</v>
      </c>
      <c r="C168">
        <v>9</v>
      </c>
      <c r="D168">
        <v>44</v>
      </c>
      <c r="E168">
        <v>0.72</v>
      </c>
      <c r="F168">
        <v>19</v>
      </c>
    </row>
    <row r="169" spans="1:6">
      <c r="A169">
        <v>4</v>
      </c>
      <c r="B169">
        <v>0</v>
      </c>
      <c r="C169">
        <v>9</v>
      </c>
      <c r="D169">
        <v>47</v>
      </c>
      <c r="E169">
        <v>0.72</v>
      </c>
      <c r="F169">
        <v>7</v>
      </c>
    </row>
    <row r="170" spans="1:6">
      <c r="A170">
        <v>5</v>
      </c>
      <c r="B170">
        <v>0</v>
      </c>
      <c r="C170">
        <v>9</v>
      </c>
      <c r="D170">
        <v>47</v>
      </c>
      <c r="E170">
        <v>0.72</v>
      </c>
      <c r="F170">
        <v>16</v>
      </c>
    </row>
    <row r="171" spans="1:6">
      <c r="A171">
        <v>6</v>
      </c>
      <c r="B171">
        <v>0</v>
      </c>
      <c r="C171">
        <v>9</v>
      </c>
      <c r="D171">
        <v>47</v>
      </c>
      <c r="E171">
        <v>0.76</v>
      </c>
      <c r="F171">
        <v>13</v>
      </c>
    </row>
    <row r="172" spans="1:6">
      <c r="A172">
        <v>7</v>
      </c>
      <c r="B172">
        <v>0</v>
      </c>
      <c r="C172">
        <v>9</v>
      </c>
      <c r="D172">
        <v>68</v>
      </c>
      <c r="E172">
        <v>0.78</v>
      </c>
      <c r="F172">
        <v>35</v>
      </c>
    </row>
    <row r="173" spans="1:6">
      <c r="A173">
        <v>8</v>
      </c>
      <c r="B173">
        <v>0</v>
      </c>
      <c r="C173">
        <v>9</v>
      </c>
      <c r="D173">
        <v>47</v>
      </c>
      <c r="E173">
        <v>0.8</v>
      </c>
      <c r="F173">
        <v>2</v>
      </c>
    </row>
    <row r="174" spans="1:6">
      <c r="A174">
        <v>9</v>
      </c>
      <c r="B174">
        <v>0</v>
      </c>
      <c r="C174">
        <v>9</v>
      </c>
      <c r="D174">
        <v>54</v>
      </c>
      <c r="E174">
        <v>0.84</v>
      </c>
      <c r="F174">
        <v>35</v>
      </c>
    </row>
    <row r="175" spans="1:6">
      <c r="A175">
        <v>10</v>
      </c>
      <c r="B175">
        <v>0</v>
      </c>
      <c r="C175">
        <v>9</v>
      </c>
      <c r="D175">
        <v>61</v>
      </c>
      <c r="E175">
        <v>0.84</v>
      </c>
      <c r="F175">
        <v>6</v>
      </c>
    </row>
    <row r="176" spans="1:6">
      <c r="A176">
        <v>11</v>
      </c>
      <c r="B176">
        <v>0</v>
      </c>
      <c r="C176">
        <v>9</v>
      </c>
      <c r="D176">
        <v>71</v>
      </c>
      <c r="E176">
        <v>0.84</v>
      </c>
      <c r="F176">
        <v>15</v>
      </c>
    </row>
    <row r="177" spans="1:6">
      <c r="A177">
        <v>12</v>
      </c>
      <c r="B177">
        <v>0</v>
      </c>
      <c r="C177">
        <v>9</v>
      </c>
      <c r="D177">
        <v>75</v>
      </c>
      <c r="E177">
        <v>0.84</v>
      </c>
      <c r="F177">
        <v>14</v>
      </c>
    </row>
    <row r="178" spans="1:6">
      <c r="A178">
        <v>13</v>
      </c>
      <c r="B178">
        <v>0</v>
      </c>
      <c r="C178">
        <v>9</v>
      </c>
      <c r="D178">
        <v>89</v>
      </c>
      <c r="E178">
        <v>0.84</v>
      </c>
      <c r="F178">
        <v>18</v>
      </c>
    </row>
    <row r="179" spans="1:6">
      <c r="A179">
        <v>14</v>
      </c>
      <c r="B179">
        <v>0</v>
      </c>
      <c r="C179">
        <v>9</v>
      </c>
      <c r="D179">
        <v>58</v>
      </c>
      <c r="E179">
        <v>0.88</v>
      </c>
      <c r="F179">
        <v>50</v>
      </c>
    </row>
    <row r="180" spans="1:6">
      <c r="A180">
        <v>15</v>
      </c>
      <c r="B180">
        <v>0</v>
      </c>
      <c r="C180">
        <v>9</v>
      </c>
      <c r="D180">
        <v>59</v>
      </c>
      <c r="E180">
        <v>0.88</v>
      </c>
      <c r="F180">
        <v>25</v>
      </c>
    </row>
    <row r="181" spans="1:6">
      <c r="A181">
        <v>16</v>
      </c>
      <c r="B181">
        <v>0</v>
      </c>
      <c r="C181">
        <v>9</v>
      </c>
      <c r="D181">
        <v>62</v>
      </c>
      <c r="E181">
        <v>0.88</v>
      </c>
      <c r="F181">
        <v>10</v>
      </c>
    </row>
    <row r="182" spans="1:6">
      <c r="A182">
        <v>17</v>
      </c>
      <c r="B182">
        <v>0</v>
      </c>
      <c r="C182">
        <v>9</v>
      </c>
      <c r="D182">
        <v>79</v>
      </c>
      <c r="E182">
        <v>0.88</v>
      </c>
      <c r="F182">
        <v>33</v>
      </c>
    </row>
    <row r="183" spans="1:6">
      <c r="A183">
        <v>18</v>
      </c>
      <c r="B183">
        <v>0</v>
      </c>
      <c r="C183">
        <v>9</v>
      </c>
      <c r="D183">
        <v>96</v>
      </c>
      <c r="E183">
        <v>0.88</v>
      </c>
      <c r="F183">
        <v>43</v>
      </c>
    </row>
    <row r="184" spans="1:6">
      <c r="A184">
        <v>19</v>
      </c>
      <c r="B184">
        <v>0</v>
      </c>
      <c r="C184">
        <v>9</v>
      </c>
      <c r="D184">
        <v>58</v>
      </c>
      <c r="E184">
        <v>0.92</v>
      </c>
      <c r="F184">
        <v>35</v>
      </c>
    </row>
    <row r="185" spans="1:6">
      <c r="A185">
        <v>20</v>
      </c>
      <c r="B185">
        <v>0</v>
      </c>
      <c r="C185">
        <v>9</v>
      </c>
      <c r="D185">
        <v>62</v>
      </c>
      <c r="E185">
        <v>0.92</v>
      </c>
      <c r="F185">
        <v>17</v>
      </c>
    </row>
    <row r="186" spans="1:6">
      <c r="A186">
        <v>21</v>
      </c>
      <c r="B186">
        <v>0</v>
      </c>
      <c r="C186">
        <v>9</v>
      </c>
      <c r="D186">
        <v>70</v>
      </c>
      <c r="E186">
        <v>0.92</v>
      </c>
      <c r="F186">
        <v>27</v>
      </c>
    </row>
    <row r="187" spans="1:6">
      <c r="A187">
        <v>22</v>
      </c>
      <c r="B187">
        <v>0</v>
      </c>
      <c r="C187">
        <v>9</v>
      </c>
      <c r="D187">
        <v>72</v>
      </c>
      <c r="E187">
        <v>0.92</v>
      </c>
      <c r="F187">
        <v>22</v>
      </c>
    </row>
    <row r="188" spans="1:6">
      <c r="A188">
        <v>23</v>
      </c>
      <c r="B188">
        <v>0</v>
      </c>
      <c r="C188">
        <v>9</v>
      </c>
      <c r="D188">
        <v>75</v>
      </c>
      <c r="E188">
        <v>0.92</v>
      </c>
      <c r="F188">
        <v>16</v>
      </c>
    </row>
    <row r="189" spans="1:6">
      <c r="A189">
        <v>24</v>
      </c>
      <c r="B189">
        <v>0</v>
      </c>
      <c r="C189">
        <v>9</v>
      </c>
      <c r="D189">
        <v>96</v>
      </c>
      <c r="E189">
        <v>0.92</v>
      </c>
      <c r="F189">
        <v>20</v>
      </c>
    </row>
    <row r="190" spans="1:6">
      <c r="A190">
        <v>25</v>
      </c>
      <c r="B190">
        <v>0</v>
      </c>
      <c r="C190">
        <v>9</v>
      </c>
      <c r="D190">
        <v>75</v>
      </c>
      <c r="E190">
        <v>0.94</v>
      </c>
      <c r="F190">
        <v>37</v>
      </c>
    </row>
    <row r="191" spans="1:6">
      <c r="A191">
        <v>1</v>
      </c>
      <c r="B191">
        <v>1</v>
      </c>
      <c r="C191">
        <v>0</v>
      </c>
      <c r="D191">
        <v>46</v>
      </c>
      <c r="E191">
        <v>0.64</v>
      </c>
      <c r="F191">
        <v>23</v>
      </c>
    </row>
    <row r="192" spans="1:6">
      <c r="A192">
        <v>2</v>
      </c>
      <c r="B192">
        <v>1</v>
      </c>
      <c r="C192">
        <v>0</v>
      </c>
      <c r="D192">
        <v>42</v>
      </c>
      <c r="E192">
        <v>0.68</v>
      </c>
      <c r="F192">
        <v>4</v>
      </c>
    </row>
    <row r="193" spans="1:6">
      <c r="A193">
        <v>3</v>
      </c>
      <c r="B193">
        <v>1</v>
      </c>
      <c r="C193">
        <v>0</v>
      </c>
      <c r="D193">
        <v>65</v>
      </c>
      <c r="E193">
        <v>0.72</v>
      </c>
      <c r="F193">
        <v>20</v>
      </c>
    </row>
    <row r="194" spans="1:6">
      <c r="A194">
        <v>4</v>
      </c>
      <c r="B194">
        <v>1</v>
      </c>
      <c r="C194">
        <v>0</v>
      </c>
      <c r="D194">
        <v>46</v>
      </c>
      <c r="E194">
        <v>0.76</v>
      </c>
      <c r="F194">
        <v>42</v>
      </c>
    </row>
    <row r="195" spans="1:6">
      <c r="A195">
        <v>5</v>
      </c>
      <c r="B195">
        <v>1</v>
      </c>
      <c r="C195">
        <v>0</v>
      </c>
      <c r="D195">
        <v>58</v>
      </c>
      <c r="E195">
        <v>0.76</v>
      </c>
      <c r="F195">
        <v>9</v>
      </c>
    </row>
    <row r="196" spans="1:6">
      <c r="A196">
        <v>6</v>
      </c>
      <c r="B196">
        <v>1</v>
      </c>
      <c r="C196">
        <v>0</v>
      </c>
      <c r="D196">
        <v>42</v>
      </c>
      <c r="E196">
        <v>0.8</v>
      </c>
      <c r="F196">
        <v>32</v>
      </c>
    </row>
    <row r="197" spans="1:6">
      <c r="A197">
        <v>7</v>
      </c>
      <c r="B197">
        <v>1</v>
      </c>
      <c r="C197">
        <v>0</v>
      </c>
      <c r="D197">
        <v>48</v>
      </c>
      <c r="E197">
        <v>0.8</v>
      </c>
      <c r="F197">
        <v>66</v>
      </c>
    </row>
    <row r="198" spans="1:6">
      <c r="A198">
        <v>8</v>
      </c>
      <c r="B198">
        <v>1</v>
      </c>
      <c r="C198">
        <v>0</v>
      </c>
      <c r="D198">
        <v>58</v>
      </c>
      <c r="E198">
        <v>0.8</v>
      </c>
      <c r="F198">
        <v>28</v>
      </c>
    </row>
    <row r="199" spans="1:6">
      <c r="A199">
        <v>9</v>
      </c>
      <c r="B199">
        <v>1</v>
      </c>
      <c r="C199">
        <v>0</v>
      </c>
      <c r="D199">
        <v>50</v>
      </c>
      <c r="E199">
        <v>0.82</v>
      </c>
      <c r="F199">
        <v>10</v>
      </c>
    </row>
    <row r="200" spans="1:6">
      <c r="A200">
        <v>10</v>
      </c>
      <c r="B200">
        <v>1</v>
      </c>
      <c r="C200">
        <v>0</v>
      </c>
      <c r="D200">
        <v>80</v>
      </c>
      <c r="E200">
        <v>0.82</v>
      </c>
      <c r="F200">
        <v>4</v>
      </c>
    </row>
    <row r="201" spans="1:6">
      <c r="A201">
        <v>11</v>
      </c>
      <c r="B201">
        <v>1</v>
      </c>
      <c r="C201">
        <v>0</v>
      </c>
      <c r="D201">
        <v>63</v>
      </c>
      <c r="E201">
        <v>0.84</v>
      </c>
      <c r="F201">
        <v>12</v>
      </c>
    </row>
    <row r="202" spans="1:6">
      <c r="A202">
        <v>12</v>
      </c>
      <c r="B202">
        <v>1</v>
      </c>
      <c r="C202">
        <v>0</v>
      </c>
      <c r="D202">
        <v>65</v>
      </c>
      <c r="E202">
        <v>0.84</v>
      </c>
      <c r="F202">
        <v>17</v>
      </c>
    </row>
    <row r="203" spans="1:6">
      <c r="A203">
        <v>13</v>
      </c>
      <c r="B203">
        <v>1</v>
      </c>
      <c r="C203">
        <v>0</v>
      </c>
      <c r="D203">
        <v>70</v>
      </c>
      <c r="E203">
        <v>0.84</v>
      </c>
      <c r="F203">
        <v>12</v>
      </c>
    </row>
    <row r="204" spans="1:6">
      <c r="A204">
        <v>14</v>
      </c>
      <c r="B204">
        <v>1</v>
      </c>
      <c r="C204">
        <v>0</v>
      </c>
      <c r="D204">
        <v>70</v>
      </c>
      <c r="E204">
        <v>0.84</v>
      </c>
      <c r="F204">
        <v>23</v>
      </c>
    </row>
    <row r="205" spans="1:6">
      <c r="A205">
        <v>15</v>
      </c>
      <c r="B205">
        <v>1</v>
      </c>
      <c r="C205">
        <v>0</v>
      </c>
      <c r="D205">
        <v>72</v>
      </c>
      <c r="E205">
        <v>0.84</v>
      </c>
      <c r="F205">
        <v>40</v>
      </c>
    </row>
    <row r="206" spans="1:6">
      <c r="A206">
        <v>16</v>
      </c>
      <c r="B206">
        <v>1</v>
      </c>
      <c r="C206">
        <v>0</v>
      </c>
      <c r="D206">
        <v>97</v>
      </c>
      <c r="E206">
        <v>0.84</v>
      </c>
      <c r="F206">
        <v>18</v>
      </c>
    </row>
    <row r="207" spans="1:6">
      <c r="A207">
        <v>17</v>
      </c>
      <c r="B207">
        <v>1</v>
      </c>
      <c r="C207">
        <v>0</v>
      </c>
      <c r="D207">
        <v>46</v>
      </c>
      <c r="E207">
        <v>0.88</v>
      </c>
      <c r="F207">
        <v>10</v>
      </c>
    </row>
    <row r="208" spans="1:6">
      <c r="A208">
        <v>18</v>
      </c>
      <c r="B208">
        <v>1</v>
      </c>
      <c r="C208">
        <v>0</v>
      </c>
      <c r="D208">
        <v>56</v>
      </c>
      <c r="E208">
        <v>0.88</v>
      </c>
      <c r="F208">
        <v>38</v>
      </c>
    </row>
    <row r="209" spans="1:6">
      <c r="A209">
        <v>19</v>
      </c>
      <c r="B209">
        <v>1</v>
      </c>
      <c r="C209">
        <v>0</v>
      </c>
      <c r="D209">
        <v>70</v>
      </c>
      <c r="E209">
        <v>0.88</v>
      </c>
      <c r="F209">
        <v>7</v>
      </c>
    </row>
    <row r="210" spans="1:6">
      <c r="A210">
        <v>20</v>
      </c>
      <c r="B210">
        <v>1</v>
      </c>
      <c r="C210">
        <v>0</v>
      </c>
      <c r="D210">
        <v>70</v>
      </c>
      <c r="E210">
        <v>0.88</v>
      </c>
      <c r="F210">
        <v>23</v>
      </c>
    </row>
    <row r="211" spans="1:6">
      <c r="A211">
        <v>21</v>
      </c>
      <c r="B211">
        <v>1</v>
      </c>
      <c r="C211">
        <v>0</v>
      </c>
      <c r="D211">
        <v>72</v>
      </c>
      <c r="E211">
        <v>0.88</v>
      </c>
      <c r="F211">
        <v>36</v>
      </c>
    </row>
    <row r="212" spans="1:6">
      <c r="A212">
        <v>22</v>
      </c>
      <c r="B212">
        <v>1</v>
      </c>
      <c r="C212">
        <v>0</v>
      </c>
      <c r="D212">
        <v>76</v>
      </c>
      <c r="E212">
        <v>0.88</v>
      </c>
      <c r="F212">
        <v>9</v>
      </c>
    </row>
    <row r="213" spans="1:6">
      <c r="A213">
        <v>23</v>
      </c>
      <c r="B213">
        <v>1</v>
      </c>
      <c r="C213">
        <v>0</v>
      </c>
      <c r="D213">
        <v>90</v>
      </c>
      <c r="E213">
        <v>0.88</v>
      </c>
      <c r="F213">
        <v>21</v>
      </c>
    </row>
    <row r="214" spans="1:6">
      <c r="A214">
        <v>24</v>
      </c>
      <c r="B214">
        <v>1</v>
      </c>
      <c r="C214">
        <v>0</v>
      </c>
      <c r="D214">
        <v>76</v>
      </c>
      <c r="E214">
        <v>0.92</v>
      </c>
      <c r="F214">
        <v>62</v>
      </c>
    </row>
    <row r="215" spans="1:6">
      <c r="A215">
        <v>25</v>
      </c>
      <c r="B215">
        <v>1</v>
      </c>
      <c r="C215">
        <v>0</v>
      </c>
      <c r="D215">
        <v>92</v>
      </c>
      <c r="E215">
        <v>0.92</v>
      </c>
      <c r="F215">
        <v>36</v>
      </c>
    </row>
    <row r="216" spans="1:6">
      <c r="A216">
        <v>1</v>
      </c>
      <c r="B216">
        <v>1</v>
      </c>
      <c r="C216">
        <v>1</v>
      </c>
      <c r="D216">
        <v>21</v>
      </c>
      <c r="E216">
        <v>0.68</v>
      </c>
      <c r="F216">
        <v>23</v>
      </c>
    </row>
    <row r="217" spans="1:6">
      <c r="A217">
        <v>2</v>
      </c>
      <c r="B217">
        <v>1</v>
      </c>
      <c r="C217">
        <v>1</v>
      </c>
      <c r="D217">
        <v>40</v>
      </c>
      <c r="E217">
        <v>0.68</v>
      </c>
      <c r="F217">
        <v>62</v>
      </c>
    </row>
    <row r="218" spans="1:6">
      <c r="A218">
        <v>3</v>
      </c>
      <c r="B218">
        <v>1</v>
      </c>
      <c r="C218">
        <v>1</v>
      </c>
      <c r="D218">
        <v>44</v>
      </c>
      <c r="E218">
        <v>0.72</v>
      </c>
      <c r="F218">
        <v>28</v>
      </c>
    </row>
    <row r="219" spans="1:6">
      <c r="A219">
        <v>4</v>
      </c>
      <c r="B219">
        <v>1</v>
      </c>
      <c r="C219">
        <v>1</v>
      </c>
      <c r="D219">
        <v>54</v>
      </c>
      <c r="E219">
        <v>0.76</v>
      </c>
      <c r="F219">
        <v>18</v>
      </c>
    </row>
    <row r="220" spans="1:6">
      <c r="A220">
        <v>5</v>
      </c>
      <c r="B220">
        <v>1</v>
      </c>
      <c r="C220">
        <v>1</v>
      </c>
      <c r="D220">
        <v>36</v>
      </c>
      <c r="E220">
        <v>0.78</v>
      </c>
      <c r="F220">
        <v>10</v>
      </c>
    </row>
    <row r="221" spans="1:6">
      <c r="A221">
        <v>6</v>
      </c>
      <c r="B221">
        <v>1</v>
      </c>
      <c r="C221">
        <v>1</v>
      </c>
      <c r="D221">
        <v>40</v>
      </c>
      <c r="E221">
        <v>0.8</v>
      </c>
      <c r="F221">
        <v>28</v>
      </c>
    </row>
    <row r="222" spans="1:6">
      <c r="A222">
        <v>7</v>
      </c>
      <c r="B222">
        <v>1</v>
      </c>
      <c r="C222">
        <v>1</v>
      </c>
      <c r="D222">
        <v>56</v>
      </c>
      <c r="E222">
        <v>0.8</v>
      </c>
      <c r="F222">
        <v>22</v>
      </c>
    </row>
    <row r="223" spans="1:6">
      <c r="A223">
        <v>8</v>
      </c>
      <c r="B223">
        <v>1</v>
      </c>
      <c r="C223">
        <v>1</v>
      </c>
      <c r="D223">
        <v>60</v>
      </c>
      <c r="E223">
        <v>0.8</v>
      </c>
      <c r="F223">
        <v>29</v>
      </c>
    </row>
    <row r="224" spans="1:6">
      <c r="A224">
        <v>9</v>
      </c>
      <c r="B224">
        <v>1</v>
      </c>
      <c r="C224">
        <v>1</v>
      </c>
      <c r="D224">
        <v>48</v>
      </c>
      <c r="E224">
        <v>0.84</v>
      </c>
      <c r="F224">
        <v>15</v>
      </c>
    </row>
    <row r="225" spans="1:6">
      <c r="A225">
        <v>10</v>
      </c>
      <c r="B225">
        <v>1</v>
      </c>
      <c r="C225">
        <v>1</v>
      </c>
      <c r="D225">
        <v>53</v>
      </c>
      <c r="E225">
        <v>0.84</v>
      </c>
      <c r="F225">
        <v>73</v>
      </c>
    </row>
    <row r="226" spans="1:6">
      <c r="A226">
        <v>11</v>
      </c>
      <c r="B226">
        <v>1</v>
      </c>
      <c r="C226">
        <v>1</v>
      </c>
      <c r="D226">
        <v>60</v>
      </c>
      <c r="E226">
        <v>0.84</v>
      </c>
      <c r="F226">
        <v>10</v>
      </c>
    </row>
    <row r="227" spans="1:6">
      <c r="A227">
        <v>12</v>
      </c>
      <c r="B227">
        <v>1</v>
      </c>
      <c r="C227">
        <v>1</v>
      </c>
      <c r="D227">
        <v>60</v>
      </c>
      <c r="E227">
        <v>0.84</v>
      </c>
      <c r="F227">
        <v>5</v>
      </c>
    </row>
    <row r="228" spans="1:6">
      <c r="A228">
        <v>13</v>
      </c>
      <c r="B228">
        <v>1</v>
      </c>
      <c r="C228">
        <v>1</v>
      </c>
      <c r="D228">
        <v>65</v>
      </c>
      <c r="E228">
        <v>0.84</v>
      </c>
      <c r="F228">
        <v>13</v>
      </c>
    </row>
    <row r="229" spans="1:6">
      <c r="A229">
        <v>14</v>
      </c>
      <c r="B229">
        <v>1</v>
      </c>
      <c r="C229">
        <v>1</v>
      </c>
      <c r="D229">
        <v>68</v>
      </c>
      <c r="E229">
        <v>0.84</v>
      </c>
      <c r="F229">
        <v>27</v>
      </c>
    </row>
    <row r="230" spans="1:6">
      <c r="A230">
        <v>15</v>
      </c>
      <c r="B230">
        <v>1</v>
      </c>
      <c r="C230">
        <v>1</v>
      </c>
      <c r="D230">
        <v>60</v>
      </c>
      <c r="E230">
        <v>0.88</v>
      </c>
      <c r="F230">
        <v>20</v>
      </c>
    </row>
    <row r="231" spans="1:6">
      <c r="A231">
        <v>16</v>
      </c>
      <c r="B231">
        <v>1</v>
      </c>
      <c r="C231">
        <v>1</v>
      </c>
      <c r="D231">
        <v>81</v>
      </c>
      <c r="E231">
        <v>0.88</v>
      </c>
      <c r="F231">
        <v>21</v>
      </c>
    </row>
    <row r="232" spans="1:6">
      <c r="A232">
        <v>17</v>
      </c>
      <c r="B232">
        <v>1</v>
      </c>
      <c r="C232">
        <v>1</v>
      </c>
      <c r="D232">
        <v>81</v>
      </c>
      <c r="E232">
        <v>0.88</v>
      </c>
      <c r="F232">
        <v>12</v>
      </c>
    </row>
    <row r="233" spans="1:6">
      <c r="A233">
        <v>18</v>
      </c>
      <c r="B233">
        <v>1</v>
      </c>
      <c r="C233">
        <v>1</v>
      </c>
      <c r="D233">
        <v>48</v>
      </c>
      <c r="E233">
        <v>0.9</v>
      </c>
      <c r="F233">
        <v>49</v>
      </c>
    </row>
    <row r="234" spans="1:6">
      <c r="A234">
        <v>19</v>
      </c>
      <c r="B234">
        <v>1</v>
      </c>
      <c r="C234">
        <v>1</v>
      </c>
      <c r="D234">
        <v>48</v>
      </c>
      <c r="E234">
        <v>0.9</v>
      </c>
      <c r="F234">
        <v>17</v>
      </c>
    </row>
    <row r="235" spans="1:6">
      <c r="A235">
        <v>20</v>
      </c>
      <c r="B235">
        <v>1</v>
      </c>
      <c r="C235">
        <v>1</v>
      </c>
      <c r="D235">
        <v>56</v>
      </c>
      <c r="E235">
        <v>0.9</v>
      </c>
      <c r="F235">
        <v>22</v>
      </c>
    </row>
    <row r="236" spans="1:6">
      <c r="A236">
        <v>21</v>
      </c>
      <c r="B236">
        <v>1</v>
      </c>
      <c r="C236">
        <v>1</v>
      </c>
      <c r="D236">
        <v>68</v>
      </c>
      <c r="E236">
        <v>0.9</v>
      </c>
      <c r="F236">
        <v>71</v>
      </c>
    </row>
    <row r="237" spans="1:6">
      <c r="A237">
        <v>22</v>
      </c>
      <c r="B237">
        <v>1</v>
      </c>
      <c r="C237">
        <v>1</v>
      </c>
      <c r="D237">
        <v>75</v>
      </c>
      <c r="E237">
        <v>0.9</v>
      </c>
      <c r="F237">
        <v>17</v>
      </c>
    </row>
    <row r="238" spans="1:6">
      <c r="A238">
        <v>23</v>
      </c>
      <c r="B238">
        <v>1</v>
      </c>
      <c r="C238">
        <v>1</v>
      </c>
      <c r="D238">
        <v>81</v>
      </c>
      <c r="E238">
        <v>0.9</v>
      </c>
      <c r="F238">
        <v>10</v>
      </c>
    </row>
    <row r="239" spans="1:6">
      <c r="A239">
        <v>24</v>
      </c>
      <c r="B239">
        <v>1</v>
      </c>
      <c r="C239">
        <v>1</v>
      </c>
      <c r="D239">
        <v>48</v>
      </c>
      <c r="E239">
        <v>0.92</v>
      </c>
      <c r="F239">
        <v>24</v>
      </c>
    </row>
    <row r="240" spans="1:6">
      <c r="A240">
        <v>25</v>
      </c>
      <c r="B240">
        <v>1</v>
      </c>
      <c r="C240">
        <v>1</v>
      </c>
      <c r="D240">
        <v>68</v>
      </c>
      <c r="E240">
        <v>0.92</v>
      </c>
      <c r="F240">
        <v>18</v>
      </c>
    </row>
    <row r="241" spans="1:6">
      <c r="A241">
        <v>1</v>
      </c>
      <c r="B241">
        <v>8</v>
      </c>
      <c r="C241">
        <v>1</v>
      </c>
      <c r="D241">
        <v>16</v>
      </c>
      <c r="E241">
        <v>0.64</v>
      </c>
      <c r="F241">
        <v>34</v>
      </c>
    </row>
    <row r="242" spans="1:6">
      <c r="A242">
        <v>2</v>
      </c>
      <c r="B242">
        <v>8</v>
      </c>
      <c r="C242">
        <v>1</v>
      </c>
      <c r="D242">
        <v>19</v>
      </c>
      <c r="E242">
        <v>0.64</v>
      </c>
      <c r="F242">
        <v>6</v>
      </c>
    </row>
    <row r="243" spans="1:6">
      <c r="A243">
        <v>3</v>
      </c>
      <c r="B243">
        <v>8</v>
      </c>
      <c r="C243">
        <v>1</v>
      </c>
      <c r="D243">
        <v>19</v>
      </c>
      <c r="E243">
        <v>0.68</v>
      </c>
      <c r="F243">
        <v>4</v>
      </c>
    </row>
    <row r="244" spans="1:6">
      <c r="A244">
        <v>4</v>
      </c>
      <c r="B244">
        <v>8</v>
      </c>
      <c r="C244">
        <v>1</v>
      </c>
      <c r="D244">
        <v>32</v>
      </c>
      <c r="E244">
        <v>0.72</v>
      </c>
      <c r="F244">
        <v>22</v>
      </c>
    </row>
    <row r="245" spans="1:6">
      <c r="A245">
        <v>5</v>
      </c>
      <c r="B245">
        <v>8</v>
      </c>
      <c r="C245">
        <v>1</v>
      </c>
      <c r="D245">
        <v>33</v>
      </c>
      <c r="E245">
        <v>0.72</v>
      </c>
      <c r="F245">
        <v>28</v>
      </c>
    </row>
    <row r="246" spans="1:6">
      <c r="A246">
        <v>6</v>
      </c>
      <c r="B246">
        <v>8</v>
      </c>
      <c r="C246">
        <v>1</v>
      </c>
      <c r="D246">
        <v>33</v>
      </c>
      <c r="E246">
        <v>0.74</v>
      </c>
      <c r="F246">
        <v>31</v>
      </c>
    </row>
    <row r="247" spans="1:6">
      <c r="A247">
        <v>7</v>
      </c>
      <c r="B247">
        <v>8</v>
      </c>
      <c r="C247">
        <v>1</v>
      </c>
      <c r="D247">
        <v>30</v>
      </c>
      <c r="E247">
        <v>0.76</v>
      </c>
      <c r="F247">
        <v>16</v>
      </c>
    </row>
    <row r="248" spans="1:6">
      <c r="A248">
        <v>8</v>
      </c>
      <c r="B248">
        <v>8</v>
      </c>
      <c r="C248">
        <v>1</v>
      </c>
      <c r="D248">
        <v>42</v>
      </c>
      <c r="E248">
        <v>0.76</v>
      </c>
      <c r="F248">
        <v>27</v>
      </c>
    </row>
    <row r="249" spans="1:6">
      <c r="A249">
        <v>9</v>
      </c>
      <c r="B249">
        <v>8</v>
      </c>
      <c r="C249">
        <v>1</v>
      </c>
      <c r="D249">
        <v>42</v>
      </c>
      <c r="E249">
        <v>0.76</v>
      </c>
      <c r="F249">
        <v>8</v>
      </c>
    </row>
    <row r="250" spans="1:6">
      <c r="A250">
        <v>10</v>
      </c>
      <c r="B250">
        <v>8</v>
      </c>
      <c r="C250">
        <v>1</v>
      </c>
      <c r="D250">
        <v>33</v>
      </c>
      <c r="E250">
        <v>0.78</v>
      </c>
      <c r="F250">
        <v>32</v>
      </c>
    </row>
    <row r="251" spans="1:6">
      <c r="A251">
        <v>11</v>
      </c>
      <c r="B251">
        <v>8</v>
      </c>
      <c r="C251">
        <v>1</v>
      </c>
      <c r="D251">
        <v>26</v>
      </c>
      <c r="E251">
        <v>0.8</v>
      </c>
      <c r="F251">
        <v>20</v>
      </c>
    </row>
    <row r="252" spans="1:6">
      <c r="A252">
        <v>12</v>
      </c>
      <c r="B252">
        <v>8</v>
      </c>
      <c r="C252">
        <v>1</v>
      </c>
      <c r="D252">
        <v>30</v>
      </c>
      <c r="E252">
        <v>0.8</v>
      </c>
      <c r="F252">
        <v>35</v>
      </c>
    </row>
    <row r="253" spans="1:6">
      <c r="A253">
        <v>13</v>
      </c>
      <c r="B253">
        <v>8</v>
      </c>
      <c r="C253">
        <v>1</v>
      </c>
      <c r="D253">
        <v>40</v>
      </c>
      <c r="E253">
        <v>0.82</v>
      </c>
      <c r="F253">
        <v>12</v>
      </c>
    </row>
    <row r="254" spans="1:6">
      <c r="A254">
        <v>14</v>
      </c>
      <c r="B254">
        <v>8</v>
      </c>
      <c r="C254">
        <v>1</v>
      </c>
      <c r="D254">
        <v>54</v>
      </c>
      <c r="E254">
        <v>0.82</v>
      </c>
      <c r="F254">
        <v>14</v>
      </c>
    </row>
    <row r="255" spans="1:6">
      <c r="A255">
        <v>15</v>
      </c>
      <c r="B255">
        <v>8</v>
      </c>
      <c r="C255">
        <v>1</v>
      </c>
      <c r="D255">
        <v>34</v>
      </c>
      <c r="E255">
        <v>0.84</v>
      </c>
      <c r="F255">
        <v>17</v>
      </c>
    </row>
    <row r="256" spans="1:6">
      <c r="A256">
        <v>16</v>
      </c>
      <c r="B256">
        <v>8</v>
      </c>
      <c r="C256">
        <v>1</v>
      </c>
      <c r="D256">
        <v>34</v>
      </c>
      <c r="E256">
        <v>0.84</v>
      </c>
      <c r="F256">
        <v>29</v>
      </c>
    </row>
    <row r="257" spans="1:6">
      <c r="A257">
        <v>17</v>
      </c>
      <c r="B257">
        <v>8</v>
      </c>
      <c r="C257">
        <v>1</v>
      </c>
      <c r="D257">
        <v>47</v>
      </c>
      <c r="E257">
        <v>0.84</v>
      </c>
      <c r="F257">
        <v>31</v>
      </c>
    </row>
    <row r="258" spans="1:6">
      <c r="A258">
        <v>18</v>
      </c>
      <c r="B258">
        <v>8</v>
      </c>
      <c r="C258">
        <v>1</v>
      </c>
      <c r="D258">
        <v>47</v>
      </c>
      <c r="E258">
        <v>0.84</v>
      </c>
      <c r="F258">
        <v>6</v>
      </c>
    </row>
    <row r="259" spans="1:6">
      <c r="A259">
        <v>19</v>
      </c>
      <c r="B259">
        <v>8</v>
      </c>
      <c r="C259">
        <v>1</v>
      </c>
      <c r="D259">
        <v>42</v>
      </c>
      <c r="E259">
        <v>0.88</v>
      </c>
      <c r="F259">
        <v>30</v>
      </c>
    </row>
    <row r="260" spans="1:6">
      <c r="A260">
        <v>20</v>
      </c>
      <c r="B260">
        <v>8</v>
      </c>
      <c r="C260">
        <v>1</v>
      </c>
      <c r="D260">
        <v>47</v>
      </c>
      <c r="E260">
        <v>0.88</v>
      </c>
      <c r="F260">
        <v>27</v>
      </c>
    </row>
    <row r="261" spans="1:6">
      <c r="A261">
        <v>21</v>
      </c>
      <c r="B261">
        <v>8</v>
      </c>
      <c r="C261">
        <v>1</v>
      </c>
      <c r="D261">
        <v>54</v>
      </c>
      <c r="E261">
        <v>0.88</v>
      </c>
      <c r="F261">
        <v>40</v>
      </c>
    </row>
    <row r="262" spans="1:6">
      <c r="A262">
        <v>22</v>
      </c>
      <c r="B262">
        <v>8</v>
      </c>
      <c r="C262">
        <v>1</v>
      </c>
      <c r="D262">
        <v>54</v>
      </c>
      <c r="E262">
        <v>0.88</v>
      </c>
      <c r="F262">
        <v>19</v>
      </c>
    </row>
    <row r="263" spans="1:6">
      <c r="A263">
        <v>23</v>
      </c>
      <c r="B263">
        <v>8</v>
      </c>
      <c r="C263">
        <v>1</v>
      </c>
      <c r="D263">
        <v>56</v>
      </c>
      <c r="E263">
        <v>0.88</v>
      </c>
      <c r="F263">
        <v>8</v>
      </c>
    </row>
    <row r="264" spans="1:6">
      <c r="A264">
        <v>24</v>
      </c>
      <c r="B264">
        <v>8</v>
      </c>
      <c r="C264">
        <v>1</v>
      </c>
      <c r="D264">
        <v>60</v>
      </c>
      <c r="E264">
        <v>0.88</v>
      </c>
      <c r="F264">
        <v>8</v>
      </c>
    </row>
    <row r="265" spans="1:6">
      <c r="A265">
        <v>25</v>
      </c>
      <c r="B265">
        <v>8</v>
      </c>
      <c r="C265">
        <v>1</v>
      </c>
      <c r="D265">
        <v>44</v>
      </c>
      <c r="E265">
        <v>0.92</v>
      </c>
      <c r="F265">
        <v>15</v>
      </c>
    </row>
  </sheetData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I16" sqref="I16"/>
    </sheetView>
  </sheetViews>
  <sheetFormatPr baseColWidth="10" defaultColWidth="11" defaultRowHeight="13" x14ac:dyDescent="0"/>
  <cols>
    <col min="1" max="1" width="7" customWidth="1"/>
    <col min="2" max="2" width="6.7109375" customWidth="1"/>
    <col min="3" max="4" width="8.140625" customWidth="1"/>
    <col min="5" max="5" width="8.5703125" customWidth="1"/>
    <col min="6" max="6" width="7.85546875" customWidth="1"/>
    <col min="7" max="7" width="7.140625" customWidth="1"/>
  </cols>
  <sheetData>
    <row r="1" spans="1:7" ht="20">
      <c r="A1" s="36" t="s">
        <v>1710</v>
      </c>
    </row>
    <row r="3" spans="1:7">
      <c r="A3" t="s">
        <v>86</v>
      </c>
    </row>
    <row r="4" spans="1:7">
      <c r="A4" t="s">
        <v>87</v>
      </c>
    </row>
    <row r="5" spans="1:7">
      <c r="A5" t="s">
        <v>219</v>
      </c>
    </row>
    <row r="8" spans="1:7">
      <c r="C8" t="s">
        <v>252</v>
      </c>
    </row>
    <row r="9" spans="1:7">
      <c r="A9" t="s">
        <v>353</v>
      </c>
      <c r="B9" t="s">
        <v>249</v>
      </c>
      <c r="C9">
        <v>2000</v>
      </c>
      <c r="D9">
        <v>2001</v>
      </c>
      <c r="E9">
        <v>2002</v>
      </c>
      <c r="F9">
        <v>2003</v>
      </c>
      <c r="G9">
        <v>2004</v>
      </c>
    </row>
    <row r="10" spans="1:7">
      <c r="A10" t="s">
        <v>1391</v>
      </c>
      <c r="B10">
        <v>1</v>
      </c>
      <c r="C10">
        <v>4</v>
      </c>
      <c r="D10">
        <v>55</v>
      </c>
      <c r="E10">
        <v>28</v>
      </c>
      <c r="F10">
        <v>12</v>
      </c>
      <c r="G10">
        <v>9</v>
      </c>
    </row>
    <row r="11" spans="1:7">
      <c r="A11" t="s">
        <v>1391</v>
      </c>
      <c r="B11">
        <v>2</v>
      </c>
      <c r="C11">
        <v>25</v>
      </c>
      <c r="D11">
        <v>11</v>
      </c>
      <c r="E11">
        <v>45</v>
      </c>
      <c r="F11">
        <v>84</v>
      </c>
      <c r="G11">
        <v>27</v>
      </c>
    </row>
    <row r="12" spans="1:7">
      <c r="A12" t="s">
        <v>1391</v>
      </c>
      <c r="B12">
        <v>3</v>
      </c>
      <c r="C12" t="s">
        <v>404</v>
      </c>
      <c r="D12" t="s">
        <v>404</v>
      </c>
      <c r="E12">
        <v>27</v>
      </c>
      <c r="F12" t="s">
        <v>404</v>
      </c>
      <c r="G12" t="s">
        <v>404</v>
      </c>
    </row>
    <row r="13" spans="1:7">
      <c r="A13" t="s">
        <v>1392</v>
      </c>
      <c r="B13">
        <v>1</v>
      </c>
      <c r="C13">
        <v>139</v>
      </c>
      <c r="D13">
        <v>234</v>
      </c>
      <c r="E13">
        <v>496</v>
      </c>
      <c r="F13">
        <v>349</v>
      </c>
      <c r="G13">
        <v>209</v>
      </c>
    </row>
    <row r="14" spans="1:7">
      <c r="A14" t="s">
        <v>1392</v>
      </c>
      <c r="B14">
        <v>2</v>
      </c>
      <c r="C14">
        <v>272</v>
      </c>
      <c r="D14">
        <v>262</v>
      </c>
      <c r="E14">
        <v>102</v>
      </c>
      <c r="F14">
        <v>90</v>
      </c>
      <c r="G14">
        <v>35</v>
      </c>
    </row>
    <row r="15" spans="1:7">
      <c r="A15" t="s">
        <v>1392</v>
      </c>
      <c r="B15">
        <v>3</v>
      </c>
      <c r="C15" t="s">
        <v>404</v>
      </c>
      <c r="D15">
        <v>127</v>
      </c>
      <c r="E15" t="s">
        <v>404</v>
      </c>
      <c r="F15" t="s">
        <v>404</v>
      </c>
      <c r="G15" t="s">
        <v>404</v>
      </c>
    </row>
    <row r="16" spans="1:7">
      <c r="A16" t="s">
        <v>1246</v>
      </c>
      <c r="B16">
        <v>1</v>
      </c>
      <c r="C16">
        <v>34</v>
      </c>
      <c r="D16">
        <v>249</v>
      </c>
      <c r="E16">
        <v>91</v>
      </c>
      <c r="F16">
        <v>79</v>
      </c>
      <c r="G16">
        <v>124</v>
      </c>
    </row>
    <row r="17" spans="1:7">
      <c r="A17" t="s">
        <v>1246</v>
      </c>
      <c r="B17">
        <v>2</v>
      </c>
      <c r="C17">
        <v>122</v>
      </c>
      <c r="D17" t="s">
        <v>404</v>
      </c>
      <c r="E17" t="s">
        <v>404</v>
      </c>
      <c r="F17" t="s">
        <v>404</v>
      </c>
      <c r="G17" t="s">
        <v>404</v>
      </c>
    </row>
    <row r="18" spans="1:7">
      <c r="A18" t="s">
        <v>354</v>
      </c>
      <c r="B18">
        <v>1</v>
      </c>
      <c r="C18">
        <v>128</v>
      </c>
      <c r="D18">
        <v>213</v>
      </c>
      <c r="E18" t="s">
        <v>404</v>
      </c>
      <c r="F18">
        <v>97</v>
      </c>
      <c r="G18" t="s">
        <v>404</v>
      </c>
    </row>
    <row r="19" spans="1:7">
      <c r="A19" t="s">
        <v>355</v>
      </c>
      <c r="B19">
        <v>1</v>
      </c>
      <c r="C19">
        <v>184</v>
      </c>
      <c r="D19">
        <v>47</v>
      </c>
      <c r="E19">
        <v>131</v>
      </c>
      <c r="F19">
        <v>107</v>
      </c>
      <c r="G19">
        <v>103</v>
      </c>
    </row>
    <row r="20" spans="1:7">
      <c r="A20" t="s">
        <v>355</v>
      </c>
      <c r="B20">
        <v>2</v>
      </c>
      <c r="C20">
        <v>413</v>
      </c>
      <c r="D20">
        <v>908</v>
      </c>
      <c r="E20">
        <v>204</v>
      </c>
      <c r="F20">
        <v>323</v>
      </c>
      <c r="G20">
        <v>115</v>
      </c>
    </row>
    <row r="21" spans="1:7">
      <c r="A21" t="s">
        <v>355</v>
      </c>
      <c r="B21">
        <v>3</v>
      </c>
      <c r="C21">
        <v>70</v>
      </c>
      <c r="D21" t="s">
        <v>404</v>
      </c>
      <c r="E21" t="s">
        <v>404</v>
      </c>
      <c r="F21" t="s">
        <v>404</v>
      </c>
      <c r="G21" t="s">
        <v>404</v>
      </c>
    </row>
    <row r="22" spans="1:7">
      <c r="A22" t="s">
        <v>107</v>
      </c>
      <c r="B22">
        <v>1</v>
      </c>
      <c r="C22">
        <v>140</v>
      </c>
      <c r="D22">
        <v>307</v>
      </c>
      <c r="E22">
        <v>189</v>
      </c>
      <c r="F22">
        <v>243</v>
      </c>
      <c r="G22">
        <v>110</v>
      </c>
    </row>
    <row r="23" spans="1:7">
      <c r="A23" t="s">
        <v>107</v>
      </c>
      <c r="B23">
        <v>2</v>
      </c>
      <c r="C23">
        <v>181</v>
      </c>
      <c r="D23">
        <v>326</v>
      </c>
      <c r="E23">
        <v>361</v>
      </c>
      <c r="F23">
        <v>468</v>
      </c>
      <c r="G23">
        <v>186</v>
      </c>
    </row>
  </sheetData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selection activeCell="A7" sqref="A7"/>
    </sheetView>
  </sheetViews>
  <sheetFormatPr baseColWidth="10" defaultColWidth="11" defaultRowHeight="13" x14ac:dyDescent="0"/>
  <sheetData>
    <row r="1" spans="1:4" ht="20">
      <c r="A1" s="36" t="s">
        <v>635</v>
      </c>
    </row>
    <row r="3" spans="1:4">
      <c r="A3" t="s">
        <v>558</v>
      </c>
    </row>
    <row r="4" spans="1:4">
      <c r="A4" t="s">
        <v>638</v>
      </c>
    </row>
    <row r="5" spans="1:4">
      <c r="A5" t="s">
        <v>485</v>
      </c>
    </row>
    <row r="6" spans="1:4">
      <c r="A6" t="s">
        <v>328</v>
      </c>
    </row>
    <row r="9" spans="1:4">
      <c r="A9" t="s">
        <v>1466</v>
      </c>
      <c r="B9" t="s">
        <v>1013</v>
      </c>
      <c r="C9" t="s">
        <v>1556</v>
      </c>
      <c r="D9" t="s">
        <v>1467</v>
      </c>
    </row>
    <row r="10" spans="1:4">
      <c r="A10" t="s">
        <v>1696</v>
      </c>
      <c r="B10">
        <v>1</v>
      </c>
      <c r="C10">
        <v>1</v>
      </c>
      <c r="D10" s="3">
        <v>616.70000000000005</v>
      </c>
    </row>
    <row r="11" spans="1:4">
      <c r="A11" t="s">
        <v>1696</v>
      </c>
      <c r="B11">
        <v>1</v>
      </c>
      <c r="C11">
        <v>2</v>
      </c>
      <c r="D11" s="3">
        <v>790.2</v>
      </c>
    </row>
    <row r="12" spans="1:4">
      <c r="A12" t="s">
        <v>1696</v>
      </c>
      <c r="B12">
        <v>1</v>
      </c>
      <c r="C12">
        <v>3</v>
      </c>
      <c r="D12" s="3">
        <v>541.20000000000005</v>
      </c>
    </row>
    <row r="13" spans="1:4">
      <c r="A13" t="s">
        <v>1697</v>
      </c>
      <c r="B13">
        <v>1</v>
      </c>
      <c r="C13">
        <v>4</v>
      </c>
      <c r="D13" s="3">
        <v>944.7</v>
      </c>
    </row>
    <row r="14" spans="1:4">
      <c r="A14" t="s">
        <v>1697</v>
      </c>
      <c r="B14">
        <v>1</v>
      </c>
      <c r="C14">
        <v>5</v>
      </c>
      <c r="D14" s="3">
        <v>826.3</v>
      </c>
    </row>
    <row r="15" spans="1:4">
      <c r="A15" t="s">
        <v>1697</v>
      </c>
      <c r="B15">
        <v>1</v>
      </c>
      <c r="C15">
        <v>6</v>
      </c>
      <c r="D15" s="3">
        <v>840.6</v>
      </c>
    </row>
    <row r="16" spans="1:4">
      <c r="A16" t="s">
        <v>1698</v>
      </c>
      <c r="B16">
        <v>1</v>
      </c>
      <c r="C16">
        <v>7</v>
      </c>
      <c r="D16" s="3">
        <v>588.9</v>
      </c>
    </row>
    <row r="17" spans="1:4">
      <c r="A17" t="s">
        <v>1698</v>
      </c>
      <c r="B17">
        <v>1</v>
      </c>
      <c r="C17">
        <v>8</v>
      </c>
      <c r="D17" s="3">
        <v>498</v>
      </c>
    </row>
    <row r="18" spans="1:4">
      <c r="A18" t="s">
        <v>1698</v>
      </c>
      <c r="B18">
        <v>1</v>
      </c>
      <c r="C18">
        <v>9</v>
      </c>
      <c r="D18" s="3">
        <v>586.70000000000005</v>
      </c>
    </row>
    <row r="19" spans="1:4">
      <c r="A19" t="s">
        <v>1699</v>
      </c>
      <c r="B19">
        <v>1</v>
      </c>
      <c r="C19">
        <v>10</v>
      </c>
      <c r="D19" s="3">
        <v>712</v>
      </c>
    </row>
    <row r="20" spans="1:4">
      <c r="A20" t="s">
        <v>1699</v>
      </c>
      <c r="B20">
        <v>1</v>
      </c>
      <c r="C20">
        <v>11</v>
      </c>
      <c r="D20" s="3">
        <v>684.4</v>
      </c>
    </row>
    <row r="21" spans="1:4">
      <c r="A21" t="s">
        <v>1699</v>
      </c>
      <c r="B21">
        <v>1</v>
      </c>
      <c r="C21">
        <v>12</v>
      </c>
      <c r="D21" s="3">
        <v>568.29999999999995</v>
      </c>
    </row>
    <row r="22" spans="1:4">
      <c r="A22" t="s">
        <v>1696</v>
      </c>
      <c r="B22">
        <v>2</v>
      </c>
      <c r="C22">
        <v>1</v>
      </c>
      <c r="D22" s="3">
        <v>376.1</v>
      </c>
    </row>
    <row r="23" spans="1:4">
      <c r="A23" t="s">
        <v>1696</v>
      </c>
      <c r="B23">
        <v>2</v>
      </c>
      <c r="C23">
        <v>2</v>
      </c>
      <c r="D23" s="3">
        <v>513.70000000000005</v>
      </c>
    </row>
    <row r="24" spans="1:4">
      <c r="A24" t="s">
        <v>1696</v>
      </c>
      <c r="B24">
        <v>2</v>
      </c>
      <c r="C24">
        <v>3</v>
      </c>
      <c r="D24" s="3">
        <v>452</v>
      </c>
    </row>
    <row r="25" spans="1:4">
      <c r="A25" t="s">
        <v>1697</v>
      </c>
      <c r="B25">
        <v>2</v>
      </c>
      <c r="C25">
        <v>4</v>
      </c>
      <c r="D25" s="3">
        <v>655.4</v>
      </c>
    </row>
    <row r="26" spans="1:4">
      <c r="A26" t="s">
        <v>1697</v>
      </c>
      <c r="B26">
        <v>2</v>
      </c>
      <c r="C26">
        <v>5</v>
      </c>
      <c r="D26" s="3">
        <v>581.4</v>
      </c>
    </row>
    <row r="27" spans="1:4">
      <c r="A27" t="s">
        <v>1697</v>
      </c>
      <c r="B27">
        <v>2</v>
      </c>
      <c r="C27">
        <v>6</v>
      </c>
      <c r="D27" s="3">
        <v>604.29999999999995</v>
      </c>
    </row>
    <row r="28" spans="1:4">
      <c r="A28" t="s">
        <v>1698</v>
      </c>
      <c r="B28">
        <v>2</v>
      </c>
      <c r="C28">
        <v>7</v>
      </c>
      <c r="D28" s="3">
        <v>491.8</v>
      </c>
    </row>
    <row r="29" spans="1:4">
      <c r="A29" t="s">
        <v>1698</v>
      </c>
      <c r="B29">
        <v>2</v>
      </c>
      <c r="C29">
        <v>8</v>
      </c>
      <c r="D29" s="3">
        <v>407.3</v>
      </c>
    </row>
    <row r="30" spans="1:4">
      <c r="A30" t="s">
        <v>1698</v>
      </c>
      <c r="B30">
        <v>2</v>
      </c>
      <c r="C30">
        <v>9</v>
      </c>
      <c r="D30" s="3">
        <v>388.4</v>
      </c>
    </row>
    <row r="31" spans="1:4">
      <c r="A31" t="s">
        <v>1699</v>
      </c>
      <c r="B31">
        <v>2</v>
      </c>
      <c r="C31">
        <v>10</v>
      </c>
      <c r="D31" s="3">
        <v>598.9</v>
      </c>
    </row>
    <row r="32" spans="1:4">
      <c r="A32" t="s">
        <v>1699</v>
      </c>
      <c r="B32">
        <v>2</v>
      </c>
      <c r="C32">
        <v>11</v>
      </c>
      <c r="D32" s="3">
        <v>542.5</v>
      </c>
    </row>
    <row r="33" spans="1:4">
      <c r="A33" t="s">
        <v>1699</v>
      </c>
      <c r="B33">
        <v>2</v>
      </c>
      <c r="C33">
        <v>12</v>
      </c>
      <c r="D33" s="3">
        <v>547.79999999999995</v>
      </c>
    </row>
    <row r="34" spans="1:4">
      <c r="A34" t="s">
        <v>1696</v>
      </c>
      <c r="B34">
        <v>3</v>
      </c>
      <c r="C34">
        <v>1</v>
      </c>
      <c r="D34" s="3">
        <v>328.9</v>
      </c>
    </row>
    <row r="35" spans="1:4">
      <c r="A35" t="s">
        <v>1696</v>
      </c>
      <c r="B35">
        <v>3</v>
      </c>
      <c r="C35">
        <v>2</v>
      </c>
      <c r="D35" s="3">
        <v>438.4</v>
      </c>
    </row>
    <row r="36" spans="1:4">
      <c r="A36" t="s">
        <v>1696</v>
      </c>
      <c r="B36">
        <v>3</v>
      </c>
      <c r="C36">
        <v>3</v>
      </c>
      <c r="D36" s="3">
        <v>541.4</v>
      </c>
    </row>
    <row r="37" spans="1:4">
      <c r="A37" t="s">
        <v>1697</v>
      </c>
      <c r="B37">
        <v>3</v>
      </c>
      <c r="C37">
        <v>4</v>
      </c>
      <c r="D37" s="3">
        <v>587.79999999999995</v>
      </c>
    </row>
    <row r="38" spans="1:4">
      <c r="A38" t="s">
        <v>1697</v>
      </c>
      <c r="B38">
        <v>3</v>
      </c>
      <c r="C38">
        <v>5</v>
      </c>
      <c r="D38" s="3">
        <v>590.29999999999995</v>
      </c>
    </row>
    <row r="39" spans="1:4">
      <c r="A39" t="s">
        <v>1697</v>
      </c>
      <c r="B39">
        <v>3</v>
      </c>
      <c r="C39">
        <v>6</v>
      </c>
      <c r="D39" s="3">
        <v>595.9</v>
      </c>
    </row>
    <row r="40" spans="1:4">
      <c r="A40" t="s">
        <v>1698</v>
      </c>
      <c r="B40">
        <v>3</v>
      </c>
      <c r="C40">
        <v>7</v>
      </c>
      <c r="D40" s="3">
        <v>455</v>
      </c>
    </row>
    <row r="41" spans="1:4">
      <c r="A41" t="s">
        <v>1698</v>
      </c>
      <c r="B41">
        <v>3</v>
      </c>
      <c r="C41">
        <v>8</v>
      </c>
      <c r="D41" s="3">
        <v>500</v>
      </c>
    </row>
    <row r="42" spans="1:4">
      <c r="A42" t="s">
        <v>1698</v>
      </c>
      <c r="B42">
        <v>3</v>
      </c>
      <c r="C42">
        <v>9</v>
      </c>
      <c r="D42" s="3">
        <v>492.4</v>
      </c>
    </row>
    <row r="43" spans="1:4">
      <c r="A43" t="s">
        <v>1699</v>
      </c>
      <c r="B43">
        <v>3</v>
      </c>
      <c r="C43">
        <v>10</v>
      </c>
      <c r="D43" s="3">
        <v>442.1</v>
      </c>
    </row>
    <row r="44" spans="1:4">
      <c r="A44" t="s">
        <v>1699</v>
      </c>
      <c r="B44">
        <v>3</v>
      </c>
      <c r="C44">
        <v>11</v>
      </c>
      <c r="D44" s="3">
        <v>463.1</v>
      </c>
    </row>
    <row r="45" spans="1:4">
      <c r="A45" t="s">
        <v>1699</v>
      </c>
      <c r="B45">
        <v>3</v>
      </c>
      <c r="C45">
        <v>12</v>
      </c>
      <c r="D45" s="3">
        <v>702.9</v>
      </c>
    </row>
    <row r="46" spans="1:4">
      <c r="A46" t="s">
        <v>1696</v>
      </c>
      <c r="B46">
        <v>4</v>
      </c>
      <c r="C46">
        <v>1</v>
      </c>
      <c r="D46" s="3">
        <v>178.1</v>
      </c>
    </row>
    <row r="47" spans="1:4">
      <c r="A47" t="s">
        <v>1696</v>
      </c>
      <c r="B47">
        <v>4</v>
      </c>
      <c r="C47">
        <v>2</v>
      </c>
      <c r="D47" s="3">
        <v>348.1</v>
      </c>
    </row>
    <row r="48" spans="1:4">
      <c r="A48" t="s">
        <v>1696</v>
      </c>
      <c r="B48">
        <v>4</v>
      </c>
      <c r="C48">
        <v>3</v>
      </c>
      <c r="D48" s="3">
        <v>458.8</v>
      </c>
    </row>
    <row r="49" spans="1:4">
      <c r="A49" t="s">
        <v>1697</v>
      </c>
      <c r="B49">
        <v>4</v>
      </c>
      <c r="C49">
        <v>4</v>
      </c>
      <c r="D49" s="3">
        <v>513.70000000000005</v>
      </c>
    </row>
    <row r="50" spans="1:4">
      <c r="A50" t="s">
        <v>1697</v>
      </c>
      <c r="B50">
        <v>4</v>
      </c>
      <c r="C50">
        <v>5</v>
      </c>
      <c r="D50" s="3">
        <v>568.1</v>
      </c>
    </row>
    <row r="51" spans="1:4">
      <c r="A51" t="s">
        <v>1697</v>
      </c>
      <c r="B51">
        <v>4</v>
      </c>
      <c r="C51">
        <v>6</v>
      </c>
      <c r="D51" s="3">
        <v>623.29999999999995</v>
      </c>
    </row>
    <row r="52" spans="1:4">
      <c r="A52" t="s">
        <v>1698</v>
      </c>
      <c r="B52">
        <v>4</v>
      </c>
      <c r="C52">
        <v>7</v>
      </c>
      <c r="D52" s="3">
        <v>222.2</v>
      </c>
    </row>
    <row r="53" spans="1:4">
      <c r="A53" t="s">
        <v>1698</v>
      </c>
      <c r="B53">
        <v>4</v>
      </c>
      <c r="C53">
        <v>8</v>
      </c>
      <c r="D53" s="3">
        <v>320.3</v>
      </c>
    </row>
    <row r="54" spans="1:4">
      <c r="A54" t="s">
        <v>1698</v>
      </c>
      <c r="B54">
        <v>4</v>
      </c>
      <c r="C54">
        <v>9</v>
      </c>
      <c r="D54" s="3">
        <v>438.2</v>
      </c>
    </row>
    <row r="55" spans="1:4">
      <c r="A55" t="s">
        <v>1699</v>
      </c>
      <c r="B55">
        <v>4</v>
      </c>
      <c r="C55">
        <v>10</v>
      </c>
      <c r="D55" s="3">
        <v>186</v>
      </c>
    </row>
    <row r="56" spans="1:4">
      <c r="A56" t="s">
        <v>1699</v>
      </c>
      <c r="B56">
        <v>4</v>
      </c>
      <c r="C56">
        <v>11</v>
      </c>
      <c r="D56" s="3">
        <v>383.2</v>
      </c>
    </row>
    <row r="57" spans="1:4">
      <c r="A57" t="s">
        <v>1699</v>
      </c>
      <c r="B57">
        <v>4</v>
      </c>
      <c r="C57">
        <v>12</v>
      </c>
      <c r="D57" s="3">
        <v>445.3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A22" sqref="A22"/>
    </sheetView>
  </sheetViews>
  <sheetFormatPr baseColWidth="10" defaultColWidth="8.7109375" defaultRowHeight="13" x14ac:dyDescent="0"/>
  <sheetData>
    <row r="1" spans="1:1" ht="18">
      <c r="A1" s="7" t="s">
        <v>297</v>
      </c>
    </row>
    <row r="2" spans="1:1">
      <c r="A2" t="s">
        <v>119</v>
      </c>
    </row>
    <row r="3" spans="1:1">
      <c r="A3" t="s">
        <v>446</v>
      </c>
    </row>
    <row r="4" spans="1:1">
      <c r="A4" t="s">
        <v>1627</v>
      </c>
    </row>
    <row r="5" spans="1:1">
      <c r="A5" t="s">
        <v>1628</v>
      </c>
    </row>
    <row r="7" spans="1:1">
      <c r="A7" t="s">
        <v>1633</v>
      </c>
    </row>
    <row r="8" spans="1:1">
      <c r="A8" t="s">
        <v>1523</v>
      </c>
    </row>
    <row r="9" spans="1:1">
      <c r="A9" t="s">
        <v>1281</v>
      </c>
    </row>
    <row r="10" spans="1:1">
      <c r="A10" t="s">
        <v>847</v>
      </c>
    </row>
    <row r="11" spans="1:1">
      <c r="A11" t="s">
        <v>848</v>
      </c>
    </row>
    <row r="12" spans="1:1">
      <c r="A12" t="s">
        <v>1116</v>
      </c>
    </row>
    <row r="14" spans="1:1">
      <c r="A14" t="s">
        <v>948</v>
      </c>
    </row>
    <row r="15" spans="1:1">
      <c r="A15" t="s">
        <v>1425</v>
      </c>
    </row>
    <row r="16" spans="1:1">
      <c r="A16" t="s">
        <v>1426</v>
      </c>
    </row>
    <row r="18" spans="1:2">
      <c r="A18" t="s">
        <v>1663</v>
      </c>
    </row>
    <row r="21" spans="1:2">
      <c r="A21" t="s">
        <v>1557</v>
      </c>
      <c r="B21" t="s">
        <v>664</v>
      </c>
    </row>
    <row r="22" spans="1:2">
      <c r="A22">
        <v>1984</v>
      </c>
      <c r="B22">
        <v>200</v>
      </c>
    </row>
    <row r="23" spans="1:2">
      <c r="A23">
        <v>1985</v>
      </c>
      <c r="B23">
        <v>215</v>
      </c>
    </row>
    <row r="24" spans="1:2">
      <c r="A24">
        <v>1986</v>
      </c>
      <c r="B24">
        <v>195</v>
      </c>
    </row>
    <row r="25" spans="1:2">
      <c r="A25">
        <v>1987</v>
      </c>
      <c r="B25">
        <v>212</v>
      </c>
    </row>
    <row r="26" spans="1:2">
      <c r="A26">
        <v>1988</v>
      </c>
      <c r="B26">
        <v>225</v>
      </c>
    </row>
    <row r="27" spans="1:2">
      <c r="A27">
        <v>1989</v>
      </c>
      <c r="B27">
        <v>240</v>
      </c>
    </row>
    <row r="28" spans="1:2">
      <c r="A28">
        <v>1990</v>
      </c>
      <c r="B28">
        <v>203</v>
      </c>
    </row>
    <row r="29" spans="1:2">
      <c r="A29">
        <v>1991</v>
      </c>
      <c r="B29">
        <v>208</v>
      </c>
    </row>
    <row r="30" spans="1:2">
      <c r="A30">
        <v>1992</v>
      </c>
      <c r="B30">
        <v>203</v>
      </c>
    </row>
    <row r="31" spans="1:2">
      <c r="A31">
        <v>1993</v>
      </c>
      <c r="B31">
        <v>202</v>
      </c>
    </row>
    <row r="32" spans="1:2">
      <c r="A32">
        <v>1994</v>
      </c>
      <c r="B32">
        <v>210</v>
      </c>
    </row>
    <row r="33" spans="1:2">
      <c r="A33">
        <v>1995</v>
      </c>
      <c r="B33">
        <v>225</v>
      </c>
    </row>
    <row r="34" spans="1:2">
      <c r="A34">
        <v>1996</v>
      </c>
      <c r="B34">
        <v>204</v>
      </c>
    </row>
    <row r="35" spans="1:2">
      <c r="A35">
        <v>1997</v>
      </c>
      <c r="B35">
        <v>245</v>
      </c>
    </row>
    <row r="36" spans="1:2">
      <c r="A36">
        <v>1998</v>
      </c>
      <c r="B36">
        <v>238</v>
      </c>
    </row>
    <row r="37" spans="1:2">
      <c r="A37">
        <v>1999</v>
      </c>
      <c r="B37">
        <v>226</v>
      </c>
    </row>
    <row r="38" spans="1:2">
      <c r="A38">
        <v>2000</v>
      </c>
      <c r="B38">
        <v>227</v>
      </c>
    </row>
    <row r="39" spans="1:2">
      <c r="A39">
        <v>2001</v>
      </c>
      <c r="B39">
        <v>236</v>
      </c>
    </row>
    <row r="40" spans="1:2">
      <c r="A40">
        <v>2002</v>
      </c>
      <c r="B40">
        <v>215</v>
      </c>
    </row>
    <row r="41" spans="1:2">
      <c r="A41">
        <v>2003</v>
      </c>
      <c r="B41">
        <v>242</v>
      </c>
    </row>
    <row r="42" spans="1:2">
      <c r="A42">
        <v>2004</v>
      </c>
      <c r="B42" t="s">
        <v>404</v>
      </c>
    </row>
    <row r="43" spans="1:2">
      <c r="A43">
        <v>2005</v>
      </c>
      <c r="B43" t="s">
        <v>404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0"/>
  <sheetViews>
    <sheetView workbookViewId="0">
      <selection activeCell="C71" sqref="C71"/>
    </sheetView>
  </sheetViews>
  <sheetFormatPr baseColWidth="10" defaultRowHeight="16" x14ac:dyDescent="0"/>
  <cols>
    <col min="1" max="1" width="6.85546875" style="23" customWidth="1"/>
    <col min="2" max="2" width="6.42578125" style="23" customWidth="1"/>
    <col min="3" max="3" width="7.140625" style="23" customWidth="1"/>
    <col min="4" max="4" width="8" style="23" customWidth="1"/>
    <col min="5" max="5" width="1.85546875" style="23" customWidth="1"/>
    <col min="6" max="6" width="8.28515625" style="23" customWidth="1"/>
    <col min="7" max="16384" width="10.7109375" style="23"/>
  </cols>
  <sheetData>
    <row r="1" spans="1:4" ht="25">
      <c r="A1" s="20" t="s">
        <v>1071</v>
      </c>
    </row>
    <row r="4" spans="1:4">
      <c r="A4" s="23" t="s">
        <v>1616</v>
      </c>
    </row>
    <row r="5" spans="1:4">
      <c r="A5" s="23" t="s">
        <v>246</v>
      </c>
    </row>
    <row r="6" spans="1:4">
      <c r="A6" s="23" t="s">
        <v>1623</v>
      </c>
    </row>
    <row r="7" spans="1:4">
      <c r="A7" s="23" t="s">
        <v>1624</v>
      </c>
    </row>
    <row r="8" spans="1:4">
      <c r="A8" s="23" t="s">
        <v>1508</v>
      </c>
    </row>
    <row r="9" spans="1:4">
      <c r="A9" s="23" t="s">
        <v>1371</v>
      </c>
    </row>
    <row r="10" spans="1:4">
      <c r="A10" s="23" t="s">
        <v>1372</v>
      </c>
    </row>
    <row r="11" spans="1:4">
      <c r="A11" s="23" t="s">
        <v>1373</v>
      </c>
    </row>
    <row r="12" spans="1:4">
      <c r="A12" s="23" t="s">
        <v>1510</v>
      </c>
    </row>
    <row r="14" spans="1:4">
      <c r="A14" s="32" t="s">
        <v>105</v>
      </c>
      <c r="C14" s="32" t="s">
        <v>1511</v>
      </c>
      <c r="D14" s="32" t="s">
        <v>1512</v>
      </c>
    </row>
    <row r="15" spans="1:4">
      <c r="A15" s="23">
        <v>248</v>
      </c>
      <c r="C15" s="43" t="s">
        <v>1513</v>
      </c>
      <c r="D15" s="43" t="s">
        <v>1227</v>
      </c>
    </row>
    <row r="16" spans="1:4">
      <c r="C16" s="34">
        <v>8.9</v>
      </c>
      <c r="D16" s="23">
        <v>24</v>
      </c>
    </row>
    <row r="17" spans="1:4">
      <c r="A17" s="23" t="s">
        <v>1228</v>
      </c>
      <c r="C17" s="34">
        <v>2.7</v>
      </c>
      <c r="D17" s="23">
        <v>3</v>
      </c>
    </row>
    <row r="18" spans="1:4">
      <c r="A18" s="23">
        <v>3015</v>
      </c>
      <c r="C18" s="34">
        <v>6.6</v>
      </c>
      <c r="D18" s="23">
        <v>10</v>
      </c>
    </row>
    <row r="19" spans="1:4">
      <c r="C19" s="34">
        <v>20.6</v>
      </c>
      <c r="D19" s="23">
        <v>36</v>
      </c>
    </row>
    <row r="20" spans="1:4">
      <c r="C20" s="34">
        <v>3.7</v>
      </c>
      <c r="D20" s="23">
        <v>8</v>
      </c>
    </row>
    <row r="21" spans="1:4">
      <c r="C21" s="34">
        <v>4.0999999999999996</v>
      </c>
      <c r="D21" s="23">
        <v>8</v>
      </c>
    </row>
    <row r="22" spans="1:4">
      <c r="C22" s="34">
        <v>25.8</v>
      </c>
      <c r="D22" s="23">
        <v>60</v>
      </c>
    </row>
    <row r="23" spans="1:4">
      <c r="C23" s="34">
        <v>1.8</v>
      </c>
      <c r="D23" s="23">
        <v>5</v>
      </c>
    </row>
    <row r="24" spans="1:4">
      <c r="C24" s="34">
        <v>20.100000000000001</v>
      </c>
      <c r="D24" s="23">
        <v>35</v>
      </c>
    </row>
    <row r="25" spans="1:4">
      <c r="C25" s="34">
        <v>14</v>
      </c>
      <c r="D25" s="23">
        <v>34</v>
      </c>
    </row>
    <row r="26" spans="1:4">
      <c r="C26" s="34">
        <v>10.1</v>
      </c>
      <c r="D26" s="23">
        <v>18</v>
      </c>
    </row>
    <row r="27" spans="1:4">
      <c r="C27" s="34">
        <v>8</v>
      </c>
      <c r="D27" s="23">
        <v>22</v>
      </c>
    </row>
    <row r="31" spans="1:4">
      <c r="A31" s="23" t="s">
        <v>674</v>
      </c>
    </row>
    <row r="34" spans="1:6">
      <c r="A34" s="32" t="s">
        <v>105</v>
      </c>
      <c r="C34" s="32" t="s">
        <v>1511</v>
      </c>
      <c r="D34" s="32" t="s">
        <v>1512</v>
      </c>
      <c r="F34" s="23" t="s">
        <v>750</v>
      </c>
    </row>
    <row r="35" spans="1:6">
      <c r="A35" s="23">
        <v>248</v>
      </c>
      <c r="C35" s="43" t="s">
        <v>1513</v>
      </c>
      <c r="D35" s="43" t="s">
        <v>1227</v>
      </c>
    </row>
    <row r="36" spans="1:6">
      <c r="C36" s="34">
        <v>8.9</v>
      </c>
      <c r="D36" s="23">
        <v>24</v>
      </c>
      <c r="F36" s="33">
        <f>D36-$D$57*C36</f>
        <v>5.481803797468352</v>
      </c>
    </row>
    <row r="37" spans="1:6">
      <c r="A37" s="23" t="s">
        <v>1228</v>
      </c>
      <c r="C37" s="34">
        <v>2.7</v>
      </c>
      <c r="D37" s="23">
        <v>3</v>
      </c>
      <c r="F37" s="33">
        <f t="shared" ref="F37:F47" si="0">D37-$D$57*C37</f>
        <v>-2.6178797468354436</v>
      </c>
    </row>
    <row r="38" spans="1:6">
      <c r="A38" s="23">
        <v>3015</v>
      </c>
      <c r="C38" s="34">
        <v>6.6</v>
      </c>
      <c r="D38" s="23">
        <v>10</v>
      </c>
      <c r="F38" s="33">
        <f t="shared" si="0"/>
        <v>-3.7325949367088622</v>
      </c>
    </row>
    <row r="39" spans="1:6">
      <c r="C39" s="34">
        <v>20.6</v>
      </c>
      <c r="D39" s="23">
        <v>36</v>
      </c>
      <c r="F39" s="33">
        <f t="shared" si="0"/>
        <v>-6.8623417721519075</v>
      </c>
    </row>
    <row r="40" spans="1:6">
      <c r="C40" s="34">
        <v>3.7</v>
      </c>
      <c r="D40" s="23">
        <v>8</v>
      </c>
      <c r="F40" s="33">
        <f t="shared" si="0"/>
        <v>0.30142405063291022</v>
      </c>
    </row>
    <row r="41" spans="1:6">
      <c r="C41" s="34">
        <v>4.0999999999999996</v>
      </c>
      <c r="D41" s="23">
        <v>8</v>
      </c>
      <c r="F41" s="33">
        <f t="shared" si="0"/>
        <v>-0.53085443037974755</v>
      </c>
    </row>
    <row r="42" spans="1:6">
      <c r="C42" s="34">
        <v>25.8</v>
      </c>
      <c r="D42" s="23">
        <v>60</v>
      </c>
      <c r="F42" s="33">
        <f t="shared" si="0"/>
        <v>6.3180379746835342</v>
      </c>
    </row>
    <row r="43" spans="1:6">
      <c r="C43" s="34">
        <v>1.8</v>
      </c>
      <c r="D43" s="23">
        <v>5</v>
      </c>
      <c r="F43" s="33">
        <f t="shared" si="0"/>
        <v>1.2547468354430373</v>
      </c>
    </row>
    <row r="44" spans="1:6">
      <c r="C44" s="34">
        <v>20.100000000000001</v>
      </c>
      <c r="D44" s="23">
        <v>35</v>
      </c>
      <c r="F44" s="33">
        <f t="shared" si="0"/>
        <v>-6.82199367088608</v>
      </c>
    </row>
    <row r="45" spans="1:6">
      <c r="C45" s="34">
        <v>14</v>
      </c>
      <c r="D45" s="23">
        <v>34</v>
      </c>
      <c r="F45" s="33">
        <f t="shared" si="0"/>
        <v>4.87025316455696</v>
      </c>
    </row>
    <row r="46" spans="1:6">
      <c r="C46" s="34">
        <v>10.1</v>
      </c>
      <c r="D46" s="23">
        <v>18</v>
      </c>
      <c r="F46" s="33">
        <f t="shared" si="0"/>
        <v>-3.0150316455696213</v>
      </c>
    </row>
    <row r="47" spans="1:6">
      <c r="C47" s="34">
        <v>8</v>
      </c>
      <c r="D47" s="23">
        <v>22</v>
      </c>
      <c r="F47" s="33">
        <f t="shared" si="0"/>
        <v>5.3544303797468338</v>
      </c>
    </row>
    <row r="49" spans="1:6">
      <c r="A49" s="42" t="s">
        <v>751</v>
      </c>
    </row>
    <row r="50" spans="1:6">
      <c r="B50" s="23" t="s">
        <v>2842</v>
      </c>
      <c r="C50" s="23">
        <f>COUNT(C36:C47)</f>
        <v>12</v>
      </c>
      <c r="D50" s="23">
        <f>COUNT(D36:D47)</f>
        <v>12</v>
      </c>
      <c r="F50" s="23">
        <f>COUNT(F36:F47)</f>
        <v>12</v>
      </c>
    </row>
    <row r="51" spans="1:6">
      <c r="B51" s="23" t="s">
        <v>3085</v>
      </c>
      <c r="C51" s="33">
        <f>SUM(C36:C47)</f>
        <v>126.4</v>
      </c>
      <c r="D51" s="33">
        <f>SUM(D36:D47)</f>
        <v>263</v>
      </c>
    </row>
    <row r="52" spans="1:6">
      <c r="B52" s="23" t="s">
        <v>3218</v>
      </c>
      <c r="C52" s="33">
        <f>AVERAGE(C36:C47)</f>
        <v>10.533333333333333</v>
      </c>
      <c r="D52" s="33">
        <f>AVERAGE(D36:D47)</f>
        <v>21.916666666666668</v>
      </c>
    </row>
    <row r="53" spans="1:6">
      <c r="B53" s="23" t="s">
        <v>2843</v>
      </c>
      <c r="C53" s="33">
        <f>STDEV(C36:C47)</f>
        <v>7.9109053996634442</v>
      </c>
      <c r="D53" s="33">
        <f>STDEV(D36:D47)</f>
        <v>16.946216168343966</v>
      </c>
      <c r="F53" s="33">
        <f>STDEV(F36:F47)</f>
        <v>4.7463998529524307</v>
      </c>
    </row>
    <row r="56" spans="1:6">
      <c r="A56" s="42" t="s">
        <v>752</v>
      </c>
    </row>
    <row r="57" spans="1:6">
      <c r="C57" s="23" t="s">
        <v>3221</v>
      </c>
      <c r="D57" s="57">
        <f>D52/C52</f>
        <v>2.0806962025316458</v>
      </c>
    </row>
    <row r="58" spans="1:6">
      <c r="C58" s="23" t="s">
        <v>539</v>
      </c>
      <c r="D58" s="57">
        <f>SQRT(1/C52^2*F53^2/F50*(1-F50/A35))</f>
        <v>0.12689310721457556</v>
      </c>
    </row>
    <row r="60" spans="1:6">
      <c r="A60" s="23" t="s">
        <v>753</v>
      </c>
    </row>
    <row r="61" spans="1:6">
      <c r="C61" s="23" t="s">
        <v>754</v>
      </c>
      <c r="D61" s="126">
        <f>D57*A38</f>
        <v>6273.2990506329124</v>
      </c>
    </row>
    <row r="62" spans="1:6">
      <c r="C62" s="23" t="s">
        <v>755</v>
      </c>
      <c r="D62" s="126">
        <f>D58*A38</f>
        <v>382.58271825194532</v>
      </c>
    </row>
    <row r="63" spans="1:6">
      <c r="C63" s="23" t="s">
        <v>675</v>
      </c>
      <c r="D63" s="127">
        <f>D62/D61</f>
        <v>6.0985888790579271E-2</v>
      </c>
      <c r="F63" s="23" t="s">
        <v>756</v>
      </c>
    </row>
    <row r="64" spans="1:6">
      <c r="C64" s="127"/>
    </row>
    <row r="66" spans="1:4">
      <c r="A66" s="42" t="s">
        <v>757</v>
      </c>
    </row>
    <row r="67" spans="1:4">
      <c r="A67" s="23" t="s">
        <v>758</v>
      </c>
    </row>
    <row r="68" spans="1:4">
      <c r="C68" s="23" t="s">
        <v>759</v>
      </c>
      <c r="D68" s="45">
        <f>D52*A35</f>
        <v>5435.3333333333339</v>
      </c>
    </row>
    <row r="69" spans="1:4">
      <c r="C69" s="23" t="s">
        <v>539</v>
      </c>
      <c r="D69" s="45">
        <f>A35*SQRT(D53^2/D50*(1-D50/A35))</f>
        <v>1183.4882783747819</v>
      </c>
    </row>
    <row r="70" spans="1:4">
      <c r="C70" s="23" t="s">
        <v>675</v>
      </c>
      <c r="D70" s="127">
        <f>D69/D68</f>
        <v>0.21773977892336227</v>
      </c>
    </row>
  </sheetData>
  <phoneticPr fontId="3"/>
  <pageMargins left="0.75" right="0.75" top="1" bottom="1" header="0.5" footer="0.5"/>
  <pageSetup paperSize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A5" sqref="A5"/>
    </sheetView>
  </sheetViews>
  <sheetFormatPr baseColWidth="10" defaultColWidth="11" defaultRowHeight="13" x14ac:dyDescent="0"/>
  <sheetData>
    <row r="1" spans="1:4" ht="20">
      <c r="A1" s="36" t="s">
        <v>2591</v>
      </c>
    </row>
    <row r="3" spans="1:4">
      <c r="A3" t="s">
        <v>745</v>
      </c>
    </row>
    <row r="4" spans="1:4">
      <c r="A4" t="s">
        <v>2463</v>
      </c>
    </row>
    <row r="5" spans="1:4">
      <c r="A5" t="s">
        <v>746</v>
      </c>
    </row>
    <row r="6" spans="1:4">
      <c r="A6" t="s">
        <v>747</v>
      </c>
    </row>
    <row r="8" spans="1:4">
      <c r="A8" t="s">
        <v>1191</v>
      </c>
      <c r="B8" t="s">
        <v>1016</v>
      </c>
      <c r="C8" t="s">
        <v>1009</v>
      </c>
      <c r="D8" t="s">
        <v>403</v>
      </c>
    </row>
    <row r="9" spans="1:4">
      <c r="A9" t="s">
        <v>1177</v>
      </c>
      <c r="B9" t="s">
        <v>1178</v>
      </c>
      <c r="C9" s="8">
        <v>0.9</v>
      </c>
      <c r="D9" t="s">
        <v>1179</v>
      </c>
    </row>
    <row r="10" spans="1:4">
      <c r="A10" t="s">
        <v>1177</v>
      </c>
      <c r="B10" t="s">
        <v>1178</v>
      </c>
      <c r="C10">
        <v>1.06</v>
      </c>
      <c r="D10" t="s">
        <v>1179</v>
      </c>
    </row>
    <row r="11" spans="1:4">
      <c r="A11" t="s">
        <v>1177</v>
      </c>
      <c r="B11" t="s">
        <v>1178</v>
      </c>
      <c r="C11">
        <v>0.98</v>
      </c>
      <c r="D11" t="s">
        <v>1179</v>
      </c>
    </row>
    <row r="12" spans="1:4">
      <c r="A12" t="s">
        <v>1177</v>
      </c>
      <c r="B12" t="s">
        <v>1178</v>
      </c>
      <c r="C12">
        <v>1.29</v>
      </c>
      <c r="D12" t="s">
        <v>1179</v>
      </c>
    </row>
    <row r="13" spans="1:4">
      <c r="A13" t="s">
        <v>1177</v>
      </c>
      <c r="B13" t="s">
        <v>1178</v>
      </c>
      <c r="C13">
        <v>1.1200000000000001</v>
      </c>
      <c r="D13" t="s">
        <v>1179</v>
      </c>
    </row>
    <row r="14" spans="1:4">
      <c r="A14" t="s">
        <v>1180</v>
      </c>
      <c r="B14" t="s">
        <v>1178</v>
      </c>
      <c r="C14">
        <v>2.31</v>
      </c>
      <c r="D14" t="s">
        <v>1181</v>
      </c>
    </row>
    <row r="15" spans="1:4">
      <c r="A15" t="s">
        <v>1180</v>
      </c>
      <c r="B15" t="s">
        <v>1178</v>
      </c>
      <c r="C15">
        <v>2.88</v>
      </c>
      <c r="D15" t="s">
        <v>1181</v>
      </c>
    </row>
    <row r="16" spans="1:4">
      <c r="A16" t="s">
        <v>1180</v>
      </c>
      <c r="B16" t="s">
        <v>1178</v>
      </c>
      <c r="C16">
        <v>2.42</v>
      </c>
      <c r="D16" t="s">
        <v>1181</v>
      </c>
    </row>
    <row r="17" spans="1:4">
      <c r="A17" t="s">
        <v>1180</v>
      </c>
      <c r="B17" t="s">
        <v>1178</v>
      </c>
      <c r="C17">
        <v>2.66</v>
      </c>
      <c r="D17" t="s">
        <v>1181</v>
      </c>
    </row>
    <row r="18" spans="1:4">
      <c r="A18" t="s">
        <v>1180</v>
      </c>
      <c r="B18" t="s">
        <v>1178</v>
      </c>
      <c r="C18">
        <v>2.94</v>
      </c>
      <c r="D18" t="s">
        <v>1181</v>
      </c>
    </row>
    <row r="19" spans="1:4">
      <c r="A19" t="s">
        <v>1177</v>
      </c>
      <c r="B19" t="s">
        <v>1197</v>
      </c>
      <c r="C19">
        <v>0.83</v>
      </c>
      <c r="D19" t="s">
        <v>1018</v>
      </c>
    </row>
    <row r="20" spans="1:4">
      <c r="A20" t="s">
        <v>1177</v>
      </c>
      <c r="B20" t="s">
        <v>1197</v>
      </c>
      <c r="C20">
        <v>0.67</v>
      </c>
      <c r="D20" t="s">
        <v>1018</v>
      </c>
    </row>
    <row r="21" spans="1:4">
      <c r="A21" t="s">
        <v>1177</v>
      </c>
      <c r="B21" t="s">
        <v>1197</v>
      </c>
      <c r="C21">
        <v>0.56999999999999995</v>
      </c>
      <c r="D21" t="s">
        <v>1018</v>
      </c>
    </row>
    <row r="22" spans="1:4">
      <c r="A22" t="s">
        <v>1177</v>
      </c>
      <c r="B22" t="s">
        <v>1197</v>
      </c>
      <c r="C22">
        <v>0.47</v>
      </c>
      <c r="D22" t="s">
        <v>1018</v>
      </c>
    </row>
    <row r="23" spans="1:4">
      <c r="A23" t="s">
        <v>1177</v>
      </c>
      <c r="B23" t="s">
        <v>1197</v>
      </c>
      <c r="C23">
        <v>0.66</v>
      </c>
      <c r="D23" t="s">
        <v>1018</v>
      </c>
    </row>
    <row r="24" spans="1:4">
      <c r="A24" t="s">
        <v>1180</v>
      </c>
      <c r="B24" t="s">
        <v>1197</v>
      </c>
      <c r="C24">
        <v>1.01</v>
      </c>
      <c r="D24" t="s">
        <v>1190</v>
      </c>
    </row>
    <row r="25" spans="1:4">
      <c r="A25" t="s">
        <v>1180</v>
      </c>
      <c r="B25" t="s">
        <v>1197</v>
      </c>
      <c r="C25">
        <v>1.52</v>
      </c>
      <c r="D25" t="s">
        <v>1190</v>
      </c>
    </row>
    <row r="26" spans="1:4">
      <c r="A26" t="s">
        <v>1180</v>
      </c>
      <c r="B26" t="s">
        <v>1197</v>
      </c>
      <c r="C26">
        <v>1.02</v>
      </c>
      <c r="D26" t="s">
        <v>1190</v>
      </c>
    </row>
    <row r="27" spans="1:4">
      <c r="A27" t="s">
        <v>1180</v>
      </c>
      <c r="B27" t="s">
        <v>1197</v>
      </c>
      <c r="C27">
        <v>1.32</v>
      </c>
      <c r="D27" t="s">
        <v>1190</v>
      </c>
    </row>
    <row r="28" spans="1:4">
      <c r="A28" t="s">
        <v>1180</v>
      </c>
      <c r="B28" t="s">
        <v>1197</v>
      </c>
      <c r="C28">
        <v>1.63</v>
      </c>
      <c r="D28" t="s">
        <v>1190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workbookViewId="0">
      <selection activeCell="A17" sqref="A17"/>
    </sheetView>
  </sheetViews>
  <sheetFormatPr baseColWidth="10" defaultColWidth="11" defaultRowHeight="13" x14ac:dyDescent="0"/>
  <cols>
    <col min="1" max="1" width="9.140625" customWidth="1"/>
    <col min="2" max="2" width="6.140625" customWidth="1"/>
    <col min="3" max="4" width="11" customWidth="1"/>
    <col min="5" max="5" width="8.85546875" customWidth="1"/>
    <col min="6" max="6" width="7.85546875" customWidth="1"/>
    <col min="7" max="7" width="8.7109375" customWidth="1"/>
    <col min="8" max="8" width="11" customWidth="1"/>
    <col min="9" max="9" width="6" customWidth="1"/>
    <col min="10" max="10" width="8.42578125" customWidth="1"/>
    <col min="11" max="11" width="8.140625" customWidth="1"/>
  </cols>
  <sheetData>
    <row r="1" spans="1:24" ht="23">
      <c r="A1" s="26" t="s">
        <v>1929</v>
      </c>
    </row>
    <row r="3" spans="1:24">
      <c r="A3" t="s">
        <v>395</v>
      </c>
    </row>
    <row r="5" spans="1:24">
      <c r="A5" t="s">
        <v>399</v>
      </c>
    </row>
    <row r="7" spans="1:24">
      <c r="A7" t="s">
        <v>1402</v>
      </c>
    </row>
    <row r="8" spans="1:24">
      <c r="A8" t="s">
        <v>1538</v>
      </c>
    </row>
    <row r="9" spans="1:24">
      <c r="A9" t="s">
        <v>1795</v>
      </c>
    </row>
    <row r="10" spans="1:24">
      <c r="A10" t="s">
        <v>1927</v>
      </c>
    </row>
    <row r="16" spans="1:24">
      <c r="A16" t="s">
        <v>249</v>
      </c>
      <c r="B16" t="s">
        <v>210</v>
      </c>
      <c r="C16" t="s">
        <v>211</v>
      </c>
      <c r="D16" t="s">
        <v>212</v>
      </c>
      <c r="E16" t="s">
        <v>213</v>
      </c>
      <c r="F16" t="s">
        <v>214</v>
      </c>
      <c r="G16" t="s">
        <v>1830</v>
      </c>
      <c r="H16" t="s">
        <v>1831</v>
      </c>
      <c r="I16" t="s">
        <v>1832</v>
      </c>
      <c r="J16" t="s">
        <v>1461</v>
      </c>
      <c r="K16" t="s">
        <v>1462</v>
      </c>
      <c r="L16" t="s">
        <v>1463</v>
      </c>
      <c r="M16" t="s">
        <v>1468</v>
      </c>
      <c r="N16" t="s">
        <v>1469</v>
      </c>
      <c r="O16" t="s">
        <v>1584</v>
      </c>
      <c r="P16" t="s">
        <v>1479</v>
      </c>
      <c r="Q16" t="s">
        <v>1581</v>
      </c>
      <c r="R16" t="s">
        <v>1582</v>
      </c>
      <c r="S16" t="s">
        <v>1583</v>
      </c>
      <c r="T16" t="s">
        <v>1856</v>
      </c>
      <c r="U16" t="s">
        <v>1857</v>
      </c>
      <c r="V16" t="s">
        <v>1858</v>
      </c>
      <c r="W16" t="s">
        <v>1855</v>
      </c>
      <c r="X16" t="s">
        <v>1340</v>
      </c>
    </row>
    <row r="17" spans="1:24">
      <c r="A17" t="s">
        <v>1341</v>
      </c>
      <c r="B17">
        <v>0</v>
      </c>
      <c r="C17">
        <v>1.04416</v>
      </c>
      <c r="D17">
        <v>3.3399999999999999E-2</v>
      </c>
      <c r="E17">
        <v>7.7</v>
      </c>
      <c r="F17">
        <v>36.4</v>
      </c>
      <c r="G17">
        <v>3</v>
      </c>
      <c r="H17">
        <v>0.37809999999999999</v>
      </c>
      <c r="I17">
        <v>1.5</v>
      </c>
      <c r="J17">
        <v>0.2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t="s">
        <v>1342</v>
      </c>
      <c r="B18">
        <v>0.24</v>
      </c>
      <c r="C18">
        <v>1.9896499999999999</v>
      </c>
      <c r="D18">
        <v>0.71589999999999998</v>
      </c>
      <c r="E18">
        <v>7.06</v>
      </c>
      <c r="F18">
        <v>36.86</v>
      </c>
      <c r="G18">
        <v>3.4</v>
      </c>
      <c r="H18">
        <v>0.75760000000000005</v>
      </c>
      <c r="I18">
        <v>1.6</v>
      </c>
      <c r="J18">
        <v>0.2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t="s">
        <v>1194</v>
      </c>
      <c r="B19">
        <v>0.36</v>
      </c>
      <c r="C19">
        <v>1.3318399999999999</v>
      </c>
      <c r="D19">
        <v>-3.56E-2</v>
      </c>
      <c r="E19">
        <v>7.91</v>
      </c>
      <c r="F19">
        <v>37.020000000000003</v>
      </c>
      <c r="G19">
        <v>5.5</v>
      </c>
      <c r="H19">
        <v>0.5857</v>
      </c>
      <c r="I19">
        <v>1.6</v>
      </c>
      <c r="J19">
        <v>0.3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t="s">
        <v>1343</v>
      </c>
      <c r="B20">
        <v>0.6</v>
      </c>
      <c r="C20">
        <v>1.10327</v>
      </c>
      <c r="D20">
        <v>0.35139999999999999</v>
      </c>
      <c r="E20">
        <v>7.56</v>
      </c>
      <c r="F20">
        <v>36.92</v>
      </c>
      <c r="G20">
        <v>6.7</v>
      </c>
      <c r="H20">
        <v>0.70350000000000001</v>
      </c>
      <c r="I20">
        <v>1.2</v>
      </c>
      <c r="J20">
        <v>0.4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t="s">
        <v>1344</v>
      </c>
      <c r="B21">
        <v>0.6</v>
      </c>
      <c r="C21">
        <v>0.41871000000000003</v>
      </c>
      <c r="D21">
        <v>-0.3624</v>
      </c>
      <c r="E21">
        <v>7.18</v>
      </c>
      <c r="F21">
        <v>36.65</v>
      </c>
      <c r="G21">
        <v>7</v>
      </c>
      <c r="H21">
        <v>0.70350000000000001</v>
      </c>
      <c r="I21">
        <v>1.2</v>
      </c>
      <c r="J21">
        <v>0.4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t="s">
        <v>1345</v>
      </c>
      <c r="B22">
        <v>0.69</v>
      </c>
      <c r="C22">
        <v>1.3584099999999999</v>
      </c>
      <c r="D22">
        <v>0.47249999999999998</v>
      </c>
      <c r="E22">
        <v>6.89</v>
      </c>
      <c r="F22">
        <v>36.85</v>
      </c>
      <c r="G22">
        <v>6.7</v>
      </c>
      <c r="H22">
        <v>0.5857</v>
      </c>
      <c r="I22">
        <v>1.2</v>
      </c>
      <c r="J22">
        <v>0.4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t="s">
        <v>1346</v>
      </c>
      <c r="B23">
        <v>0.97</v>
      </c>
      <c r="C23">
        <v>1.3121100000000001</v>
      </c>
      <c r="D23">
        <v>0.46560000000000001</v>
      </c>
      <c r="E23">
        <v>7.37</v>
      </c>
      <c r="F23">
        <v>37.06</v>
      </c>
      <c r="G23">
        <v>6.7</v>
      </c>
      <c r="H23">
        <v>0.5212</v>
      </c>
      <c r="I23">
        <v>1</v>
      </c>
      <c r="J23">
        <v>0.3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t="s">
        <v>1347</v>
      </c>
      <c r="B24">
        <v>1.03</v>
      </c>
      <c r="C24">
        <v>1.4083000000000001</v>
      </c>
      <c r="D24">
        <v>1.7588999999999999</v>
      </c>
      <c r="E24">
        <v>7.34</v>
      </c>
      <c r="F24">
        <v>37.03</v>
      </c>
      <c r="G24">
        <v>7</v>
      </c>
      <c r="H24">
        <v>0.64629999999999999</v>
      </c>
      <c r="I24">
        <v>1</v>
      </c>
      <c r="J24">
        <v>0.4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1470</v>
      </c>
      <c r="B25">
        <v>1.0900000000000001</v>
      </c>
      <c r="C25">
        <v>2.3621699999999999</v>
      </c>
      <c r="D25">
        <v>0.6704</v>
      </c>
      <c r="E25">
        <v>7.24</v>
      </c>
      <c r="F25">
        <v>36.75</v>
      </c>
      <c r="G25">
        <v>7</v>
      </c>
      <c r="H25">
        <v>0.85760000000000003</v>
      </c>
      <c r="I25">
        <v>1.5</v>
      </c>
      <c r="J25">
        <v>0.3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t="s">
        <v>1471</v>
      </c>
      <c r="B26">
        <v>1.1200000000000001</v>
      </c>
      <c r="C26">
        <v>1.6888000000000001</v>
      </c>
      <c r="D26">
        <v>1.5384</v>
      </c>
      <c r="E26">
        <v>6.93</v>
      </c>
      <c r="F26">
        <v>37.06</v>
      </c>
      <c r="G26">
        <v>7</v>
      </c>
      <c r="H26">
        <v>0.75760000000000005</v>
      </c>
      <c r="I26">
        <v>0.9</v>
      </c>
      <c r="J26">
        <v>0.3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t="s">
        <v>1472</v>
      </c>
      <c r="B27">
        <v>1.1200000000000001</v>
      </c>
      <c r="C27">
        <v>1.1239600000000001</v>
      </c>
      <c r="D27">
        <v>0.15870000000000001</v>
      </c>
      <c r="E27">
        <v>7.13</v>
      </c>
      <c r="F27">
        <v>36.86</v>
      </c>
      <c r="G27">
        <v>6.7</v>
      </c>
      <c r="H27">
        <v>0.64629999999999999</v>
      </c>
      <c r="I27">
        <v>0.9</v>
      </c>
      <c r="J27">
        <v>0.3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t="s">
        <v>1473</v>
      </c>
      <c r="B28">
        <v>1.1499999999999999</v>
      </c>
      <c r="C28">
        <v>2.0282800000000001</v>
      </c>
      <c r="D28">
        <v>0.34849999999999998</v>
      </c>
      <c r="E28">
        <v>7.33</v>
      </c>
      <c r="F28">
        <v>37.03</v>
      </c>
      <c r="G28">
        <v>7</v>
      </c>
      <c r="H28">
        <v>0.70350000000000001</v>
      </c>
      <c r="I28">
        <v>1.1000000000000001</v>
      </c>
      <c r="J28">
        <v>0.3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1474</v>
      </c>
      <c r="B29">
        <v>1.33</v>
      </c>
      <c r="C29">
        <v>0.93176999999999999</v>
      </c>
      <c r="D29">
        <v>-0.121</v>
      </c>
      <c r="E29">
        <v>7.59</v>
      </c>
      <c r="F29">
        <v>36.93</v>
      </c>
      <c r="G29">
        <v>6.7</v>
      </c>
      <c r="H29">
        <v>0.28810000000000002</v>
      </c>
      <c r="I29">
        <v>1.3</v>
      </c>
      <c r="J29">
        <v>0.3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t="s">
        <v>1480</v>
      </c>
      <c r="B30">
        <v>1.39</v>
      </c>
      <c r="C30">
        <v>2.0967899999999999</v>
      </c>
      <c r="D30">
        <v>0.39950000000000002</v>
      </c>
      <c r="E30">
        <v>6.93</v>
      </c>
      <c r="F30">
        <v>36.78</v>
      </c>
      <c r="G30">
        <v>6.7</v>
      </c>
      <c r="H30">
        <v>0.21099999999999999</v>
      </c>
      <c r="I30">
        <v>1.2</v>
      </c>
      <c r="J30">
        <v>0.3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t="s">
        <v>1481</v>
      </c>
      <c r="B31">
        <v>1.69</v>
      </c>
      <c r="C31">
        <v>1.2985599999999999</v>
      </c>
      <c r="D31">
        <v>6.5799999999999997E-2</v>
      </c>
      <c r="E31">
        <v>6.91</v>
      </c>
      <c r="F31">
        <v>37.08</v>
      </c>
      <c r="G31">
        <v>8</v>
      </c>
      <c r="H31">
        <v>0.5857</v>
      </c>
      <c r="I31">
        <v>1.3</v>
      </c>
      <c r="J31">
        <v>0.5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t="s">
        <v>1482</v>
      </c>
      <c r="B32">
        <v>2.33</v>
      </c>
      <c r="C32">
        <v>0.48243000000000003</v>
      </c>
      <c r="D32">
        <v>0.37840000000000001</v>
      </c>
      <c r="E32">
        <v>6.1</v>
      </c>
      <c r="F32">
        <v>37.1</v>
      </c>
      <c r="G32">
        <v>10.7</v>
      </c>
      <c r="H32">
        <v>0.21099999999999999</v>
      </c>
      <c r="I32">
        <v>1.5</v>
      </c>
      <c r="J32">
        <v>0.6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t="s">
        <v>1483</v>
      </c>
      <c r="B33">
        <v>2.88</v>
      </c>
      <c r="C33">
        <v>1.8566100000000001</v>
      </c>
      <c r="D33">
        <v>1.8402000000000001</v>
      </c>
      <c r="E33">
        <v>6.25</v>
      </c>
      <c r="F33">
        <v>37.119999999999997</v>
      </c>
      <c r="G33">
        <v>11</v>
      </c>
      <c r="H33">
        <v>0.2011</v>
      </c>
      <c r="I33">
        <v>1.5</v>
      </c>
      <c r="J33">
        <v>0.8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t="s">
        <v>1714</v>
      </c>
      <c r="B34">
        <v>3.15</v>
      </c>
      <c r="C34">
        <v>0.52414000000000005</v>
      </c>
      <c r="D34">
        <v>0.36599999999999999</v>
      </c>
      <c r="E34">
        <v>6.27</v>
      </c>
      <c r="F34">
        <v>37.14</v>
      </c>
      <c r="G34">
        <v>10</v>
      </c>
      <c r="H34">
        <v>0.29799999999999999</v>
      </c>
      <c r="I34">
        <v>1.5</v>
      </c>
      <c r="J34">
        <v>0.7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t="s">
        <v>1715</v>
      </c>
      <c r="B35">
        <v>3.69</v>
      </c>
      <c r="C35">
        <v>1.86795</v>
      </c>
      <c r="D35">
        <v>1.0871999999999999</v>
      </c>
      <c r="E35">
        <v>6.02</v>
      </c>
      <c r="F35">
        <v>37.15</v>
      </c>
      <c r="G35">
        <v>10.7</v>
      </c>
      <c r="H35">
        <v>-0.1075</v>
      </c>
      <c r="I35">
        <v>1.3</v>
      </c>
      <c r="J35">
        <v>0.5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</row>
    <row r="36" spans="1:24">
      <c r="A36" t="s">
        <v>1716</v>
      </c>
      <c r="B36">
        <v>3.76</v>
      </c>
      <c r="C36">
        <v>1.46695</v>
      </c>
      <c r="D36">
        <v>1.2664</v>
      </c>
      <c r="E36">
        <v>6.09</v>
      </c>
      <c r="F36">
        <v>37.15</v>
      </c>
      <c r="G36">
        <v>10.7</v>
      </c>
      <c r="H36">
        <v>0.2011</v>
      </c>
      <c r="I36">
        <v>1.3</v>
      </c>
      <c r="J36">
        <v>0.5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</row>
    <row r="37" spans="1:24">
      <c r="A37" t="s">
        <v>1717</v>
      </c>
      <c r="B37">
        <v>3.91</v>
      </c>
      <c r="C37">
        <v>1.8791599999999999</v>
      </c>
      <c r="D37">
        <v>1.619</v>
      </c>
      <c r="E37">
        <v>7</v>
      </c>
      <c r="F37">
        <v>37.18</v>
      </c>
      <c r="G37">
        <v>10.7</v>
      </c>
      <c r="H37">
        <v>0.21099999999999999</v>
      </c>
      <c r="I37">
        <v>1</v>
      </c>
      <c r="J37">
        <v>0.4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</row>
    <row r="38" spans="1:24">
      <c r="A38" t="s">
        <v>1718</v>
      </c>
      <c r="B38">
        <v>4.12</v>
      </c>
      <c r="C38">
        <v>1.26807</v>
      </c>
      <c r="D38">
        <v>0.65129999999999999</v>
      </c>
      <c r="E38">
        <v>6.3</v>
      </c>
      <c r="F38">
        <v>37.18</v>
      </c>
      <c r="G38">
        <v>10.7</v>
      </c>
      <c r="H38">
        <v>1.03E-2</v>
      </c>
      <c r="I38">
        <v>0.9</v>
      </c>
      <c r="J38">
        <v>0.4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</row>
    <row r="39" spans="1:24">
      <c r="A39" t="s">
        <v>1719</v>
      </c>
      <c r="B39">
        <v>4.24</v>
      </c>
      <c r="C39">
        <v>0.47686000000000001</v>
      </c>
      <c r="D39">
        <v>-7.1499999999999994E-2</v>
      </c>
      <c r="E39">
        <v>6.59</v>
      </c>
      <c r="F39">
        <v>37.15</v>
      </c>
      <c r="G39">
        <v>10.7</v>
      </c>
      <c r="H39">
        <v>0.28810000000000002</v>
      </c>
      <c r="I39">
        <v>1.2</v>
      </c>
      <c r="J39">
        <v>0.6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1731</v>
      </c>
      <c r="B40">
        <v>4.8499999999999996</v>
      </c>
      <c r="C40">
        <v>1.7840000000000002E-2</v>
      </c>
      <c r="D40">
        <v>-0.35949999999999999</v>
      </c>
      <c r="E40">
        <v>5.95</v>
      </c>
      <c r="F40">
        <v>37.35</v>
      </c>
      <c r="G40">
        <v>10.7</v>
      </c>
      <c r="H40">
        <v>0.21099999999999999</v>
      </c>
      <c r="I40">
        <v>1.4</v>
      </c>
      <c r="J40">
        <v>0.5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1727</v>
      </c>
      <c r="B41">
        <v>5.15</v>
      </c>
      <c r="C41">
        <v>1.47431</v>
      </c>
      <c r="D41">
        <v>0.68859999999999999</v>
      </c>
      <c r="E41">
        <v>6.15</v>
      </c>
      <c r="F41">
        <v>37.369999999999997</v>
      </c>
      <c r="G41">
        <v>10.7</v>
      </c>
      <c r="H41">
        <v>0.1157</v>
      </c>
      <c r="I41">
        <v>1.4</v>
      </c>
      <c r="J41">
        <v>0.5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t="s">
        <v>1585</v>
      </c>
      <c r="B42">
        <v>5.36</v>
      </c>
      <c r="C42">
        <v>0.97455999999999998</v>
      </c>
      <c r="D42">
        <v>-0.1532</v>
      </c>
      <c r="E42">
        <v>6.42</v>
      </c>
      <c r="F42">
        <v>37.369999999999997</v>
      </c>
      <c r="G42">
        <v>6.7</v>
      </c>
      <c r="H42">
        <v>1.03E-2</v>
      </c>
      <c r="I42">
        <v>1.9</v>
      </c>
      <c r="J42">
        <v>0.4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1859</v>
      </c>
      <c r="B43">
        <v>5.79</v>
      </c>
      <c r="C43">
        <v>0.66217000000000004</v>
      </c>
      <c r="D43">
        <v>0.1956</v>
      </c>
      <c r="E43">
        <v>6.54</v>
      </c>
      <c r="F43">
        <v>37.36</v>
      </c>
      <c r="G43">
        <v>6.7</v>
      </c>
      <c r="H43">
        <v>1.03E-2</v>
      </c>
      <c r="I43">
        <v>1.3</v>
      </c>
      <c r="J43">
        <v>0.4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t="s">
        <v>1728</v>
      </c>
      <c r="B44">
        <v>5.79</v>
      </c>
      <c r="C44">
        <v>0.35276999999999997</v>
      </c>
      <c r="D44">
        <v>1.0939000000000001</v>
      </c>
      <c r="E44">
        <v>5.75</v>
      </c>
      <c r="F44">
        <v>37.22</v>
      </c>
      <c r="G44">
        <v>10.7</v>
      </c>
      <c r="H44">
        <v>-0.1075</v>
      </c>
      <c r="I44">
        <v>1.5</v>
      </c>
      <c r="J44">
        <v>0.5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t="s">
        <v>1722</v>
      </c>
      <c r="B45">
        <v>5.97</v>
      </c>
      <c r="C45">
        <v>1.30155</v>
      </c>
      <c r="D45">
        <v>1.1957</v>
      </c>
      <c r="E45">
        <v>4.79</v>
      </c>
      <c r="F45">
        <v>37.19</v>
      </c>
      <c r="G45">
        <v>7.9</v>
      </c>
      <c r="H45">
        <v>-0.1075</v>
      </c>
      <c r="I45">
        <v>1.5</v>
      </c>
      <c r="J45">
        <v>0.5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t="s">
        <v>1723</v>
      </c>
      <c r="B46">
        <v>6.15</v>
      </c>
      <c r="C46">
        <v>0.25541999999999998</v>
      </c>
      <c r="D46">
        <v>-0.32850000000000001</v>
      </c>
      <c r="E46">
        <v>6.66</v>
      </c>
      <c r="F46">
        <v>37.36</v>
      </c>
      <c r="G46">
        <v>10.7</v>
      </c>
      <c r="H46">
        <v>1.03E-2</v>
      </c>
      <c r="I46">
        <v>1.3</v>
      </c>
      <c r="J46">
        <v>0.5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t="s">
        <v>1724</v>
      </c>
      <c r="B47">
        <v>6.15</v>
      </c>
      <c r="C47">
        <v>0.60321999999999998</v>
      </c>
      <c r="D47">
        <v>1.9312</v>
      </c>
      <c r="E47">
        <v>5.0599999999999996</v>
      </c>
      <c r="F47">
        <v>37.22</v>
      </c>
      <c r="G47">
        <v>10.7</v>
      </c>
      <c r="H47">
        <v>-0.1075</v>
      </c>
      <c r="I47">
        <v>1.4</v>
      </c>
      <c r="J47">
        <v>0.5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t="s">
        <v>1725</v>
      </c>
      <c r="B48">
        <v>6.27</v>
      </c>
      <c r="C48">
        <v>0.45426</v>
      </c>
      <c r="D48">
        <v>-0.19239999999999999</v>
      </c>
      <c r="E48">
        <v>4.5599999999999996</v>
      </c>
      <c r="F48">
        <v>37.22</v>
      </c>
      <c r="G48">
        <v>5.5</v>
      </c>
      <c r="H48">
        <v>-0.1075</v>
      </c>
      <c r="I48">
        <v>1.2</v>
      </c>
      <c r="J48">
        <v>0.5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t="s">
        <v>1586</v>
      </c>
      <c r="B49">
        <v>6.55</v>
      </c>
      <c r="C49">
        <v>0.99473</v>
      </c>
      <c r="D49">
        <v>-1.9199999999999998E-2</v>
      </c>
      <c r="E49">
        <v>6.84</v>
      </c>
      <c r="F49">
        <v>37.200000000000003</v>
      </c>
      <c r="G49">
        <v>1.5</v>
      </c>
      <c r="H49">
        <v>-0.1075</v>
      </c>
      <c r="I49">
        <v>1.3</v>
      </c>
      <c r="J49">
        <v>0.3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t="s">
        <v>1587</v>
      </c>
      <c r="B50">
        <v>6.7</v>
      </c>
      <c r="C50">
        <v>0.87170999999999998</v>
      </c>
      <c r="D50">
        <v>-0.22570000000000001</v>
      </c>
      <c r="E50">
        <v>7</v>
      </c>
      <c r="F50">
        <v>37.200000000000003</v>
      </c>
      <c r="G50">
        <v>1.5</v>
      </c>
      <c r="H50">
        <v>-0.1075</v>
      </c>
      <c r="I50">
        <v>1.2</v>
      </c>
      <c r="J50">
        <v>0.3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t="s">
        <v>1748</v>
      </c>
      <c r="B51">
        <v>7.27</v>
      </c>
      <c r="C51">
        <v>0.33504</v>
      </c>
      <c r="D51">
        <v>-0.84399999999999997</v>
      </c>
      <c r="E51">
        <v>6.84</v>
      </c>
      <c r="F51">
        <v>37.15</v>
      </c>
      <c r="G51">
        <v>1.5</v>
      </c>
      <c r="H51">
        <v>-0.39510000000000001</v>
      </c>
      <c r="I51">
        <v>1.5</v>
      </c>
      <c r="J51">
        <v>0.3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</row>
    <row r="52" spans="1:24">
      <c r="A52" t="s">
        <v>1749</v>
      </c>
      <c r="B52">
        <v>7.27</v>
      </c>
      <c r="C52">
        <v>-9.7610000000000002E-2</v>
      </c>
      <c r="D52">
        <v>-0.70520000000000005</v>
      </c>
      <c r="E52">
        <v>6.87</v>
      </c>
      <c r="F52">
        <v>37.17</v>
      </c>
      <c r="G52">
        <v>1.5</v>
      </c>
      <c r="H52">
        <v>-0.39510000000000001</v>
      </c>
      <c r="I52">
        <v>1.5</v>
      </c>
      <c r="J52">
        <v>0.2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</row>
    <row r="53" spans="1:24">
      <c r="A53" t="s">
        <v>1617</v>
      </c>
      <c r="B53">
        <v>7.45</v>
      </c>
      <c r="C53">
        <v>0.44468999999999997</v>
      </c>
      <c r="D53">
        <v>-0.36530000000000001</v>
      </c>
      <c r="E53">
        <v>6.76</v>
      </c>
      <c r="F53">
        <v>37.14</v>
      </c>
      <c r="G53">
        <v>1.5</v>
      </c>
      <c r="H53">
        <v>-0.1075</v>
      </c>
      <c r="I53">
        <v>1.4</v>
      </c>
      <c r="J53">
        <v>0.3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t="s">
        <v>1618</v>
      </c>
      <c r="B54">
        <v>7.45</v>
      </c>
      <c r="C54">
        <v>0.23111000000000001</v>
      </c>
      <c r="D54">
        <v>-0.31469999999999998</v>
      </c>
      <c r="E54">
        <v>6.9</v>
      </c>
      <c r="F54">
        <v>37.130000000000003</v>
      </c>
      <c r="G54">
        <v>1.5</v>
      </c>
      <c r="H54">
        <v>-0.2409</v>
      </c>
      <c r="I54">
        <v>1.6</v>
      </c>
      <c r="J54">
        <v>0.3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t="s">
        <v>1619</v>
      </c>
      <c r="B55">
        <v>7.58</v>
      </c>
      <c r="C55">
        <v>0.53415000000000001</v>
      </c>
      <c r="D55">
        <v>4.1099999999999998E-2</v>
      </c>
      <c r="E55">
        <v>7.2</v>
      </c>
      <c r="F55">
        <v>37.04</v>
      </c>
      <c r="G55">
        <v>3.5</v>
      </c>
      <c r="H55">
        <v>-0.39510000000000001</v>
      </c>
      <c r="I55">
        <v>1.7</v>
      </c>
      <c r="J55">
        <v>0.3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t="s">
        <v>1620</v>
      </c>
      <c r="B56">
        <v>7.58</v>
      </c>
      <c r="C56">
        <v>0.30601</v>
      </c>
      <c r="D56">
        <v>-0.41860000000000003</v>
      </c>
      <c r="E56">
        <v>7.25</v>
      </c>
      <c r="F56">
        <v>37.1</v>
      </c>
      <c r="G56">
        <v>3.3</v>
      </c>
      <c r="H56">
        <v>-0.81059999999999999</v>
      </c>
      <c r="I56">
        <v>1.6</v>
      </c>
      <c r="J56">
        <v>0.3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t="s">
        <v>1621</v>
      </c>
      <c r="B57">
        <v>7.7</v>
      </c>
      <c r="C57">
        <v>0.26158999999999999</v>
      </c>
      <c r="D57">
        <v>-0.29170000000000001</v>
      </c>
      <c r="E57">
        <v>6.78</v>
      </c>
      <c r="F57">
        <v>37.07</v>
      </c>
      <c r="G57">
        <v>3.3</v>
      </c>
      <c r="H57">
        <v>-0.39510000000000001</v>
      </c>
      <c r="I57">
        <v>1.7</v>
      </c>
      <c r="J57">
        <v>0.3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</row>
    <row r="58" spans="1:24">
      <c r="A58" t="s">
        <v>1622</v>
      </c>
      <c r="B58">
        <v>7.7</v>
      </c>
      <c r="C58">
        <v>0.53122000000000003</v>
      </c>
      <c r="D58">
        <v>1.0664</v>
      </c>
      <c r="E58">
        <v>7.04</v>
      </c>
      <c r="F58">
        <v>37.090000000000003</v>
      </c>
      <c r="G58">
        <v>1.5</v>
      </c>
      <c r="H58">
        <v>-0.39510000000000001</v>
      </c>
      <c r="I58">
        <v>1.6</v>
      </c>
      <c r="J58">
        <v>0.3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</row>
    <row r="59" spans="1:24">
      <c r="A59" t="s">
        <v>244</v>
      </c>
      <c r="B59">
        <v>7.85</v>
      </c>
      <c r="C59">
        <v>0.15185999999999999</v>
      </c>
      <c r="D59">
        <v>4.2099999999999999E-2</v>
      </c>
      <c r="E59">
        <v>6.62</v>
      </c>
      <c r="F59">
        <v>37.07</v>
      </c>
      <c r="G59">
        <v>1.5</v>
      </c>
      <c r="H59">
        <v>-0.57750000000000001</v>
      </c>
      <c r="I59">
        <v>1.8</v>
      </c>
      <c r="J59">
        <v>0.3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</row>
    <row r="60" spans="1:24">
      <c r="A60" t="s">
        <v>240</v>
      </c>
      <c r="B60">
        <v>7.85</v>
      </c>
      <c r="C60">
        <v>0.27307999999999999</v>
      </c>
      <c r="D60">
        <v>0.56869999999999998</v>
      </c>
      <c r="E60">
        <v>6.47</v>
      </c>
      <c r="F60">
        <v>37.08</v>
      </c>
      <c r="G60">
        <v>1.5</v>
      </c>
      <c r="H60">
        <v>-0.57750000000000001</v>
      </c>
      <c r="I60">
        <v>1.6</v>
      </c>
      <c r="J60">
        <v>0.3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</row>
    <row r="61" spans="1:24">
      <c r="A61" t="s">
        <v>241</v>
      </c>
      <c r="B61">
        <v>7.85</v>
      </c>
      <c r="C61">
        <v>0.30895</v>
      </c>
      <c r="D61">
        <v>1.1900000000000001E-2</v>
      </c>
      <c r="E61">
        <v>6.85</v>
      </c>
      <c r="F61">
        <v>37.090000000000003</v>
      </c>
      <c r="G61">
        <v>1.5</v>
      </c>
      <c r="H61">
        <v>-0.58730000000000004</v>
      </c>
      <c r="I61">
        <v>1.8</v>
      </c>
      <c r="J61">
        <v>0.3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</row>
    <row r="62" spans="1:24">
      <c r="A62" t="s">
        <v>242</v>
      </c>
      <c r="B62">
        <v>8.06</v>
      </c>
      <c r="C62">
        <v>0.14756</v>
      </c>
      <c r="D62">
        <v>-0.21440000000000001</v>
      </c>
      <c r="E62">
        <v>6.39</v>
      </c>
      <c r="F62">
        <v>37.08</v>
      </c>
      <c r="G62">
        <v>1.5</v>
      </c>
      <c r="H62">
        <v>-0.57750000000000001</v>
      </c>
      <c r="I62">
        <v>2</v>
      </c>
      <c r="J62">
        <v>0.3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</row>
    <row r="63" spans="1:24">
      <c r="A63" t="s">
        <v>1604</v>
      </c>
      <c r="B63">
        <v>8.06</v>
      </c>
      <c r="C63">
        <v>0.52944999999999998</v>
      </c>
      <c r="D63">
        <v>0.24610000000000001</v>
      </c>
      <c r="E63">
        <v>6.37</v>
      </c>
      <c r="F63">
        <v>37.07</v>
      </c>
      <c r="G63">
        <v>1.5</v>
      </c>
      <c r="H63">
        <v>-0.57750000000000001</v>
      </c>
      <c r="I63">
        <v>1.9</v>
      </c>
      <c r="J63">
        <v>0.2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</row>
    <row r="64" spans="1:24">
      <c r="A64" t="s">
        <v>1605</v>
      </c>
      <c r="B64">
        <v>8.24</v>
      </c>
      <c r="C64">
        <v>0.12132999999999999</v>
      </c>
      <c r="D64">
        <v>0.22070000000000001</v>
      </c>
      <c r="E64">
        <v>6.62</v>
      </c>
      <c r="F64">
        <v>37.020000000000003</v>
      </c>
      <c r="G64">
        <v>3.3</v>
      </c>
      <c r="H64">
        <v>-0.57750000000000001</v>
      </c>
      <c r="I64">
        <v>1.9</v>
      </c>
      <c r="J64">
        <v>0.3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</row>
    <row r="65" spans="1:24">
      <c r="A65" t="s">
        <v>1606</v>
      </c>
      <c r="B65">
        <v>8.24</v>
      </c>
      <c r="C65">
        <v>3.3430000000000001E-2</v>
      </c>
      <c r="D65">
        <v>-0.77439999999999998</v>
      </c>
      <c r="E65">
        <v>6.77</v>
      </c>
      <c r="F65">
        <v>37.049999999999997</v>
      </c>
      <c r="G65">
        <v>3.3</v>
      </c>
      <c r="H65">
        <v>-0.2409</v>
      </c>
      <c r="I65">
        <v>1.8</v>
      </c>
      <c r="J65">
        <v>0.3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</row>
    <row r="66" spans="1:24">
      <c r="A66" t="s">
        <v>1607</v>
      </c>
      <c r="B66">
        <v>8.4</v>
      </c>
      <c r="C66">
        <v>0.69862999999999997</v>
      </c>
      <c r="D66">
        <v>-3.15E-2</v>
      </c>
      <c r="E66">
        <v>5.69</v>
      </c>
      <c r="F66">
        <v>37.04</v>
      </c>
      <c r="G66">
        <v>3.3</v>
      </c>
      <c r="H66">
        <v>-0.39510000000000001</v>
      </c>
      <c r="I66">
        <v>1.7</v>
      </c>
      <c r="J66">
        <v>0.4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</row>
    <row r="67" spans="1:24">
      <c r="A67" t="s">
        <v>1608</v>
      </c>
      <c r="B67">
        <v>8.4</v>
      </c>
      <c r="C67">
        <v>0.23111000000000001</v>
      </c>
      <c r="D67">
        <v>0.14760000000000001</v>
      </c>
      <c r="E67">
        <v>6.05</v>
      </c>
      <c r="F67">
        <v>37.07</v>
      </c>
      <c r="G67">
        <v>3.3</v>
      </c>
      <c r="H67">
        <v>-0.57750000000000001</v>
      </c>
      <c r="I67">
        <v>1.8</v>
      </c>
      <c r="J67">
        <v>0.4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</row>
  </sheetData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A9" sqref="A9:C9"/>
    </sheetView>
  </sheetViews>
  <sheetFormatPr baseColWidth="10" defaultColWidth="11" defaultRowHeight="13" x14ac:dyDescent="0"/>
  <sheetData>
    <row r="1" spans="1:3" ht="20">
      <c r="A1" s="36" t="s">
        <v>329</v>
      </c>
    </row>
    <row r="3" spans="1:3">
      <c r="A3" t="s">
        <v>425</v>
      </c>
    </row>
    <row r="4" spans="1:3">
      <c r="A4" t="s">
        <v>330</v>
      </c>
    </row>
    <row r="5" spans="1:3">
      <c r="A5" t="s">
        <v>331</v>
      </c>
    </row>
    <row r="9" spans="1:3">
      <c r="A9" s="1" t="s">
        <v>2747</v>
      </c>
      <c r="B9" s="1" t="s">
        <v>2748</v>
      </c>
      <c r="C9" s="1" t="s">
        <v>1041</v>
      </c>
    </row>
    <row r="10" spans="1:3">
      <c r="A10" t="s">
        <v>1697</v>
      </c>
      <c r="B10" t="s">
        <v>1010</v>
      </c>
      <c r="C10">
        <v>1.05</v>
      </c>
    </row>
    <row r="11" spans="1:3">
      <c r="A11" t="s">
        <v>1697</v>
      </c>
      <c r="B11" t="s">
        <v>1011</v>
      </c>
      <c r="C11">
        <v>1.53</v>
      </c>
    </row>
    <row r="12" spans="1:3">
      <c r="A12" t="s">
        <v>1697</v>
      </c>
      <c r="B12" t="s">
        <v>1171</v>
      </c>
      <c r="C12">
        <v>1.62</v>
      </c>
    </row>
    <row r="13" spans="1:3">
      <c r="A13" t="s">
        <v>1697</v>
      </c>
      <c r="B13" t="s">
        <v>1014</v>
      </c>
      <c r="C13">
        <v>1.1100000000000001</v>
      </c>
    </row>
    <row r="14" spans="1:3">
      <c r="A14" t="s">
        <v>1015</v>
      </c>
      <c r="B14" t="s">
        <v>1010</v>
      </c>
      <c r="C14">
        <v>2.0499999999999998</v>
      </c>
    </row>
    <row r="15" spans="1:3">
      <c r="A15" t="s">
        <v>1015</v>
      </c>
      <c r="B15" t="s">
        <v>1011</v>
      </c>
      <c r="C15">
        <v>1.86</v>
      </c>
    </row>
    <row r="16" spans="1:3">
      <c r="A16" t="s">
        <v>1015</v>
      </c>
      <c r="B16" t="s">
        <v>1171</v>
      </c>
      <c r="C16">
        <v>1.68</v>
      </c>
    </row>
    <row r="17" spans="1:3">
      <c r="A17" t="s">
        <v>1015</v>
      </c>
      <c r="B17" t="s">
        <v>1014</v>
      </c>
      <c r="C17">
        <v>1.69</v>
      </c>
    </row>
    <row r="18" spans="1:3">
      <c r="A18" t="s">
        <v>2745</v>
      </c>
      <c r="B18" t="s">
        <v>1010</v>
      </c>
      <c r="C18">
        <v>1.95</v>
      </c>
    </row>
    <row r="19" spans="1:3">
      <c r="A19" t="s">
        <v>2745</v>
      </c>
      <c r="B19" t="s">
        <v>1011</v>
      </c>
      <c r="C19">
        <v>2</v>
      </c>
    </row>
    <row r="20" spans="1:3">
      <c r="A20" t="s">
        <v>2745</v>
      </c>
      <c r="B20" t="s">
        <v>1171</v>
      </c>
      <c r="C20">
        <v>1.82</v>
      </c>
    </row>
    <row r="21" spans="1:3">
      <c r="A21" t="s">
        <v>2745</v>
      </c>
      <c r="B21" t="s">
        <v>1014</v>
      </c>
      <c r="C21">
        <v>1.81</v>
      </c>
    </row>
    <row r="22" spans="1:3">
      <c r="A22" t="s">
        <v>2746</v>
      </c>
      <c r="B22" t="s">
        <v>1010</v>
      </c>
      <c r="C22">
        <v>1.75</v>
      </c>
    </row>
    <row r="23" spans="1:3">
      <c r="A23" t="s">
        <v>2746</v>
      </c>
      <c r="B23" t="s">
        <v>1011</v>
      </c>
      <c r="C23">
        <v>1.93</v>
      </c>
    </row>
    <row r="24" spans="1:3">
      <c r="A24" t="s">
        <v>2746</v>
      </c>
      <c r="B24" t="s">
        <v>1171</v>
      </c>
      <c r="C24">
        <v>1.7</v>
      </c>
    </row>
    <row r="25" spans="1:3">
      <c r="A25" t="s">
        <v>2746</v>
      </c>
      <c r="B25" t="s">
        <v>1014</v>
      </c>
      <c r="C25">
        <v>1.59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B11" sqref="B11:C38"/>
    </sheetView>
  </sheetViews>
  <sheetFormatPr baseColWidth="10" defaultColWidth="11" defaultRowHeight="13" x14ac:dyDescent="0"/>
  <sheetData>
    <row r="1" spans="1:4" ht="20">
      <c r="A1" s="36" t="s">
        <v>215</v>
      </c>
    </row>
    <row r="3" spans="1:4">
      <c r="A3" t="s">
        <v>216</v>
      </c>
    </row>
    <row r="4" spans="1:4">
      <c r="A4" t="s">
        <v>88</v>
      </c>
    </row>
    <row r="5" spans="1:4">
      <c r="A5" t="s">
        <v>89</v>
      </c>
    </row>
    <row r="10" spans="1:4">
      <c r="A10" s="37" t="s">
        <v>2755</v>
      </c>
      <c r="B10" s="37" t="s">
        <v>2756</v>
      </c>
      <c r="C10" s="37" t="s">
        <v>2757</v>
      </c>
      <c r="D10" s="37" t="s">
        <v>2859</v>
      </c>
    </row>
    <row r="11" spans="1:4">
      <c r="A11" t="s">
        <v>2749</v>
      </c>
      <c r="B11" s="37">
        <v>1</v>
      </c>
      <c r="C11" s="38">
        <v>0.1</v>
      </c>
      <c r="D11" t="s">
        <v>2750</v>
      </c>
    </row>
    <row r="12" spans="1:4">
      <c r="A12" t="s">
        <v>2749</v>
      </c>
      <c r="B12" s="37">
        <v>1</v>
      </c>
      <c r="C12" s="38">
        <v>0.3</v>
      </c>
      <c r="D12" t="s">
        <v>2751</v>
      </c>
    </row>
    <row r="13" spans="1:4">
      <c r="A13" t="s">
        <v>2749</v>
      </c>
      <c r="B13" s="37">
        <v>1</v>
      </c>
      <c r="C13" s="38">
        <v>5.2</v>
      </c>
      <c r="D13" t="s">
        <v>2752</v>
      </c>
    </row>
    <row r="14" spans="1:4">
      <c r="A14" t="s">
        <v>2749</v>
      </c>
      <c r="B14" s="37">
        <v>1</v>
      </c>
      <c r="C14" s="38">
        <v>3.1</v>
      </c>
      <c r="D14" t="s">
        <v>2753</v>
      </c>
    </row>
    <row r="15" spans="1:4">
      <c r="A15" t="s">
        <v>2749</v>
      </c>
      <c r="B15" s="37">
        <v>2</v>
      </c>
      <c r="C15" s="38">
        <v>3.4</v>
      </c>
      <c r="D15" t="s">
        <v>2750</v>
      </c>
    </row>
    <row r="16" spans="1:4">
      <c r="A16" t="s">
        <v>2749</v>
      </c>
      <c r="B16" s="37">
        <v>2</v>
      </c>
      <c r="C16" s="38">
        <v>1.3</v>
      </c>
      <c r="D16" t="s">
        <v>2751</v>
      </c>
    </row>
    <row r="17" spans="1:4">
      <c r="A17" t="s">
        <v>2749</v>
      </c>
      <c r="B17" s="37">
        <v>2</v>
      </c>
      <c r="C17" s="38">
        <v>4.8</v>
      </c>
      <c r="D17" t="s">
        <v>2752</v>
      </c>
    </row>
    <row r="18" spans="1:4">
      <c r="A18" t="s">
        <v>2749</v>
      </c>
      <c r="B18" s="37">
        <v>2</v>
      </c>
      <c r="C18" s="38">
        <v>4.3</v>
      </c>
      <c r="D18" t="s">
        <v>2753</v>
      </c>
    </row>
    <row r="19" spans="1:4">
      <c r="A19" t="s">
        <v>2749</v>
      </c>
      <c r="B19" s="37">
        <v>3</v>
      </c>
      <c r="C19" s="38">
        <v>3.9</v>
      </c>
      <c r="D19" t="s">
        <v>2750</v>
      </c>
    </row>
    <row r="20" spans="1:4">
      <c r="A20" t="s">
        <v>2749</v>
      </c>
      <c r="B20" s="37">
        <v>3</v>
      </c>
      <c r="C20" s="38">
        <v>3.8</v>
      </c>
      <c r="D20" t="s">
        <v>2751</v>
      </c>
    </row>
    <row r="21" spans="1:4">
      <c r="A21" t="s">
        <v>2749</v>
      </c>
      <c r="B21" s="37">
        <v>3</v>
      </c>
      <c r="C21" s="38">
        <v>5.7</v>
      </c>
      <c r="D21" t="s">
        <v>2752</v>
      </c>
    </row>
    <row r="22" spans="1:4">
      <c r="A22" t="s">
        <v>2749</v>
      </c>
      <c r="B22" s="37">
        <v>3</v>
      </c>
      <c r="C22" s="38">
        <v>2</v>
      </c>
      <c r="D22" t="s">
        <v>2753</v>
      </c>
    </row>
    <row r="23" spans="1:4">
      <c r="A23" t="s">
        <v>2749</v>
      </c>
      <c r="B23" s="37">
        <v>4</v>
      </c>
      <c r="C23" s="38">
        <v>3.7</v>
      </c>
      <c r="D23" t="s">
        <v>2750</v>
      </c>
    </row>
    <row r="24" spans="1:4">
      <c r="A24" t="s">
        <v>2749</v>
      </c>
      <c r="B24" s="37">
        <v>4</v>
      </c>
      <c r="C24" s="38">
        <v>4.3</v>
      </c>
      <c r="D24" t="s">
        <v>2751</v>
      </c>
    </row>
    <row r="25" spans="1:4">
      <c r="A25" t="s">
        <v>2749</v>
      </c>
      <c r="B25" s="37">
        <v>4</v>
      </c>
      <c r="C25" s="38">
        <v>6</v>
      </c>
      <c r="D25" t="s">
        <v>2752</v>
      </c>
    </row>
    <row r="26" spans="1:4">
      <c r="A26" t="s">
        <v>2749</v>
      </c>
      <c r="B26" s="37">
        <v>4</v>
      </c>
      <c r="C26" s="38">
        <v>1.8</v>
      </c>
      <c r="D26" t="s">
        <v>2753</v>
      </c>
    </row>
    <row r="27" spans="1:4">
      <c r="A27" t="s">
        <v>2754</v>
      </c>
      <c r="B27" s="37">
        <v>5</v>
      </c>
      <c r="C27" s="38">
        <v>4.3</v>
      </c>
      <c r="D27" t="s">
        <v>2750</v>
      </c>
    </row>
    <row r="28" spans="1:4">
      <c r="A28" t="s">
        <v>2754</v>
      </c>
      <c r="B28" s="37">
        <v>5</v>
      </c>
      <c r="C28" s="38">
        <v>1.9</v>
      </c>
      <c r="D28" t="s">
        <v>2751</v>
      </c>
    </row>
    <row r="29" spans="1:4">
      <c r="A29" t="s">
        <v>2754</v>
      </c>
      <c r="B29" s="37">
        <v>5</v>
      </c>
      <c r="C29" s="38">
        <v>7.2</v>
      </c>
      <c r="D29" t="s">
        <v>2752</v>
      </c>
    </row>
    <row r="30" spans="1:4">
      <c r="A30" t="s">
        <v>2754</v>
      </c>
      <c r="B30" s="37">
        <v>5</v>
      </c>
      <c r="C30" s="38">
        <v>6.9</v>
      </c>
      <c r="D30" t="s">
        <v>2753</v>
      </c>
    </row>
    <row r="31" spans="1:4">
      <c r="A31" t="s">
        <v>2754</v>
      </c>
      <c r="B31" s="37">
        <v>6</v>
      </c>
      <c r="C31" s="38">
        <v>5.3</v>
      </c>
      <c r="D31" t="s">
        <v>2750</v>
      </c>
    </row>
    <row r="32" spans="1:4">
      <c r="A32" t="s">
        <v>2754</v>
      </c>
      <c r="B32" s="37">
        <v>6</v>
      </c>
      <c r="C32" s="38">
        <v>4.3</v>
      </c>
      <c r="D32" t="s">
        <v>2751</v>
      </c>
    </row>
    <row r="33" spans="1:4">
      <c r="A33" t="s">
        <v>2754</v>
      </c>
      <c r="B33" s="37">
        <v>6</v>
      </c>
      <c r="C33" s="38">
        <v>6.2</v>
      </c>
      <c r="D33" t="s">
        <v>2752</v>
      </c>
    </row>
    <row r="34" spans="1:4">
      <c r="A34" t="s">
        <v>2754</v>
      </c>
      <c r="B34" s="37">
        <v>6</v>
      </c>
      <c r="C34" s="38">
        <v>4.8</v>
      </c>
      <c r="D34" t="s">
        <v>2753</v>
      </c>
    </row>
    <row r="35" spans="1:4">
      <c r="A35" t="s">
        <v>2754</v>
      </c>
      <c r="B35" s="37">
        <v>7</v>
      </c>
      <c r="C35" s="38">
        <v>7.1</v>
      </c>
      <c r="D35" t="s">
        <v>2750</v>
      </c>
    </row>
    <row r="36" spans="1:4">
      <c r="A36" t="s">
        <v>2754</v>
      </c>
      <c r="B36" s="37">
        <v>7</v>
      </c>
      <c r="C36" s="38">
        <v>4.9000000000000004</v>
      </c>
      <c r="D36" t="s">
        <v>2751</v>
      </c>
    </row>
    <row r="37" spans="1:4">
      <c r="A37" t="s">
        <v>2754</v>
      </c>
      <c r="B37" s="37">
        <v>7</v>
      </c>
      <c r="C37" s="38">
        <v>8.3000000000000007</v>
      </c>
      <c r="D37" t="s">
        <v>2752</v>
      </c>
    </row>
    <row r="38" spans="1:4">
      <c r="A38" t="s">
        <v>2754</v>
      </c>
      <c r="B38" s="37">
        <v>7</v>
      </c>
      <c r="C38" s="38">
        <v>7.7</v>
      </c>
      <c r="D38" t="s">
        <v>2753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54" sqref="D54"/>
    </sheetView>
  </sheetViews>
  <sheetFormatPr baseColWidth="10" defaultColWidth="11" defaultRowHeight="13" x14ac:dyDescent="0"/>
  <sheetData>
    <row r="1" spans="1:2" ht="23">
      <c r="A1" s="26" t="s">
        <v>2669</v>
      </c>
    </row>
    <row r="3" spans="1:2">
      <c r="A3" t="s">
        <v>2670</v>
      </c>
    </row>
    <row r="7" spans="1:2">
      <c r="A7" s="1" t="s">
        <v>1671</v>
      </c>
      <c r="B7" s="1" t="s">
        <v>1672</v>
      </c>
    </row>
    <row r="8" spans="1:2">
      <c r="A8" t="s">
        <v>189</v>
      </c>
      <c r="B8">
        <v>328</v>
      </c>
    </row>
    <row r="9" spans="1:2">
      <c r="A9" t="s">
        <v>190</v>
      </c>
      <c r="B9">
        <v>334</v>
      </c>
    </row>
    <row r="10" spans="1:2">
      <c r="A10" t="s">
        <v>191</v>
      </c>
      <c r="B10">
        <v>372</v>
      </c>
    </row>
    <row r="11" spans="1:2">
      <c r="A11" t="s">
        <v>1670</v>
      </c>
      <c r="B11">
        <v>327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5" sqref="A5"/>
    </sheetView>
  </sheetViews>
  <sheetFormatPr baseColWidth="10" defaultColWidth="11" defaultRowHeight="13" x14ac:dyDescent="0"/>
  <sheetData>
    <row r="1" spans="1:2" ht="20">
      <c r="A1" s="36" t="s">
        <v>218</v>
      </c>
    </row>
    <row r="3" spans="1:2">
      <c r="A3" t="s">
        <v>217</v>
      </c>
    </row>
    <row r="4" spans="1:2">
      <c r="A4" t="s">
        <v>498</v>
      </c>
    </row>
    <row r="9" spans="1:2">
      <c r="A9" t="s">
        <v>2860</v>
      </c>
      <c r="B9" t="s">
        <v>894</v>
      </c>
    </row>
    <row r="10" spans="1:2">
      <c r="A10">
        <v>1784</v>
      </c>
      <c r="B10">
        <v>2055</v>
      </c>
    </row>
    <row r="11" spans="1:2">
      <c r="A11">
        <v>1757</v>
      </c>
      <c r="B11">
        <v>2028</v>
      </c>
    </row>
    <row r="12" spans="1:2">
      <c r="A12">
        <v>1737</v>
      </c>
      <c r="B12">
        <v>1691</v>
      </c>
    </row>
    <row r="13" spans="1:2">
      <c r="A13">
        <v>1926</v>
      </c>
      <c r="B13">
        <v>1880</v>
      </c>
    </row>
    <row r="14" spans="1:2">
      <c r="A14">
        <v>2054</v>
      </c>
      <c r="B14">
        <v>1763</v>
      </c>
    </row>
    <row r="15" spans="1:2">
      <c r="A15">
        <v>1891</v>
      </c>
      <c r="B15">
        <v>1613</v>
      </c>
    </row>
    <row r="16" spans="1:2">
      <c r="A16">
        <v>1794</v>
      </c>
      <c r="B16">
        <v>1796</v>
      </c>
    </row>
    <row r="17" spans="1:2">
      <c r="A17">
        <v>1745</v>
      </c>
      <c r="B17">
        <v>1562</v>
      </c>
    </row>
    <row r="18" spans="1:2">
      <c r="A18">
        <v>1831</v>
      </c>
      <c r="B18">
        <v>1869</v>
      </c>
    </row>
    <row r="19" spans="1:2">
      <c r="A19">
        <v>1802</v>
      </c>
      <c r="B19">
        <v>1796</v>
      </c>
    </row>
    <row r="20" spans="1:2">
      <c r="A20">
        <v>1876</v>
      </c>
      <c r="B20" t="s">
        <v>404</v>
      </c>
    </row>
    <row r="21" spans="1:2">
      <c r="A21">
        <v>1970</v>
      </c>
      <c r="B21" t="s">
        <v>404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/>
  </sheetViews>
  <sheetFormatPr baseColWidth="10" defaultColWidth="11" defaultRowHeight="13" x14ac:dyDescent="0"/>
  <sheetData>
    <row r="1" spans="1:3" ht="20">
      <c r="A1" s="36" t="s">
        <v>333</v>
      </c>
    </row>
    <row r="4" spans="1:3">
      <c r="A4" t="s">
        <v>1643</v>
      </c>
    </row>
    <row r="5" spans="1:3">
      <c r="A5" t="s">
        <v>1388</v>
      </c>
    </row>
    <row r="7" spans="1:3">
      <c r="A7" t="s">
        <v>1105</v>
      </c>
    </row>
    <row r="12" spans="1:3">
      <c r="A12" t="s">
        <v>1038</v>
      </c>
      <c r="B12" t="s">
        <v>1027</v>
      </c>
      <c r="C12" t="s">
        <v>1041</v>
      </c>
    </row>
    <row r="13" spans="1:3">
      <c r="A13" t="s">
        <v>895</v>
      </c>
      <c r="B13">
        <v>62.3</v>
      </c>
      <c r="C13">
        <v>105</v>
      </c>
    </row>
    <row r="14" spans="1:3">
      <c r="A14" t="s">
        <v>895</v>
      </c>
      <c r="B14">
        <v>63.3</v>
      </c>
      <c r="C14">
        <v>108</v>
      </c>
    </row>
    <row r="15" spans="1:3">
      <c r="A15" t="s">
        <v>895</v>
      </c>
      <c r="B15">
        <v>58.3</v>
      </c>
      <c r="C15">
        <v>93</v>
      </c>
    </row>
    <row r="16" spans="1:3">
      <c r="A16" t="s">
        <v>895</v>
      </c>
      <c r="B16">
        <v>58.8</v>
      </c>
      <c r="C16">
        <v>89</v>
      </c>
    </row>
    <row r="17" spans="1:3">
      <c r="A17" t="s">
        <v>895</v>
      </c>
      <c r="B17">
        <v>59.5</v>
      </c>
      <c r="C17">
        <v>78.5</v>
      </c>
    </row>
    <row r="18" spans="1:3">
      <c r="A18" t="s">
        <v>895</v>
      </c>
      <c r="B18">
        <v>61.3</v>
      </c>
      <c r="C18">
        <v>115</v>
      </c>
    </row>
    <row r="19" spans="1:3">
      <c r="A19" t="s">
        <v>895</v>
      </c>
      <c r="B19">
        <v>56.3</v>
      </c>
      <c r="C19">
        <v>83.5</v>
      </c>
    </row>
    <row r="20" spans="1:3">
      <c r="A20" t="s">
        <v>895</v>
      </c>
      <c r="B20">
        <v>64.3</v>
      </c>
      <c r="C20">
        <v>110.5</v>
      </c>
    </row>
    <row r="21" spans="1:3">
      <c r="A21" t="s">
        <v>895</v>
      </c>
      <c r="B21">
        <v>61.3</v>
      </c>
      <c r="C21">
        <v>94</v>
      </c>
    </row>
    <row r="22" spans="1:3">
      <c r="A22" t="s">
        <v>895</v>
      </c>
      <c r="B22">
        <v>59.8</v>
      </c>
      <c r="C22">
        <v>84.5</v>
      </c>
    </row>
    <row r="23" spans="1:3">
      <c r="A23" t="s">
        <v>895</v>
      </c>
      <c r="B23">
        <v>59.5</v>
      </c>
      <c r="C23">
        <v>93.5</v>
      </c>
    </row>
    <row r="24" spans="1:3">
      <c r="A24" t="s">
        <v>895</v>
      </c>
      <c r="B24">
        <v>60</v>
      </c>
      <c r="C24">
        <v>109</v>
      </c>
    </row>
    <row r="25" spans="1:3">
      <c r="A25" t="s">
        <v>895</v>
      </c>
      <c r="B25">
        <v>59</v>
      </c>
      <c r="C25">
        <v>91.5</v>
      </c>
    </row>
    <row r="26" spans="1:3">
      <c r="A26" t="s">
        <v>895</v>
      </c>
      <c r="B26">
        <v>55.8</v>
      </c>
      <c r="C26">
        <v>75</v>
      </c>
    </row>
    <row r="27" spans="1:3">
      <c r="A27" t="s">
        <v>895</v>
      </c>
      <c r="B27">
        <v>57.8</v>
      </c>
      <c r="C27">
        <v>84</v>
      </c>
    </row>
    <row r="28" spans="1:3">
      <c r="A28" t="s">
        <v>895</v>
      </c>
      <c r="B28">
        <v>61.3</v>
      </c>
      <c r="C28">
        <v>107</v>
      </c>
    </row>
    <row r="29" spans="1:3">
      <c r="A29" t="s">
        <v>895</v>
      </c>
      <c r="B29">
        <v>56.3</v>
      </c>
      <c r="C29">
        <v>77</v>
      </c>
    </row>
    <row r="30" spans="1:3">
      <c r="A30" t="s">
        <v>895</v>
      </c>
      <c r="B30">
        <v>58.3</v>
      </c>
      <c r="C30">
        <v>111.5</v>
      </c>
    </row>
    <row r="31" spans="1:3">
      <c r="A31" t="s">
        <v>895</v>
      </c>
      <c r="B31">
        <v>60</v>
      </c>
      <c r="C31">
        <v>114</v>
      </c>
    </row>
    <row r="32" spans="1:3">
      <c r="A32" t="s">
        <v>895</v>
      </c>
      <c r="B32">
        <v>55.8</v>
      </c>
      <c r="C32">
        <v>73.5</v>
      </c>
    </row>
    <row r="33" spans="1:3">
      <c r="A33" t="s">
        <v>895</v>
      </c>
      <c r="B33">
        <v>62.8</v>
      </c>
      <c r="C33">
        <v>93.5</v>
      </c>
    </row>
    <row r="34" spans="1:3">
      <c r="A34" t="s">
        <v>895</v>
      </c>
      <c r="B34">
        <v>60.5</v>
      </c>
      <c r="C34">
        <v>105</v>
      </c>
    </row>
    <row r="35" spans="1:3">
      <c r="A35" t="s">
        <v>895</v>
      </c>
      <c r="B35">
        <v>60.5</v>
      </c>
      <c r="C35">
        <v>84.5</v>
      </c>
    </row>
    <row r="36" spans="1:3">
      <c r="A36" t="s">
        <v>895</v>
      </c>
      <c r="B36">
        <v>59.5</v>
      </c>
      <c r="C36">
        <v>101</v>
      </c>
    </row>
    <row r="37" spans="1:3">
      <c r="A37" t="s">
        <v>895</v>
      </c>
      <c r="B37">
        <v>59</v>
      </c>
      <c r="C37">
        <v>95</v>
      </c>
    </row>
    <row r="38" spans="1:3">
      <c r="A38" t="s">
        <v>895</v>
      </c>
      <c r="B38">
        <v>61</v>
      </c>
      <c r="C38">
        <v>122.5</v>
      </c>
    </row>
    <row r="39" spans="1:3">
      <c r="A39" t="s">
        <v>895</v>
      </c>
      <c r="B39">
        <v>54.5</v>
      </c>
      <c r="C39">
        <v>74</v>
      </c>
    </row>
    <row r="40" spans="1:3">
      <c r="A40" t="s">
        <v>895</v>
      </c>
      <c r="B40">
        <v>66</v>
      </c>
      <c r="C40">
        <v>144.5</v>
      </c>
    </row>
    <row r="41" spans="1:3">
      <c r="A41" t="s">
        <v>895</v>
      </c>
      <c r="B41">
        <v>51.5</v>
      </c>
      <c r="C41">
        <v>64</v>
      </c>
    </row>
    <row r="42" spans="1:3">
      <c r="A42" t="s">
        <v>895</v>
      </c>
      <c r="B42">
        <v>61</v>
      </c>
      <c r="C42">
        <v>92</v>
      </c>
    </row>
    <row r="43" spans="1:3">
      <c r="A43" t="s">
        <v>896</v>
      </c>
      <c r="B43">
        <v>57.3</v>
      </c>
      <c r="C43">
        <v>76.5</v>
      </c>
    </row>
    <row r="44" spans="1:3">
      <c r="A44" t="s">
        <v>896</v>
      </c>
      <c r="B44">
        <v>59.5</v>
      </c>
      <c r="C44">
        <v>84</v>
      </c>
    </row>
    <row r="45" spans="1:3">
      <c r="A45" t="s">
        <v>896</v>
      </c>
      <c r="B45">
        <v>60.8</v>
      </c>
      <c r="C45">
        <v>128</v>
      </c>
    </row>
    <row r="46" spans="1:3">
      <c r="A46" t="s">
        <v>896</v>
      </c>
      <c r="B46">
        <v>50.5</v>
      </c>
      <c r="C46">
        <v>79</v>
      </c>
    </row>
    <row r="47" spans="1:3">
      <c r="A47" t="s">
        <v>896</v>
      </c>
      <c r="B47">
        <v>57.5</v>
      </c>
      <c r="C47">
        <v>90</v>
      </c>
    </row>
    <row r="48" spans="1:3">
      <c r="A48" t="s">
        <v>896</v>
      </c>
      <c r="B48">
        <v>66.3</v>
      </c>
      <c r="C48">
        <v>117</v>
      </c>
    </row>
    <row r="49" spans="1:3">
      <c r="A49" t="s">
        <v>896</v>
      </c>
      <c r="B49">
        <v>59</v>
      </c>
      <c r="C49">
        <v>99.5</v>
      </c>
    </row>
    <row r="50" spans="1:3">
      <c r="A50" t="s">
        <v>896</v>
      </c>
      <c r="B50">
        <v>60</v>
      </c>
      <c r="C50">
        <v>84</v>
      </c>
    </row>
    <row r="51" spans="1:3">
      <c r="A51" t="s">
        <v>896</v>
      </c>
      <c r="B51">
        <v>57.3</v>
      </c>
      <c r="C51">
        <v>83</v>
      </c>
    </row>
    <row r="52" spans="1:3">
      <c r="A52" t="s">
        <v>896</v>
      </c>
      <c r="B52">
        <v>58.3</v>
      </c>
      <c r="C52">
        <v>86</v>
      </c>
    </row>
    <row r="53" spans="1:3">
      <c r="A53" t="s">
        <v>896</v>
      </c>
      <c r="B53">
        <v>61</v>
      </c>
      <c r="C53">
        <v>81</v>
      </c>
    </row>
    <row r="54" spans="1:3">
      <c r="A54" t="s">
        <v>896</v>
      </c>
      <c r="B54">
        <v>62.8</v>
      </c>
      <c r="C54">
        <v>94</v>
      </c>
    </row>
    <row r="55" spans="1:3">
      <c r="A55" t="s">
        <v>896</v>
      </c>
      <c r="B55">
        <v>59.5</v>
      </c>
      <c r="C55">
        <v>88</v>
      </c>
    </row>
    <row r="56" spans="1:3">
      <c r="A56" t="s">
        <v>896</v>
      </c>
      <c r="B56">
        <v>57</v>
      </c>
      <c r="C56">
        <v>92</v>
      </c>
    </row>
    <row r="57" spans="1:3">
      <c r="A57" t="s">
        <v>896</v>
      </c>
      <c r="B57">
        <v>60</v>
      </c>
      <c r="C57">
        <v>117.5</v>
      </c>
    </row>
    <row r="58" spans="1:3">
      <c r="A58" t="s">
        <v>896</v>
      </c>
      <c r="B58">
        <v>57</v>
      </c>
      <c r="C58">
        <v>84</v>
      </c>
    </row>
    <row r="59" spans="1:3">
      <c r="A59" t="s">
        <v>896</v>
      </c>
      <c r="B59">
        <v>59.5</v>
      </c>
      <c r="C59">
        <v>84</v>
      </c>
    </row>
    <row r="60" spans="1:3">
      <c r="A60" t="s">
        <v>896</v>
      </c>
      <c r="B60">
        <v>57</v>
      </c>
      <c r="C60">
        <v>84</v>
      </c>
    </row>
    <row r="61" spans="1:3">
      <c r="A61" t="s">
        <v>896</v>
      </c>
      <c r="B61">
        <v>52.5</v>
      </c>
      <c r="C61">
        <v>81</v>
      </c>
    </row>
    <row r="62" spans="1:3">
      <c r="A62" t="s">
        <v>896</v>
      </c>
      <c r="B62">
        <v>59.5</v>
      </c>
      <c r="C62">
        <v>105</v>
      </c>
    </row>
    <row r="63" spans="1:3">
      <c r="A63" t="s">
        <v>896</v>
      </c>
      <c r="B63">
        <v>56.5</v>
      </c>
      <c r="C63">
        <v>91</v>
      </c>
    </row>
    <row r="64" spans="1:3">
      <c r="A64" t="s">
        <v>896</v>
      </c>
      <c r="B64">
        <v>61.8</v>
      </c>
      <c r="C64">
        <v>91.5</v>
      </c>
    </row>
    <row r="65" spans="1:3">
      <c r="A65" t="s">
        <v>896</v>
      </c>
      <c r="B65">
        <v>59</v>
      </c>
      <c r="C65">
        <v>98</v>
      </c>
    </row>
    <row r="66" spans="1:3">
      <c r="A66" t="s">
        <v>896</v>
      </c>
      <c r="B66">
        <v>61.8</v>
      </c>
      <c r="C66">
        <v>118</v>
      </c>
    </row>
    <row r="67" spans="1:3">
      <c r="A67" t="s">
        <v>896</v>
      </c>
      <c r="B67">
        <v>60.5</v>
      </c>
      <c r="C67">
        <v>118</v>
      </c>
    </row>
    <row r="68" spans="1:3">
      <c r="A68" t="s">
        <v>896</v>
      </c>
      <c r="B68">
        <v>60</v>
      </c>
      <c r="C68">
        <v>89</v>
      </c>
    </row>
    <row r="69" spans="1:3">
      <c r="A69" t="s">
        <v>896</v>
      </c>
      <c r="B69">
        <v>56.3</v>
      </c>
      <c r="C69">
        <v>72</v>
      </c>
    </row>
    <row r="70" spans="1:3">
      <c r="A70" t="s">
        <v>896</v>
      </c>
      <c r="B70">
        <v>60.8</v>
      </c>
      <c r="C70">
        <v>97</v>
      </c>
    </row>
    <row r="71" spans="1:3">
      <c r="A71" t="s">
        <v>896</v>
      </c>
      <c r="B71">
        <v>55</v>
      </c>
      <c r="C71">
        <v>71.5</v>
      </c>
    </row>
    <row r="72" spans="1:3">
      <c r="A72" t="s">
        <v>896</v>
      </c>
      <c r="B72">
        <v>64.8</v>
      </c>
      <c r="C72">
        <v>128</v>
      </c>
    </row>
    <row r="73" spans="1:3">
      <c r="A73" t="s">
        <v>896</v>
      </c>
      <c r="B73">
        <v>57.8</v>
      </c>
      <c r="C73">
        <v>79.5</v>
      </c>
    </row>
    <row r="74" spans="1:3">
      <c r="A74" t="s">
        <v>896</v>
      </c>
      <c r="B74">
        <v>57.3</v>
      </c>
      <c r="C74">
        <v>80.5</v>
      </c>
    </row>
    <row r="75" spans="1:3">
      <c r="A75" t="s">
        <v>896</v>
      </c>
      <c r="B75">
        <v>59.3</v>
      </c>
      <c r="C75">
        <v>87</v>
      </c>
    </row>
  </sheetData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A5" sqref="A5"/>
    </sheetView>
  </sheetViews>
  <sheetFormatPr baseColWidth="10" defaultColWidth="11" defaultRowHeight="13" x14ac:dyDescent="0"/>
  <sheetData>
    <row r="1" spans="1:5" ht="20">
      <c r="A1" s="36" t="s">
        <v>2834</v>
      </c>
    </row>
    <row r="3" spans="1:5">
      <c r="A3" t="s">
        <v>2835</v>
      </c>
    </row>
    <row r="4" spans="1:5">
      <c r="A4" t="s">
        <v>334</v>
      </c>
    </row>
    <row r="8" spans="1:5">
      <c r="A8" t="s">
        <v>1774</v>
      </c>
      <c r="B8" t="s">
        <v>403</v>
      </c>
      <c r="C8" t="s">
        <v>1391</v>
      </c>
      <c r="D8" t="s">
        <v>1392</v>
      </c>
      <c r="E8" t="s">
        <v>1781</v>
      </c>
    </row>
    <row r="9" spans="1:5">
      <c r="A9">
        <v>1</v>
      </c>
      <c r="B9">
        <v>1</v>
      </c>
      <c r="C9">
        <v>1</v>
      </c>
      <c r="D9">
        <v>1</v>
      </c>
      <c r="E9">
        <v>6</v>
      </c>
    </row>
    <row r="10" spans="1:5">
      <c r="A10">
        <v>1</v>
      </c>
      <c r="B10">
        <v>2</v>
      </c>
      <c r="C10">
        <v>1</v>
      </c>
      <c r="D10">
        <v>2</v>
      </c>
      <c r="E10">
        <v>2</v>
      </c>
    </row>
    <row r="11" spans="1:5">
      <c r="A11">
        <v>1</v>
      </c>
      <c r="B11">
        <v>5</v>
      </c>
      <c r="C11">
        <v>2</v>
      </c>
      <c r="D11">
        <v>2</v>
      </c>
      <c r="E11">
        <v>3</v>
      </c>
    </row>
    <row r="12" spans="1:5">
      <c r="A12">
        <v>1</v>
      </c>
      <c r="B12">
        <v>8</v>
      </c>
      <c r="C12">
        <v>3</v>
      </c>
      <c r="D12">
        <v>2</v>
      </c>
      <c r="E12">
        <v>3</v>
      </c>
    </row>
    <row r="13" spans="1:5">
      <c r="A13">
        <v>1</v>
      </c>
      <c r="B13">
        <v>7</v>
      </c>
      <c r="C13">
        <v>3</v>
      </c>
      <c r="D13">
        <v>1</v>
      </c>
      <c r="E13">
        <v>1</v>
      </c>
    </row>
    <row r="14" spans="1:5">
      <c r="A14">
        <v>1</v>
      </c>
      <c r="B14">
        <v>0</v>
      </c>
      <c r="C14">
        <v>0</v>
      </c>
      <c r="D14">
        <v>0</v>
      </c>
      <c r="E14">
        <v>16</v>
      </c>
    </row>
    <row r="15" spans="1:5">
      <c r="A15">
        <v>1</v>
      </c>
      <c r="B15">
        <v>3</v>
      </c>
      <c r="C15">
        <v>1</v>
      </c>
      <c r="D15">
        <v>3</v>
      </c>
      <c r="E15">
        <v>4</v>
      </c>
    </row>
    <row r="16" spans="1:5">
      <c r="A16">
        <v>1</v>
      </c>
      <c r="B16">
        <v>6</v>
      </c>
      <c r="C16">
        <v>2</v>
      </c>
      <c r="D16">
        <v>3</v>
      </c>
      <c r="E16">
        <v>1</v>
      </c>
    </row>
    <row r="17" spans="1:5">
      <c r="A17">
        <v>1</v>
      </c>
      <c r="B17">
        <v>9</v>
      </c>
      <c r="C17">
        <v>3</v>
      </c>
      <c r="D17">
        <v>3</v>
      </c>
      <c r="E17">
        <v>1</v>
      </c>
    </row>
    <row r="18" spans="1:5">
      <c r="A18">
        <v>1</v>
      </c>
      <c r="B18">
        <v>4</v>
      </c>
      <c r="C18">
        <v>2</v>
      </c>
      <c r="D18">
        <v>1</v>
      </c>
      <c r="E18">
        <v>5</v>
      </c>
    </row>
    <row r="19" spans="1:5">
      <c r="A19">
        <v>2</v>
      </c>
      <c r="B19">
        <v>1</v>
      </c>
      <c r="C19">
        <v>1</v>
      </c>
      <c r="D19">
        <v>1</v>
      </c>
      <c r="E19">
        <v>9</v>
      </c>
    </row>
    <row r="20" spans="1:5">
      <c r="A20">
        <v>2</v>
      </c>
      <c r="B20">
        <v>2</v>
      </c>
      <c r="C20">
        <v>1</v>
      </c>
      <c r="D20">
        <v>2</v>
      </c>
      <c r="E20">
        <v>6</v>
      </c>
    </row>
    <row r="21" spans="1:5">
      <c r="A21">
        <v>2</v>
      </c>
      <c r="B21">
        <v>5</v>
      </c>
      <c r="C21">
        <v>2</v>
      </c>
      <c r="D21">
        <v>2</v>
      </c>
      <c r="E21">
        <v>4</v>
      </c>
    </row>
    <row r="22" spans="1:5">
      <c r="A22">
        <v>2</v>
      </c>
      <c r="B22">
        <v>8</v>
      </c>
      <c r="C22">
        <v>3</v>
      </c>
      <c r="D22">
        <v>2</v>
      </c>
      <c r="E22">
        <v>2</v>
      </c>
    </row>
    <row r="23" spans="1:5">
      <c r="A23">
        <v>2</v>
      </c>
      <c r="B23">
        <v>7</v>
      </c>
      <c r="C23">
        <v>3</v>
      </c>
      <c r="D23">
        <v>1</v>
      </c>
      <c r="E23">
        <v>2</v>
      </c>
    </row>
    <row r="24" spans="1:5">
      <c r="A24">
        <v>2</v>
      </c>
      <c r="B24">
        <v>0</v>
      </c>
      <c r="C24">
        <v>0</v>
      </c>
      <c r="D24">
        <v>0</v>
      </c>
      <c r="E24">
        <v>25</v>
      </c>
    </row>
    <row r="25" spans="1:5">
      <c r="A25">
        <v>2</v>
      </c>
      <c r="B25">
        <v>3</v>
      </c>
      <c r="C25">
        <v>1</v>
      </c>
      <c r="D25">
        <v>3</v>
      </c>
      <c r="E25">
        <v>3</v>
      </c>
    </row>
    <row r="26" spans="1:5">
      <c r="A26">
        <v>2</v>
      </c>
      <c r="B26">
        <v>6</v>
      </c>
      <c r="C26">
        <v>2</v>
      </c>
      <c r="D26">
        <v>3</v>
      </c>
      <c r="E26">
        <v>5</v>
      </c>
    </row>
    <row r="27" spans="1:5">
      <c r="A27">
        <v>2</v>
      </c>
      <c r="B27">
        <v>9</v>
      </c>
      <c r="C27">
        <v>3</v>
      </c>
      <c r="D27">
        <v>3</v>
      </c>
      <c r="E27">
        <v>0</v>
      </c>
    </row>
    <row r="28" spans="1:5">
      <c r="A28">
        <v>2</v>
      </c>
      <c r="B28">
        <v>4</v>
      </c>
      <c r="C28">
        <v>2</v>
      </c>
      <c r="D28">
        <v>1</v>
      </c>
      <c r="E28">
        <v>3</v>
      </c>
    </row>
    <row r="29" spans="1:5">
      <c r="A29">
        <v>3</v>
      </c>
      <c r="B29">
        <v>1</v>
      </c>
      <c r="C29">
        <v>1</v>
      </c>
      <c r="D29">
        <v>1</v>
      </c>
      <c r="E29">
        <v>2</v>
      </c>
    </row>
    <row r="30" spans="1:5">
      <c r="A30">
        <v>3</v>
      </c>
      <c r="B30">
        <v>2</v>
      </c>
      <c r="C30">
        <v>1</v>
      </c>
      <c r="D30">
        <v>2</v>
      </c>
      <c r="E30">
        <v>14</v>
      </c>
    </row>
    <row r="31" spans="1:5">
      <c r="A31">
        <v>3</v>
      </c>
      <c r="B31">
        <v>5</v>
      </c>
      <c r="C31">
        <v>2</v>
      </c>
      <c r="D31">
        <v>2</v>
      </c>
      <c r="E31">
        <v>6</v>
      </c>
    </row>
    <row r="32" spans="1:5">
      <c r="A32">
        <v>3</v>
      </c>
      <c r="B32">
        <v>8</v>
      </c>
      <c r="C32">
        <v>3</v>
      </c>
      <c r="D32">
        <v>2</v>
      </c>
      <c r="E32">
        <v>3</v>
      </c>
    </row>
    <row r="33" spans="1:5">
      <c r="A33">
        <v>3</v>
      </c>
      <c r="B33">
        <v>7</v>
      </c>
      <c r="C33">
        <v>3</v>
      </c>
      <c r="D33">
        <v>1</v>
      </c>
      <c r="E33">
        <v>2</v>
      </c>
    </row>
    <row r="34" spans="1:5">
      <c r="A34">
        <v>3</v>
      </c>
      <c r="B34">
        <v>0</v>
      </c>
      <c r="C34">
        <v>0</v>
      </c>
      <c r="D34">
        <v>0</v>
      </c>
      <c r="E34">
        <v>5</v>
      </c>
    </row>
    <row r="35" spans="1:5">
      <c r="A35">
        <v>3</v>
      </c>
      <c r="B35">
        <v>3</v>
      </c>
      <c r="C35">
        <v>1</v>
      </c>
      <c r="D35">
        <v>3</v>
      </c>
      <c r="E35">
        <v>5</v>
      </c>
    </row>
    <row r="36" spans="1:5">
      <c r="A36">
        <v>3</v>
      </c>
      <c r="B36">
        <v>6</v>
      </c>
      <c r="C36">
        <v>2</v>
      </c>
      <c r="D36">
        <v>3</v>
      </c>
      <c r="E36">
        <v>17</v>
      </c>
    </row>
    <row r="37" spans="1:5">
      <c r="A37">
        <v>3</v>
      </c>
      <c r="B37">
        <v>9</v>
      </c>
      <c r="C37">
        <v>3</v>
      </c>
      <c r="D37">
        <v>3</v>
      </c>
      <c r="E37">
        <v>2</v>
      </c>
    </row>
    <row r="38" spans="1:5">
      <c r="A38">
        <v>3</v>
      </c>
      <c r="B38">
        <v>4</v>
      </c>
      <c r="C38">
        <v>2</v>
      </c>
      <c r="D38">
        <v>1</v>
      </c>
      <c r="E38">
        <v>3</v>
      </c>
    </row>
    <row r="39" spans="1:5">
      <c r="A39">
        <v>4</v>
      </c>
      <c r="B39">
        <v>1</v>
      </c>
      <c r="C39">
        <v>1</v>
      </c>
      <c r="D39">
        <v>1</v>
      </c>
      <c r="E39">
        <v>22</v>
      </c>
    </row>
    <row r="40" spans="1:5">
      <c r="A40">
        <v>4</v>
      </c>
      <c r="B40">
        <v>2</v>
      </c>
      <c r="C40">
        <v>1</v>
      </c>
      <c r="D40">
        <v>2</v>
      </c>
      <c r="E40">
        <v>4</v>
      </c>
    </row>
    <row r="41" spans="1:5">
      <c r="A41">
        <v>4</v>
      </c>
      <c r="B41">
        <v>5</v>
      </c>
      <c r="C41">
        <v>2</v>
      </c>
      <c r="D41">
        <v>2</v>
      </c>
      <c r="E41">
        <v>3</v>
      </c>
    </row>
    <row r="42" spans="1:5">
      <c r="A42">
        <v>4</v>
      </c>
      <c r="B42">
        <v>8</v>
      </c>
      <c r="C42">
        <v>3</v>
      </c>
      <c r="D42">
        <v>2</v>
      </c>
      <c r="E42">
        <v>4</v>
      </c>
    </row>
    <row r="43" spans="1:5">
      <c r="A43">
        <v>4</v>
      </c>
      <c r="B43">
        <v>7</v>
      </c>
      <c r="C43">
        <v>3</v>
      </c>
      <c r="D43">
        <v>1</v>
      </c>
      <c r="E43">
        <v>3</v>
      </c>
    </row>
    <row r="44" spans="1:5">
      <c r="A44">
        <v>4</v>
      </c>
      <c r="B44">
        <v>0</v>
      </c>
      <c r="C44">
        <v>0</v>
      </c>
      <c r="D44">
        <v>0</v>
      </c>
      <c r="E44">
        <v>9</v>
      </c>
    </row>
    <row r="45" spans="1:5">
      <c r="A45">
        <v>4</v>
      </c>
      <c r="B45">
        <v>3</v>
      </c>
      <c r="C45">
        <v>1</v>
      </c>
      <c r="D45">
        <v>3</v>
      </c>
      <c r="E45">
        <v>5</v>
      </c>
    </row>
    <row r="46" spans="1:5">
      <c r="A46">
        <v>4</v>
      </c>
      <c r="B46">
        <v>6</v>
      </c>
      <c r="C46">
        <v>2</v>
      </c>
      <c r="D46">
        <v>3</v>
      </c>
      <c r="E46">
        <v>1</v>
      </c>
    </row>
    <row r="47" spans="1:5">
      <c r="A47">
        <v>4</v>
      </c>
      <c r="B47">
        <v>9</v>
      </c>
      <c r="C47">
        <v>3</v>
      </c>
      <c r="D47">
        <v>3</v>
      </c>
      <c r="E47">
        <v>9</v>
      </c>
    </row>
    <row r="48" spans="1:5">
      <c r="A48">
        <v>4</v>
      </c>
      <c r="B48">
        <v>4</v>
      </c>
      <c r="C48">
        <v>2</v>
      </c>
      <c r="D48">
        <v>1</v>
      </c>
      <c r="E48">
        <v>2</v>
      </c>
    </row>
  </sheetData>
  <phoneticPr fontId="3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opLeftCell="A64" workbookViewId="0">
      <selection activeCell="G22" sqref="G22"/>
    </sheetView>
  </sheetViews>
  <sheetFormatPr baseColWidth="10" defaultColWidth="8.7109375" defaultRowHeight="13" x14ac:dyDescent="0"/>
  <sheetData>
    <row r="1" spans="1:1" ht="20">
      <c r="A1" s="163" t="s">
        <v>3913</v>
      </c>
    </row>
    <row r="4" spans="1:1">
      <c r="A4" t="s">
        <v>3914</v>
      </c>
    </row>
    <row r="5" spans="1:1">
      <c r="A5" t="s">
        <v>3915</v>
      </c>
    </row>
    <row r="6" spans="1:1">
      <c r="A6" t="s">
        <v>3916</v>
      </c>
    </row>
    <row r="8" spans="1:1">
      <c r="A8" t="s">
        <v>3917</v>
      </c>
    </row>
    <row r="9" spans="1:1">
      <c r="A9" t="s">
        <v>3918</v>
      </c>
    </row>
    <row r="10" spans="1:1">
      <c r="A10" t="s">
        <v>881</v>
      </c>
    </row>
    <row r="11" spans="1:1">
      <c r="A11" t="s">
        <v>3919</v>
      </c>
    </row>
    <row r="13" spans="1:1">
      <c r="A13" t="s">
        <v>3920</v>
      </c>
    </row>
    <row r="14" spans="1:1">
      <c r="A14" t="s">
        <v>3921</v>
      </c>
    </row>
    <row r="15" spans="1:1">
      <c r="A15" t="s">
        <v>3922</v>
      </c>
    </row>
    <row r="17" spans="1:5">
      <c r="A17" t="s">
        <v>3923</v>
      </c>
    </row>
    <row r="18" spans="1:5">
      <c r="A18" t="s">
        <v>3924</v>
      </c>
    </row>
    <row r="20" spans="1:5">
      <c r="A20" t="s">
        <v>1635</v>
      </c>
      <c r="B20" t="s">
        <v>135</v>
      </c>
      <c r="C20" t="s">
        <v>1744</v>
      </c>
      <c r="D20" t="s">
        <v>1679</v>
      </c>
      <c r="E20" t="s">
        <v>247</v>
      </c>
    </row>
    <row r="21" spans="1:5">
      <c r="A21">
        <v>1</v>
      </c>
      <c r="B21" t="s">
        <v>890</v>
      </c>
      <c r="C21">
        <v>1</v>
      </c>
      <c r="D21">
        <v>1</v>
      </c>
      <c r="E21">
        <v>58</v>
      </c>
    </row>
    <row r="22" spans="1:5">
      <c r="A22">
        <v>1</v>
      </c>
      <c r="B22" t="s">
        <v>890</v>
      </c>
      <c r="C22">
        <v>1</v>
      </c>
      <c r="D22">
        <v>2</v>
      </c>
      <c r="E22">
        <v>62</v>
      </c>
    </row>
    <row r="23" spans="1:5">
      <c r="A23">
        <v>1</v>
      </c>
      <c r="B23" t="s">
        <v>890</v>
      </c>
      <c r="C23">
        <v>1</v>
      </c>
      <c r="D23">
        <v>3</v>
      </c>
      <c r="E23">
        <v>48</v>
      </c>
    </row>
    <row r="24" spans="1:5">
      <c r="A24">
        <v>1</v>
      </c>
      <c r="B24" t="s">
        <v>890</v>
      </c>
      <c r="C24">
        <v>1</v>
      </c>
      <c r="D24">
        <v>4</v>
      </c>
      <c r="E24">
        <v>72</v>
      </c>
    </row>
    <row r="25" spans="1:5">
      <c r="A25">
        <v>1</v>
      </c>
      <c r="B25" t="s">
        <v>890</v>
      </c>
      <c r="C25">
        <v>1</v>
      </c>
      <c r="D25">
        <v>5</v>
      </c>
      <c r="E25">
        <v>41</v>
      </c>
    </row>
    <row r="26" spans="1:5">
      <c r="A26">
        <v>1</v>
      </c>
      <c r="B26" t="s">
        <v>890</v>
      </c>
      <c r="C26">
        <v>2</v>
      </c>
      <c r="D26">
        <v>1</v>
      </c>
      <c r="E26">
        <v>76</v>
      </c>
    </row>
    <row r="27" spans="1:5">
      <c r="A27">
        <v>1</v>
      </c>
      <c r="B27" t="s">
        <v>890</v>
      </c>
      <c r="C27">
        <v>2</v>
      </c>
      <c r="D27">
        <v>2</v>
      </c>
      <c r="E27">
        <v>73</v>
      </c>
    </row>
    <row r="28" spans="1:5">
      <c r="A28">
        <v>1</v>
      </c>
      <c r="B28" t="s">
        <v>890</v>
      </c>
      <c r="C28">
        <v>2</v>
      </c>
      <c r="D28">
        <v>3</v>
      </c>
    </row>
    <row r="29" spans="1:5">
      <c r="A29">
        <v>1</v>
      </c>
      <c r="B29" t="s">
        <v>890</v>
      </c>
      <c r="C29">
        <v>2</v>
      </c>
      <c r="D29">
        <v>4</v>
      </c>
      <c r="E29">
        <v>69</v>
      </c>
    </row>
    <row r="30" spans="1:5">
      <c r="A30">
        <v>1</v>
      </c>
      <c r="B30" t="s">
        <v>890</v>
      </c>
      <c r="C30">
        <v>2</v>
      </c>
      <c r="D30">
        <v>5</v>
      </c>
      <c r="E30">
        <v>66</v>
      </c>
    </row>
    <row r="31" spans="1:5">
      <c r="A31">
        <v>2</v>
      </c>
      <c r="B31" t="s">
        <v>890</v>
      </c>
      <c r="C31">
        <v>1</v>
      </c>
      <c r="D31">
        <v>1</v>
      </c>
      <c r="E31">
        <v>61</v>
      </c>
    </row>
    <row r="32" spans="1:5">
      <c r="A32">
        <v>2</v>
      </c>
      <c r="B32" t="s">
        <v>890</v>
      </c>
      <c r="C32">
        <v>1</v>
      </c>
      <c r="D32">
        <v>2</v>
      </c>
      <c r="E32">
        <v>48</v>
      </c>
    </row>
    <row r="33" spans="1:5">
      <c r="A33">
        <v>2</v>
      </c>
      <c r="B33" t="s">
        <v>890</v>
      </c>
      <c r="C33">
        <v>1</v>
      </c>
      <c r="D33">
        <v>3</v>
      </c>
      <c r="E33">
        <v>60</v>
      </c>
    </row>
    <row r="34" spans="1:5">
      <c r="A34">
        <v>2</v>
      </c>
      <c r="B34" t="s">
        <v>890</v>
      </c>
      <c r="C34">
        <v>1</v>
      </c>
      <c r="D34">
        <v>4</v>
      </c>
      <c r="E34">
        <v>55</v>
      </c>
    </row>
    <row r="35" spans="1:5">
      <c r="A35">
        <v>2</v>
      </c>
      <c r="B35" t="s">
        <v>890</v>
      </c>
      <c r="C35">
        <v>1</v>
      </c>
      <c r="D35">
        <v>5</v>
      </c>
      <c r="E35">
        <v>57</v>
      </c>
    </row>
    <row r="36" spans="1:5">
      <c r="A36">
        <v>2</v>
      </c>
      <c r="B36" t="s">
        <v>890</v>
      </c>
      <c r="C36">
        <v>2</v>
      </c>
      <c r="D36">
        <v>1</v>
      </c>
      <c r="E36">
        <v>64</v>
      </c>
    </row>
    <row r="37" spans="1:5">
      <c r="A37">
        <v>2</v>
      </c>
      <c r="B37" t="s">
        <v>890</v>
      </c>
      <c r="C37">
        <v>2</v>
      </c>
      <c r="D37">
        <v>2</v>
      </c>
      <c r="E37">
        <v>65</v>
      </c>
    </row>
    <row r="38" spans="1:5">
      <c r="A38">
        <v>2</v>
      </c>
      <c r="B38" t="s">
        <v>890</v>
      </c>
      <c r="C38">
        <v>2</v>
      </c>
      <c r="D38">
        <v>3</v>
      </c>
      <c r="E38">
        <v>56</v>
      </c>
    </row>
    <row r="39" spans="1:5">
      <c r="A39">
        <v>2</v>
      </c>
      <c r="B39" t="s">
        <v>890</v>
      </c>
      <c r="C39">
        <v>2</v>
      </c>
      <c r="D39">
        <v>4</v>
      </c>
      <c r="E39">
        <v>51</v>
      </c>
    </row>
    <row r="40" spans="1:5">
      <c r="A40">
        <v>2</v>
      </c>
      <c r="B40" t="s">
        <v>890</v>
      </c>
      <c r="C40">
        <v>2</v>
      </c>
      <c r="D40">
        <v>5</v>
      </c>
      <c r="E40">
        <v>64</v>
      </c>
    </row>
    <row r="41" spans="1:5">
      <c r="A41">
        <v>3</v>
      </c>
      <c r="B41" t="s">
        <v>890</v>
      </c>
      <c r="C41">
        <v>1</v>
      </c>
      <c r="D41">
        <v>1</v>
      </c>
      <c r="E41">
        <v>53</v>
      </c>
    </row>
    <row r="42" spans="1:5">
      <c r="A42">
        <v>3</v>
      </c>
      <c r="B42" t="s">
        <v>890</v>
      </c>
      <c r="C42">
        <v>1</v>
      </c>
      <c r="D42">
        <v>2</v>
      </c>
      <c r="E42">
        <v>38</v>
      </c>
    </row>
    <row r="43" spans="1:5">
      <c r="A43">
        <v>3</v>
      </c>
      <c r="B43" t="s">
        <v>890</v>
      </c>
      <c r="C43">
        <v>1</v>
      </c>
      <c r="D43">
        <v>3</v>
      </c>
      <c r="E43">
        <v>55</v>
      </c>
    </row>
    <row r="44" spans="1:5">
      <c r="A44">
        <v>3</v>
      </c>
      <c r="B44" t="s">
        <v>890</v>
      </c>
      <c r="C44">
        <v>1</v>
      </c>
      <c r="D44">
        <v>4</v>
      </c>
      <c r="E44">
        <v>53</v>
      </c>
    </row>
    <row r="45" spans="1:5">
      <c r="A45">
        <v>3</v>
      </c>
      <c r="B45" t="s">
        <v>890</v>
      </c>
      <c r="C45">
        <v>1</v>
      </c>
      <c r="D45">
        <v>5</v>
      </c>
    </row>
    <row r="46" spans="1:5">
      <c r="A46">
        <v>3</v>
      </c>
      <c r="B46" t="s">
        <v>890</v>
      </c>
      <c r="C46">
        <v>2</v>
      </c>
      <c r="D46">
        <v>1</v>
      </c>
      <c r="E46">
        <v>51</v>
      </c>
    </row>
    <row r="47" spans="1:5">
      <c r="A47">
        <v>3</v>
      </c>
      <c r="B47" t="s">
        <v>890</v>
      </c>
      <c r="C47">
        <v>2</v>
      </c>
      <c r="D47">
        <v>2</v>
      </c>
      <c r="E47">
        <v>60</v>
      </c>
    </row>
    <row r="48" spans="1:5">
      <c r="A48">
        <v>3</v>
      </c>
      <c r="B48" t="s">
        <v>890</v>
      </c>
      <c r="C48">
        <v>2</v>
      </c>
      <c r="D48">
        <v>3</v>
      </c>
      <c r="E48">
        <v>62</v>
      </c>
    </row>
    <row r="49" spans="1:5">
      <c r="A49">
        <v>3</v>
      </c>
      <c r="B49" t="s">
        <v>890</v>
      </c>
      <c r="C49">
        <v>2</v>
      </c>
      <c r="D49">
        <v>4</v>
      </c>
      <c r="E49">
        <v>46</v>
      </c>
    </row>
    <row r="50" spans="1:5">
      <c r="A50">
        <v>3</v>
      </c>
      <c r="B50" t="s">
        <v>890</v>
      </c>
      <c r="C50">
        <v>2</v>
      </c>
      <c r="D50">
        <v>5</v>
      </c>
      <c r="E50">
        <v>64</v>
      </c>
    </row>
    <row r="51" spans="1:5">
      <c r="A51">
        <v>4</v>
      </c>
      <c r="B51" t="s">
        <v>890</v>
      </c>
      <c r="C51">
        <v>1</v>
      </c>
      <c r="D51">
        <v>1</v>
      </c>
    </row>
    <row r="52" spans="1:5">
      <c r="A52">
        <v>4</v>
      </c>
      <c r="B52" t="s">
        <v>890</v>
      </c>
      <c r="C52">
        <v>1</v>
      </c>
      <c r="D52">
        <v>2</v>
      </c>
      <c r="E52">
        <v>40</v>
      </c>
    </row>
    <row r="53" spans="1:5">
      <c r="A53">
        <v>4</v>
      </c>
      <c r="B53" t="s">
        <v>890</v>
      </c>
      <c r="C53">
        <v>1</v>
      </c>
      <c r="D53">
        <v>3</v>
      </c>
      <c r="E53">
        <v>57</v>
      </c>
    </row>
    <row r="54" spans="1:5">
      <c r="A54">
        <v>4</v>
      </c>
      <c r="B54" t="s">
        <v>890</v>
      </c>
      <c r="C54">
        <v>1</v>
      </c>
      <c r="D54">
        <v>4</v>
      </c>
      <c r="E54">
        <v>53</v>
      </c>
    </row>
    <row r="55" spans="1:5">
      <c r="A55">
        <v>4</v>
      </c>
      <c r="B55" t="s">
        <v>890</v>
      </c>
      <c r="C55">
        <v>1</v>
      </c>
      <c r="D55">
        <v>5</v>
      </c>
    </row>
    <row r="56" spans="1:5">
      <c r="A56">
        <v>4</v>
      </c>
      <c r="B56" t="s">
        <v>890</v>
      </c>
      <c r="C56">
        <v>2</v>
      </c>
      <c r="D56">
        <v>1</v>
      </c>
      <c r="E56">
        <v>60</v>
      </c>
    </row>
    <row r="57" spans="1:5">
      <c r="A57">
        <v>4</v>
      </c>
      <c r="B57" t="s">
        <v>890</v>
      </c>
      <c r="C57">
        <v>2</v>
      </c>
      <c r="D57">
        <v>2</v>
      </c>
      <c r="E57">
        <v>73</v>
      </c>
    </row>
    <row r="58" spans="1:5">
      <c r="A58">
        <v>4</v>
      </c>
      <c r="B58" t="s">
        <v>890</v>
      </c>
      <c r="C58">
        <v>2</v>
      </c>
      <c r="D58">
        <v>3</v>
      </c>
      <c r="E58">
        <v>69</v>
      </c>
    </row>
    <row r="59" spans="1:5">
      <c r="A59">
        <v>4</v>
      </c>
      <c r="B59" t="s">
        <v>890</v>
      </c>
      <c r="C59">
        <v>2</v>
      </c>
      <c r="D59">
        <v>4</v>
      </c>
      <c r="E59">
        <v>48</v>
      </c>
    </row>
    <row r="60" spans="1:5">
      <c r="A60">
        <v>4</v>
      </c>
      <c r="B60" t="s">
        <v>890</v>
      </c>
      <c r="C60">
        <v>2</v>
      </c>
      <c r="D60">
        <v>5</v>
      </c>
      <c r="E60">
        <v>46</v>
      </c>
    </row>
    <row r="61" spans="1:5">
      <c r="A61">
        <v>5</v>
      </c>
      <c r="B61" t="s">
        <v>890</v>
      </c>
      <c r="C61">
        <v>1</v>
      </c>
      <c r="D61">
        <v>1</v>
      </c>
      <c r="E61">
        <v>46</v>
      </c>
    </row>
    <row r="62" spans="1:5">
      <c r="A62">
        <v>5</v>
      </c>
      <c r="B62" t="s">
        <v>890</v>
      </c>
      <c r="C62">
        <v>1</v>
      </c>
      <c r="D62">
        <v>2</v>
      </c>
      <c r="E62">
        <v>37</v>
      </c>
    </row>
    <row r="63" spans="1:5">
      <c r="A63">
        <v>5</v>
      </c>
      <c r="B63" t="s">
        <v>890</v>
      </c>
      <c r="C63">
        <v>1</v>
      </c>
      <c r="D63">
        <v>3</v>
      </c>
      <c r="E63">
        <v>40</v>
      </c>
    </row>
    <row r="64" spans="1:5">
      <c r="A64">
        <v>5</v>
      </c>
      <c r="B64" t="s">
        <v>890</v>
      </c>
      <c r="C64">
        <v>1</v>
      </c>
      <c r="D64">
        <v>4</v>
      </c>
    </row>
    <row r="65" spans="1:5">
      <c r="A65">
        <v>5</v>
      </c>
      <c r="B65" t="s">
        <v>890</v>
      </c>
      <c r="C65">
        <v>1</v>
      </c>
      <c r="D65">
        <v>5</v>
      </c>
      <c r="E65">
        <v>42</v>
      </c>
    </row>
    <row r="66" spans="1:5">
      <c r="A66">
        <v>5</v>
      </c>
      <c r="B66" t="s">
        <v>890</v>
      </c>
      <c r="C66">
        <v>2</v>
      </c>
      <c r="D66">
        <v>1</v>
      </c>
      <c r="E66">
        <v>61</v>
      </c>
    </row>
    <row r="67" spans="1:5">
      <c r="A67">
        <v>5</v>
      </c>
      <c r="B67" t="s">
        <v>890</v>
      </c>
      <c r="C67">
        <v>2</v>
      </c>
      <c r="D67">
        <v>2</v>
      </c>
    </row>
    <row r="68" spans="1:5">
      <c r="A68">
        <v>5</v>
      </c>
      <c r="B68" t="s">
        <v>890</v>
      </c>
      <c r="C68">
        <v>2</v>
      </c>
      <c r="D68">
        <v>3</v>
      </c>
      <c r="E68">
        <v>64</v>
      </c>
    </row>
    <row r="69" spans="1:5">
      <c r="A69">
        <v>5</v>
      </c>
      <c r="B69" t="s">
        <v>890</v>
      </c>
      <c r="C69">
        <v>2</v>
      </c>
      <c r="D69">
        <v>4</v>
      </c>
      <c r="E69">
        <v>48</v>
      </c>
    </row>
    <row r="70" spans="1:5">
      <c r="A70">
        <v>5</v>
      </c>
      <c r="B70" t="s">
        <v>890</v>
      </c>
      <c r="C70">
        <v>2</v>
      </c>
      <c r="D70">
        <v>5</v>
      </c>
      <c r="E70">
        <v>36</v>
      </c>
    </row>
    <row r="71" spans="1:5">
      <c r="A71">
        <v>6</v>
      </c>
      <c r="B71" t="s">
        <v>136</v>
      </c>
      <c r="C71">
        <v>1</v>
      </c>
      <c r="D71">
        <v>1</v>
      </c>
      <c r="E71">
        <v>58</v>
      </c>
    </row>
    <row r="72" spans="1:5">
      <c r="A72">
        <v>6</v>
      </c>
      <c r="B72" t="s">
        <v>136</v>
      </c>
      <c r="C72">
        <v>1</v>
      </c>
      <c r="D72">
        <v>2</v>
      </c>
      <c r="E72">
        <v>83</v>
      </c>
    </row>
    <row r="73" spans="1:5">
      <c r="A73">
        <v>6</v>
      </c>
      <c r="B73" t="s">
        <v>136</v>
      </c>
      <c r="C73">
        <v>1</v>
      </c>
      <c r="D73">
        <v>3</v>
      </c>
      <c r="E73">
        <v>74</v>
      </c>
    </row>
    <row r="74" spans="1:5">
      <c r="A74">
        <v>6</v>
      </c>
      <c r="B74" t="s">
        <v>136</v>
      </c>
      <c r="C74">
        <v>1</v>
      </c>
      <c r="D74">
        <v>4</v>
      </c>
      <c r="E74">
        <v>65</v>
      </c>
    </row>
    <row r="75" spans="1:5">
      <c r="A75">
        <v>6</v>
      </c>
      <c r="B75" t="s">
        <v>136</v>
      </c>
      <c r="C75">
        <v>1</v>
      </c>
      <c r="D75">
        <v>5</v>
      </c>
      <c r="E75">
        <v>64</v>
      </c>
    </row>
    <row r="76" spans="1:5">
      <c r="A76">
        <v>6</v>
      </c>
      <c r="B76" t="s">
        <v>136</v>
      </c>
      <c r="C76">
        <v>2</v>
      </c>
      <c r="D76">
        <v>1</v>
      </c>
      <c r="E76">
        <v>65</v>
      </c>
    </row>
    <row r="77" spans="1:5">
      <c r="A77">
        <v>6</v>
      </c>
      <c r="B77" t="s">
        <v>136</v>
      </c>
      <c r="C77">
        <v>2</v>
      </c>
      <c r="D77">
        <v>2</v>
      </c>
      <c r="E77">
        <v>68</v>
      </c>
    </row>
    <row r="78" spans="1:5">
      <c r="A78">
        <v>6</v>
      </c>
      <c r="B78" t="s">
        <v>136</v>
      </c>
      <c r="C78">
        <v>2</v>
      </c>
      <c r="D78">
        <v>3</v>
      </c>
      <c r="E78">
        <v>63</v>
      </c>
    </row>
    <row r="79" spans="1:5">
      <c r="A79">
        <v>6</v>
      </c>
      <c r="B79" t="s">
        <v>136</v>
      </c>
      <c r="C79">
        <v>2</v>
      </c>
      <c r="D79">
        <v>4</v>
      </c>
      <c r="E79">
        <v>85</v>
      </c>
    </row>
    <row r="80" spans="1:5">
      <c r="A80">
        <v>6</v>
      </c>
      <c r="B80" t="s">
        <v>136</v>
      </c>
      <c r="C80">
        <v>2</v>
      </c>
      <c r="D80">
        <v>5</v>
      </c>
      <c r="E80">
        <v>72</v>
      </c>
    </row>
    <row r="81" spans="1:5">
      <c r="A81">
        <v>7</v>
      </c>
      <c r="B81" t="s">
        <v>136</v>
      </c>
      <c r="C81">
        <v>1</v>
      </c>
      <c r="D81">
        <v>1</v>
      </c>
      <c r="E81">
        <v>48</v>
      </c>
    </row>
    <row r="82" spans="1:5">
      <c r="A82">
        <v>7</v>
      </c>
      <c r="B82" t="s">
        <v>136</v>
      </c>
      <c r="C82">
        <v>1</v>
      </c>
      <c r="D82">
        <v>2</v>
      </c>
      <c r="E82">
        <v>61</v>
      </c>
    </row>
    <row r="83" spans="1:5">
      <c r="A83">
        <v>7</v>
      </c>
      <c r="B83" t="s">
        <v>136</v>
      </c>
      <c r="C83">
        <v>1</v>
      </c>
      <c r="D83">
        <v>3</v>
      </c>
      <c r="E83">
        <v>42</v>
      </c>
    </row>
    <row r="84" spans="1:5">
      <c r="A84">
        <v>7</v>
      </c>
      <c r="B84" t="s">
        <v>136</v>
      </c>
      <c r="C84">
        <v>1</v>
      </c>
      <c r="D84">
        <v>4</v>
      </c>
      <c r="E84">
        <v>53</v>
      </c>
    </row>
    <row r="85" spans="1:5">
      <c r="A85">
        <v>7</v>
      </c>
      <c r="B85" t="s">
        <v>136</v>
      </c>
      <c r="C85">
        <v>1</v>
      </c>
      <c r="D85">
        <v>5</v>
      </c>
      <c r="E85">
        <v>56</v>
      </c>
    </row>
    <row r="86" spans="1:5">
      <c r="A86">
        <v>7</v>
      </c>
      <c r="B86" t="s">
        <v>136</v>
      </c>
      <c r="C86">
        <v>2</v>
      </c>
      <c r="D86">
        <v>1</v>
      </c>
      <c r="E86">
        <v>56</v>
      </c>
    </row>
    <row r="87" spans="1:5">
      <c r="A87">
        <v>7</v>
      </c>
      <c r="B87" t="s">
        <v>136</v>
      </c>
      <c r="C87">
        <v>2</v>
      </c>
      <c r="D87">
        <v>2</v>
      </c>
      <c r="E87">
        <v>60</v>
      </c>
    </row>
    <row r="88" spans="1:5">
      <c r="A88">
        <v>7</v>
      </c>
      <c r="B88" t="s">
        <v>136</v>
      </c>
      <c r="C88">
        <v>2</v>
      </c>
      <c r="D88">
        <v>3</v>
      </c>
      <c r="E88">
        <v>56</v>
      </c>
    </row>
    <row r="89" spans="1:5">
      <c r="A89">
        <v>7</v>
      </c>
      <c r="B89" t="s">
        <v>136</v>
      </c>
      <c r="C89">
        <v>2</v>
      </c>
      <c r="D89">
        <v>4</v>
      </c>
      <c r="E89">
        <v>69</v>
      </c>
    </row>
    <row r="90" spans="1:5">
      <c r="A90">
        <v>7</v>
      </c>
      <c r="B90" t="s">
        <v>136</v>
      </c>
      <c r="C90">
        <v>2</v>
      </c>
      <c r="D90">
        <v>5</v>
      </c>
      <c r="E90">
        <v>65</v>
      </c>
    </row>
    <row r="91" spans="1:5">
      <c r="A91">
        <v>8</v>
      </c>
      <c r="B91" t="s">
        <v>136</v>
      </c>
      <c r="C91">
        <v>1</v>
      </c>
      <c r="D91">
        <v>1</v>
      </c>
      <c r="E91">
        <v>53</v>
      </c>
    </row>
    <row r="92" spans="1:5">
      <c r="A92">
        <v>8</v>
      </c>
      <c r="B92" t="s">
        <v>136</v>
      </c>
      <c r="C92">
        <v>1</v>
      </c>
      <c r="D92">
        <v>2</v>
      </c>
      <c r="E92">
        <v>52</v>
      </c>
    </row>
    <row r="93" spans="1:5">
      <c r="A93">
        <v>8</v>
      </c>
      <c r="B93" t="s">
        <v>136</v>
      </c>
      <c r="C93">
        <v>1</v>
      </c>
      <c r="D93">
        <v>3</v>
      </c>
      <c r="E93">
        <v>68</v>
      </c>
    </row>
    <row r="94" spans="1:5">
      <c r="A94">
        <v>8</v>
      </c>
      <c r="B94" t="s">
        <v>136</v>
      </c>
      <c r="C94">
        <v>1</v>
      </c>
      <c r="D94">
        <v>4</v>
      </c>
      <c r="E94">
        <v>63</v>
      </c>
    </row>
    <row r="95" spans="1:5">
      <c r="A95">
        <v>8</v>
      </c>
      <c r="B95" t="s">
        <v>136</v>
      </c>
      <c r="C95">
        <v>1</v>
      </c>
      <c r="D95">
        <v>5</v>
      </c>
      <c r="E95">
        <v>58</v>
      </c>
    </row>
    <row r="96" spans="1:5">
      <c r="A96">
        <v>8</v>
      </c>
      <c r="B96" t="s">
        <v>136</v>
      </c>
      <c r="C96">
        <v>2</v>
      </c>
      <c r="D96">
        <v>1</v>
      </c>
    </row>
    <row r="97" spans="1:5">
      <c r="A97">
        <v>8</v>
      </c>
      <c r="B97" t="s">
        <v>136</v>
      </c>
      <c r="C97">
        <v>2</v>
      </c>
      <c r="D97">
        <v>2</v>
      </c>
      <c r="E97">
        <v>59</v>
      </c>
    </row>
    <row r="98" spans="1:5">
      <c r="A98">
        <v>8</v>
      </c>
      <c r="B98" t="s">
        <v>136</v>
      </c>
      <c r="C98">
        <v>2</v>
      </c>
      <c r="D98">
        <v>3</v>
      </c>
      <c r="E98">
        <v>87</v>
      </c>
    </row>
    <row r="99" spans="1:5">
      <c r="A99">
        <v>8</v>
      </c>
      <c r="B99" t="s">
        <v>136</v>
      </c>
      <c r="C99">
        <v>2</v>
      </c>
      <c r="D99">
        <v>4</v>
      </c>
      <c r="E99">
        <v>73</v>
      </c>
    </row>
    <row r="100" spans="1:5">
      <c r="A100">
        <v>8</v>
      </c>
      <c r="B100" t="s">
        <v>136</v>
      </c>
      <c r="C100">
        <v>2</v>
      </c>
      <c r="D100">
        <v>5</v>
      </c>
    </row>
    <row r="101" spans="1:5">
      <c r="A101">
        <v>9</v>
      </c>
      <c r="B101" t="s">
        <v>136</v>
      </c>
      <c r="C101">
        <v>1</v>
      </c>
      <c r="D101">
        <v>1</v>
      </c>
      <c r="E101">
        <v>64</v>
      </c>
    </row>
    <row r="102" spans="1:5">
      <c r="A102">
        <v>9</v>
      </c>
      <c r="B102" t="s">
        <v>136</v>
      </c>
      <c r="C102">
        <v>1</v>
      </c>
      <c r="D102">
        <v>2</v>
      </c>
      <c r="E102">
        <v>74</v>
      </c>
    </row>
    <row r="103" spans="1:5">
      <c r="A103">
        <v>9</v>
      </c>
      <c r="B103" t="s">
        <v>136</v>
      </c>
      <c r="C103">
        <v>1</v>
      </c>
      <c r="D103">
        <v>3</v>
      </c>
      <c r="E103">
        <v>66</v>
      </c>
    </row>
    <row r="104" spans="1:5">
      <c r="A104">
        <v>9</v>
      </c>
      <c r="B104" t="s">
        <v>136</v>
      </c>
      <c r="C104">
        <v>1</v>
      </c>
      <c r="D104">
        <v>4</v>
      </c>
      <c r="E104">
        <v>72</v>
      </c>
    </row>
    <row r="105" spans="1:5">
      <c r="A105">
        <v>9</v>
      </c>
      <c r="B105" t="s">
        <v>136</v>
      </c>
      <c r="C105">
        <v>1</v>
      </c>
      <c r="D105">
        <v>5</v>
      </c>
      <c r="E105">
        <v>63</v>
      </c>
    </row>
    <row r="106" spans="1:5">
      <c r="A106">
        <v>9</v>
      </c>
      <c r="B106" t="s">
        <v>136</v>
      </c>
      <c r="C106">
        <v>2</v>
      </c>
      <c r="D106">
        <v>1</v>
      </c>
      <c r="E106">
        <v>89</v>
      </c>
    </row>
    <row r="107" spans="1:5">
      <c r="A107">
        <v>9</v>
      </c>
      <c r="B107" t="s">
        <v>136</v>
      </c>
      <c r="C107">
        <v>2</v>
      </c>
      <c r="D107">
        <v>2</v>
      </c>
      <c r="E107">
        <v>79</v>
      </c>
    </row>
    <row r="108" spans="1:5">
      <c r="A108">
        <v>9</v>
      </c>
      <c r="B108" t="s">
        <v>136</v>
      </c>
      <c r="C108">
        <v>2</v>
      </c>
      <c r="D108">
        <v>3</v>
      </c>
      <c r="E108">
        <v>69</v>
      </c>
    </row>
    <row r="109" spans="1:5">
      <c r="A109">
        <v>9</v>
      </c>
      <c r="B109" t="s">
        <v>136</v>
      </c>
      <c r="C109">
        <v>2</v>
      </c>
      <c r="D109">
        <v>4</v>
      </c>
      <c r="E109">
        <v>78</v>
      </c>
    </row>
    <row r="110" spans="1:5">
      <c r="A110">
        <v>9</v>
      </c>
      <c r="B110" t="s">
        <v>136</v>
      </c>
      <c r="C110">
        <v>2</v>
      </c>
      <c r="D110">
        <v>5</v>
      </c>
      <c r="E110">
        <v>88</v>
      </c>
    </row>
    <row r="111" spans="1:5">
      <c r="A111">
        <v>10</v>
      </c>
      <c r="B111" t="s">
        <v>136</v>
      </c>
      <c r="C111">
        <v>1</v>
      </c>
      <c r="D111">
        <v>1</v>
      </c>
      <c r="E111">
        <v>63</v>
      </c>
    </row>
    <row r="112" spans="1:5">
      <c r="A112">
        <v>10</v>
      </c>
      <c r="B112" t="s">
        <v>136</v>
      </c>
      <c r="C112">
        <v>1</v>
      </c>
      <c r="D112">
        <v>2</v>
      </c>
      <c r="E112">
        <v>48</v>
      </c>
    </row>
    <row r="113" spans="1:5">
      <c r="A113">
        <v>10</v>
      </c>
      <c r="B113" t="s">
        <v>136</v>
      </c>
      <c r="C113">
        <v>1</v>
      </c>
      <c r="D113">
        <v>3</v>
      </c>
      <c r="E113">
        <v>55</v>
      </c>
    </row>
    <row r="114" spans="1:5">
      <c r="A114">
        <v>10</v>
      </c>
      <c r="B114" t="s">
        <v>136</v>
      </c>
      <c r="C114">
        <v>1</v>
      </c>
      <c r="D114">
        <v>4</v>
      </c>
    </row>
    <row r="115" spans="1:5">
      <c r="A115">
        <v>10</v>
      </c>
      <c r="B115" t="s">
        <v>136</v>
      </c>
      <c r="C115">
        <v>1</v>
      </c>
      <c r="D115">
        <v>5</v>
      </c>
      <c r="E115">
        <v>59</v>
      </c>
    </row>
    <row r="116" spans="1:5">
      <c r="A116">
        <v>10</v>
      </c>
      <c r="B116" t="s">
        <v>136</v>
      </c>
      <c r="C116">
        <v>2</v>
      </c>
      <c r="D116">
        <v>1</v>
      </c>
      <c r="E116">
        <v>60</v>
      </c>
    </row>
    <row r="117" spans="1:5">
      <c r="A117">
        <v>10</v>
      </c>
      <c r="B117" t="s">
        <v>136</v>
      </c>
      <c r="C117">
        <v>2</v>
      </c>
      <c r="D117">
        <v>2</v>
      </c>
      <c r="E117">
        <v>57</v>
      </c>
    </row>
    <row r="118" spans="1:5">
      <c r="A118">
        <v>10</v>
      </c>
      <c r="B118" t="s">
        <v>136</v>
      </c>
      <c r="C118">
        <v>2</v>
      </c>
      <c r="D118">
        <v>3</v>
      </c>
      <c r="E118">
        <v>73</v>
      </c>
    </row>
    <row r="119" spans="1:5">
      <c r="A119">
        <v>10</v>
      </c>
      <c r="B119" t="s">
        <v>136</v>
      </c>
      <c r="C119">
        <v>2</v>
      </c>
      <c r="D119">
        <v>4</v>
      </c>
      <c r="E119">
        <v>67</v>
      </c>
    </row>
    <row r="120" spans="1:5">
      <c r="A120">
        <v>10</v>
      </c>
      <c r="B120" t="s">
        <v>136</v>
      </c>
      <c r="C120">
        <v>2</v>
      </c>
      <c r="D120">
        <v>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workbookViewId="0">
      <selection activeCell="C10" sqref="C10"/>
    </sheetView>
  </sheetViews>
  <sheetFormatPr baseColWidth="10" defaultColWidth="11" defaultRowHeight="13" x14ac:dyDescent="0"/>
  <sheetData>
    <row r="1" spans="1:5" ht="23">
      <c r="A1" s="26" t="s">
        <v>3741</v>
      </c>
    </row>
    <row r="3" spans="1:5">
      <c r="A3" t="s">
        <v>3743</v>
      </c>
    </row>
    <row r="4" spans="1:5">
      <c r="A4" t="s">
        <v>3744</v>
      </c>
    </row>
    <row r="5" spans="1:5">
      <c r="A5" t="s">
        <v>3745</v>
      </c>
    </row>
    <row r="6" spans="1:5">
      <c r="A6" t="s">
        <v>3578</v>
      </c>
    </row>
    <row r="7" spans="1:5">
      <c r="A7" t="s">
        <v>3579</v>
      </c>
    </row>
    <row r="13" spans="1:5" ht="16">
      <c r="A13" s="40" t="s">
        <v>1635</v>
      </c>
      <c r="B13" s="40" t="s">
        <v>249</v>
      </c>
      <c r="C13" s="40" t="s">
        <v>832</v>
      </c>
      <c r="D13" s="40" t="s">
        <v>117</v>
      </c>
      <c r="E13" s="40"/>
    </row>
    <row r="14" spans="1:5" ht="16">
      <c r="A14" s="40">
        <v>1</v>
      </c>
      <c r="B14" s="40" t="s">
        <v>133</v>
      </c>
      <c r="C14" s="40">
        <v>2.3146781741269185</v>
      </c>
      <c r="D14" s="40">
        <v>1</v>
      </c>
      <c r="E14" s="40"/>
    </row>
    <row r="15" spans="1:5" ht="16">
      <c r="A15" s="40">
        <v>1</v>
      </c>
      <c r="B15" s="40" t="s">
        <v>3742</v>
      </c>
      <c r="C15" s="40">
        <v>1.8205795304363541</v>
      </c>
      <c r="D15" s="40">
        <v>2</v>
      </c>
      <c r="E15" s="40"/>
    </row>
    <row r="16" spans="1:5" ht="16">
      <c r="A16" s="40">
        <v>1</v>
      </c>
      <c r="B16" s="40" t="s">
        <v>133</v>
      </c>
      <c r="C16" s="40">
        <v>2.1892742521961117</v>
      </c>
      <c r="D16" s="40">
        <v>3</v>
      </c>
      <c r="E16" s="40"/>
    </row>
    <row r="17" spans="1:5" ht="16">
      <c r="A17" s="40">
        <v>1</v>
      </c>
      <c r="B17" s="40" t="s">
        <v>3742</v>
      </c>
      <c r="C17" s="40">
        <v>1.7974526046633743</v>
      </c>
      <c r="D17" s="40">
        <v>4</v>
      </c>
      <c r="E17" s="40"/>
    </row>
    <row r="18" spans="1:5" ht="16">
      <c r="A18" s="40">
        <v>1</v>
      </c>
      <c r="B18" s="40" t="s">
        <v>133</v>
      </c>
      <c r="C18" s="40">
        <v>2.3168295398311374</v>
      </c>
      <c r="D18" s="40">
        <v>5</v>
      </c>
      <c r="E18" s="40"/>
    </row>
    <row r="19" spans="1:5" ht="16">
      <c r="A19" s="40">
        <v>1</v>
      </c>
      <c r="B19" s="40" t="s">
        <v>3742</v>
      </c>
      <c r="C19" s="40">
        <v>1.7182389715399853</v>
      </c>
      <c r="D19" s="40">
        <v>6</v>
      </c>
      <c r="E19" s="40"/>
    </row>
    <row r="20" spans="1:5" ht="16">
      <c r="A20" s="40">
        <v>1</v>
      </c>
      <c r="B20" s="40" t="s">
        <v>133</v>
      </c>
      <c r="C20" s="40">
        <v>2.3304605309672284</v>
      </c>
      <c r="D20" s="40">
        <v>7</v>
      </c>
      <c r="E20" s="40"/>
    </row>
    <row r="21" spans="1:5" ht="16">
      <c r="A21" s="40">
        <v>1</v>
      </c>
      <c r="B21" s="40" t="s">
        <v>3742</v>
      </c>
      <c r="C21" s="40">
        <v>1.8600535291219376</v>
      </c>
      <c r="D21" s="40">
        <v>8</v>
      </c>
      <c r="E21" s="40"/>
    </row>
    <row r="22" spans="1:5" ht="16">
      <c r="A22" s="40">
        <v>1</v>
      </c>
      <c r="B22" s="40" t="s">
        <v>133</v>
      </c>
      <c r="C22" s="40">
        <v>2.403180558983474</v>
      </c>
      <c r="D22" s="40">
        <v>9</v>
      </c>
      <c r="E22" s="40"/>
    </row>
    <row r="23" spans="1:5" ht="16">
      <c r="A23" s="40">
        <v>1</v>
      </c>
      <c r="B23" s="40" t="s">
        <v>3742</v>
      </c>
      <c r="C23" s="40">
        <v>1.7160386274459691</v>
      </c>
      <c r="D23" s="40">
        <v>10</v>
      </c>
      <c r="E23" s="40"/>
    </row>
    <row r="24" spans="1:5" ht="16">
      <c r="A24" s="40">
        <v>2</v>
      </c>
      <c r="B24" s="40" t="s">
        <v>133</v>
      </c>
      <c r="C24" s="40">
        <v>2.4544358170413001</v>
      </c>
      <c r="D24" s="40">
        <v>11</v>
      </c>
      <c r="E24" s="40"/>
    </row>
    <row r="25" spans="1:5" ht="16">
      <c r="A25" s="40">
        <v>2</v>
      </c>
      <c r="B25" s="40" t="s">
        <v>3742</v>
      </c>
      <c r="C25" s="40">
        <v>1.6531887536469851</v>
      </c>
      <c r="D25" s="40">
        <v>12</v>
      </c>
      <c r="E25" s="40"/>
    </row>
    <row r="26" spans="1:5" ht="16">
      <c r="A26" s="40">
        <v>2</v>
      </c>
      <c r="B26" s="40" t="s">
        <v>133</v>
      </c>
      <c r="C26" s="40">
        <v>2.3111264966906426</v>
      </c>
      <c r="D26" s="40">
        <v>13</v>
      </c>
      <c r="E26" s="40"/>
    </row>
    <row r="27" spans="1:5" ht="16">
      <c r="A27" s="40">
        <v>2</v>
      </c>
      <c r="B27" s="40" t="s">
        <v>3742</v>
      </c>
      <c r="C27" s="40">
        <v>1.5168141619341491</v>
      </c>
      <c r="D27" s="40">
        <v>14</v>
      </c>
      <c r="E27" s="40"/>
    </row>
    <row r="28" spans="1:5" ht="16">
      <c r="A28" s="40">
        <v>2</v>
      </c>
      <c r="B28" s="40" t="s">
        <v>133</v>
      </c>
      <c r="C28" s="40">
        <v>2.2377238914688879</v>
      </c>
      <c r="D28" s="40">
        <v>15</v>
      </c>
      <c r="E28" s="40"/>
    </row>
    <row r="29" spans="1:5" ht="16">
      <c r="A29" s="40">
        <v>2</v>
      </c>
      <c r="B29" s="40" t="s">
        <v>3742</v>
      </c>
      <c r="C29" s="40">
        <v>1.71001573637105</v>
      </c>
      <c r="D29" s="40">
        <v>16</v>
      </c>
      <c r="E29" s="40"/>
    </row>
    <row r="30" spans="1:5" ht="16">
      <c r="A30" s="40">
        <v>2</v>
      </c>
      <c r="B30" s="40" t="s">
        <v>133</v>
      </c>
      <c r="C30" s="40">
        <v>2.212108753276508</v>
      </c>
      <c r="D30" s="40">
        <v>17</v>
      </c>
      <c r="E30" s="40"/>
    </row>
    <row r="31" spans="1:5" ht="16">
      <c r="A31" s="40">
        <v>2</v>
      </c>
      <c r="B31" s="40" t="s">
        <v>3742</v>
      </c>
      <c r="C31" s="40">
        <v>1.5399721422099857</v>
      </c>
      <c r="D31" s="40">
        <v>18</v>
      </c>
      <c r="E31" s="40"/>
    </row>
    <row r="32" spans="1:5" ht="16">
      <c r="A32" s="40">
        <v>2</v>
      </c>
      <c r="B32" s="40" t="s">
        <v>133</v>
      </c>
      <c r="C32" s="40">
        <v>2.1260264539749341</v>
      </c>
      <c r="D32" s="40">
        <v>19</v>
      </c>
      <c r="E32" s="40"/>
    </row>
    <row r="33" spans="1:5" ht="16">
      <c r="A33" s="40">
        <v>2</v>
      </c>
      <c r="B33" s="40" t="s">
        <v>3742</v>
      </c>
      <c r="C33" s="40">
        <v>1.4838825409025211</v>
      </c>
      <c r="D33" s="40">
        <v>20</v>
      </c>
      <c r="E33" s="40"/>
    </row>
    <row r="34" spans="1:5" ht="16">
      <c r="A34" s="40">
        <v>3</v>
      </c>
      <c r="B34" s="40" t="s">
        <v>133</v>
      </c>
      <c r="C34" s="40">
        <v>2.3385600289273043</v>
      </c>
      <c r="D34" s="40">
        <v>21</v>
      </c>
      <c r="E34" s="40"/>
    </row>
    <row r="35" spans="1:5" ht="16">
      <c r="A35" s="40">
        <v>3</v>
      </c>
      <c r="B35" s="40" t="s">
        <v>3742</v>
      </c>
      <c r="C35" s="40">
        <v>1.728561051530163</v>
      </c>
      <c r="D35" s="40">
        <v>22</v>
      </c>
      <c r="E35" s="40"/>
    </row>
    <row r="36" spans="1:5" ht="16">
      <c r="A36" s="40">
        <v>3</v>
      </c>
      <c r="B36" s="40" t="s">
        <v>133</v>
      </c>
      <c r="C36" s="40">
        <v>2.3126989019585102</v>
      </c>
      <c r="D36" s="40">
        <v>23</v>
      </c>
      <c r="E36" s="40"/>
    </row>
    <row r="37" spans="1:5" ht="16">
      <c r="A37" s="40">
        <v>3</v>
      </c>
      <c r="B37" s="40" t="s">
        <v>3742</v>
      </c>
      <c r="C37" s="40">
        <v>1.743926809697621</v>
      </c>
      <c r="D37" s="40">
        <v>24</v>
      </c>
      <c r="E37" s="40"/>
    </row>
    <row r="38" spans="1:5" ht="16">
      <c r="A38" s="40">
        <v>3</v>
      </c>
      <c r="B38" s="40" t="s">
        <v>133</v>
      </c>
      <c r="C38" s="40">
        <v>2.1749100190718189</v>
      </c>
      <c r="D38" s="40">
        <v>25</v>
      </c>
      <c r="E38" s="40"/>
    </row>
    <row r="39" spans="1:5" ht="16">
      <c r="A39" s="40">
        <v>3</v>
      </c>
      <c r="B39" s="40" t="s">
        <v>3742</v>
      </c>
      <c r="C39" s="40">
        <v>1.4786583666650333</v>
      </c>
      <c r="D39" s="40">
        <v>26</v>
      </c>
      <c r="E39" s="40"/>
    </row>
    <row r="40" spans="1:5" ht="16">
      <c r="A40" s="40">
        <v>3</v>
      </c>
      <c r="B40" s="40" t="s">
        <v>133</v>
      </c>
      <c r="C40" s="40">
        <v>2.3277232308239326</v>
      </c>
      <c r="D40" s="40">
        <v>27</v>
      </c>
      <c r="E40" s="40"/>
    </row>
    <row r="41" spans="1:5" ht="16">
      <c r="A41" s="40">
        <v>3</v>
      </c>
      <c r="B41" s="40" t="s">
        <v>3742</v>
      </c>
      <c r="C41" s="40">
        <v>1.7878772810057113</v>
      </c>
      <c r="D41" s="40">
        <v>28</v>
      </c>
      <c r="E41" s="40"/>
    </row>
    <row r="42" spans="1:5" ht="16">
      <c r="A42" s="40">
        <v>3</v>
      </c>
      <c r="B42" s="40" t="s">
        <v>133</v>
      </c>
      <c r="C42" s="40">
        <v>2.2124796465918388</v>
      </c>
      <c r="D42" s="40">
        <v>29</v>
      </c>
      <c r="E42" s="40"/>
    </row>
    <row r="43" spans="1:5" ht="16">
      <c r="A43" s="40">
        <v>3</v>
      </c>
      <c r="B43" s="40" t="s">
        <v>3742</v>
      </c>
      <c r="C43" s="40">
        <v>1.6074574937478161</v>
      </c>
      <c r="D43" s="40">
        <v>30</v>
      </c>
      <c r="E43" s="40"/>
    </row>
    <row r="44" spans="1:5" ht="16">
      <c r="A44" s="40">
        <v>4</v>
      </c>
      <c r="B44" s="40" t="s">
        <v>133</v>
      </c>
      <c r="C44" s="40">
        <v>1.877938325475879</v>
      </c>
      <c r="D44" s="40">
        <v>31</v>
      </c>
      <c r="E44" s="40"/>
    </row>
    <row r="45" spans="1:5" ht="16">
      <c r="A45" s="40">
        <v>4</v>
      </c>
      <c r="B45" s="40" t="s">
        <v>3742</v>
      </c>
      <c r="C45" s="40">
        <v>1.106506817345553</v>
      </c>
      <c r="D45" s="40">
        <v>32</v>
      </c>
      <c r="E45" s="40"/>
    </row>
    <row r="46" spans="1:5" ht="16">
      <c r="A46" s="40">
        <v>4</v>
      </c>
      <c r="B46" s="40" t="s">
        <v>133</v>
      </c>
      <c r="C46" s="40">
        <v>1.8531787403275559</v>
      </c>
      <c r="D46" s="40">
        <v>33</v>
      </c>
      <c r="E46" s="40"/>
    </row>
    <row r="47" spans="1:5" ht="16">
      <c r="A47" s="40">
        <v>4</v>
      </c>
      <c r="B47" s="40" t="s">
        <v>3742</v>
      </c>
      <c r="C47" s="40">
        <v>1.1910442980384917</v>
      </c>
      <c r="D47" s="40">
        <v>34</v>
      </c>
      <c r="E47" s="40"/>
    </row>
    <row r="48" spans="1:5" ht="16">
      <c r="A48" s="40">
        <v>4</v>
      </c>
      <c r="B48" s="40" t="s">
        <v>133</v>
      </c>
      <c r="C48" s="40">
        <v>1.914465644270809</v>
      </c>
      <c r="D48" s="40">
        <v>35</v>
      </c>
      <c r="E48" s="40"/>
    </row>
    <row r="49" spans="1:5" ht="16">
      <c r="A49" s="40">
        <v>4</v>
      </c>
      <c r="B49" s="40" t="s">
        <v>3742</v>
      </c>
      <c r="C49" s="40">
        <v>1.2301126609832722</v>
      </c>
      <c r="D49" s="40">
        <v>36</v>
      </c>
      <c r="E49" s="40"/>
    </row>
    <row r="50" spans="1:5" ht="16">
      <c r="A50" s="40">
        <v>4</v>
      </c>
      <c r="B50" s="40" t="s">
        <v>133</v>
      </c>
      <c r="C50" s="40">
        <v>1.9895029970177629</v>
      </c>
      <c r="D50" s="40">
        <v>37</v>
      </c>
      <c r="E50" s="40"/>
    </row>
    <row r="51" spans="1:5" ht="16">
      <c r="A51" s="40">
        <v>4</v>
      </c>
      <c r="B51" s="40" t="s">
        <v>3742</v>
      </c>
      <c r="C51" s="40">
        <v>1.2276636415348077</v>
      </c>
      <c r="D51" s="40">
        <v>38</v>
      </c>
      <c r="E51" s="40"/>
    </row>
    <row r="52" spans="1:5" ht="16">
      <c r="A52" s="40">
        <v>4</v>
      </c>
      <c r="B52" s="40" t="s">
        <v>133</v>
      </c>
      <c r="C52" s="40">
        <v>1.9803479221612734</v>
      </c>
      <c r="D52" s="40">
        <v>39</v>
      </c>
      <c r="E52" s="40"/>
    </row>
    <row r="53" spans="1:5" ht="16">
      <c r="A53" s="40">
        <v>4</v>
      </c>
      <c r="B53" s="40" t="s">
        <v>3742</v>
      </c>
      <c r="C53" s="40">
        <v>1.1416749906076358</v>
      </c>
      <c r="D53" s="40">
        <v>40</v>
      </c>
      <c r="E53" s="40"/>
    </row>
    <row r="54" spans="1:5" ht="16">
      <c r="A54" s="40">
        <v>5</v>
      </c>
      <c r="B54" s="40" t="s">
        <v>133</v>
      </c>
      <c r="C54" s="40">
        <v>2.3538621868249101</v>
      </c>
      <c r="D54" s="40">
        <v>41</v>
      </c>
      <c r="E54" s="40"/>
    </row>
    <row r="55" spans="1:5" ht="16">
      <c r="A55" s="40">
        <v>5</v>
      </c>
      <c r="B55" s="40" t="s">
        <v>3742</v>
      </c>
      <c r="C55" s="40">
        <v>1.4541973022656709</v>
      </c>
      <c r="D55" s="40">
        <v>42</v>
      </c>
      <c r="E55" s="40"/>
    </row>
    <row r="56" spans="1:5" ht="16">
      <c r="A56" s="40">
        <v>5</v>
      </c>
      <c r="B56" s="40" t="s">
        <v>133</v>
      </c>
      <c r="C56" s="40">
        <v>2.3255635449632002</v>
      </c>
      <c r="D56" s="40">
        <v>43</v>
      </c>
      <c r="E56" s="40"/>
    </row>
    <row r="57" spans="1:5" ht="16">
      <c r="A57" s="40">
        <v>5</v>
      </c>
      <c r="B57" s="40" t="s">
        <v>3742</v>
      </c>
      <c r="C57" s="40">
        <v>1.2873135304637033</v>
      </c>
      <c r="D57" s="40">
        <v>44</v>
      </c>
      <c r="E57" s="40"/>
    </row>
    <row r="58" spans="1:5" ht="16">
      <c r="A58" s="40">
        <v>5</v>
      </c>
      <c r="B58" s="40" t="s">
        <v>133</v>
      </c>
      <c r="C58" s="40">
        <v>2.2021227388064557</v>
      </c>
      <c r="D58" s="40">
        <v>45</v>
      </c>
      <c r="E58" s="40"/>
    </row>
    <row r="59" spans="1:5" ht="16">
      <c r="A59" s="40">
        <v>5</v>
      </c>
      <c r="B59" s="40" t="s">
        <v>3742</v>
      </c>
      <c r="C59" s="40">
        <v>1.1409087895284171</v>
      </c>
      <c r="D59" s="40">
        <v>46</v>
      </c>
      <c r="E59" s="40"/>
    </row>
    <row r="60" spans="1:5" ht="16">
      <c r="A60" s="40">
        <v>5</v>
      </c>
      <c r="B60" s="40" t="s">
        <v>133</v>
      </c>
      <c r="C60" s="40">
        <v>2.4111482561257684</v>
      </c>
      <c r="D60" s="40">
        <v>47</v>
      </c>
      <c r="E60" s="40"/>
    </row>
    <row r="61" spans="1:5" ht="16">
      <c r="A61" s="40">
        <v>5</v>
      </c>
      <c r="B61" s="40" t="s">
        <v>3742</v>
      </c>
      <c r="C61" s="40">
        <v>1.3347605138635372</v>
      </c>
      <c r="D61" s="40">
        <v>48</v>
      </c>
      <c r="E61" s="40"/>
    </row>
    <row r="62" spans="1:5" ht="16">
      <c r="A62" s="40">
        <v>5</v>
      </c>
      <c r="B62" s="40" t="s">
        <v>133</v>
      </c>
      <c r="C62" s="40">
        <v>2.1775300710369581</v>
      </c>
      <c r="D62" s="40">
        <v>49</v>
      </c>
      <c r="E62" s="40"/>
    </row>
    <row r="63" spans="1:5" ht="16">
      <c r="A63" s="40">
        <v>5</v>
      </c>
      <c r="B63" s="40" t="s">
        <v>3742</v>
      </c>
      <c r="C63" s="40">
        <v>1.269583439229808</v>
      </c>
      <c r="D63" s="40">
        <v>50</v>
      </c>
      <c r="E63" s="40"/>
    </row>
    <row r="64" spans="1:5" ht="16">
      <c r="A64" s="40">
        <v>6</v>
      </c>
      <c r="B64" s="40" t="s">
        <v>133</v>
      </c>
      <c r="C64" s="40">
        <v>1.6769372045078521</v>
      </c>
      <c r="D64" s="40">
        <v>51</v>
      </c>
      <c r="E64" s="40"/>
    </row>
    <row r="65" spans="1:5" ht="16">
      <c r="A65" s="40">
        <v>6</v>
      </c>
      <c r="B65" s="40" t="s">
        <v>3742</v>
      </c>
      <c r="C65" s="40">
        <v>0.62796788205763698</v>
      </c>
      <c r="D65" s="40">
        <v>52</v>
      </c>
      <c r="E65" s="40"/>
    </row>
    <row r="66" spans="1:5" ht="16">
      <c r="A66" s="40">
        <v>6</v>
      </c>
      <c r="B66" s="40" t="s">
        <v>133</v>
      </c>
      <c r="C66" s="40">
        <v>1.7340209631968555</v>
      </c>
      <c r="D66" s="40">
        <v>53</v>
      </c>
      <c r="E66" s="40"/>
    </row>
    <row r="67" spans="1:5" ht="16">
      <c r="A67" s="40">
        <v>6</v>
      </c>
      <c r="B67" s="40" t="s">
        <v>3742</v>
      </c>
      <c r="C67" s="40">
        <v>0.73686642044971296</v>
      </c>
      <c r="D67" s="40">
        <v>54</v>
      </c>
      <c r="E67" s="40"/>
    </row>
    <row r="68" spans="1:5" ht="16">
      <c r="A68" s="40">
        <v>6</v>
      </c>
      <c r="B68" s="40" t="s">
        <v>133</v>
      </c>
      <c r="C68" s="40">
        <v>1.9633916042474375</v>
      </c>
      <c r="D68" s="40">
        <v>55</v>
      </c>
      <c r="E68" s="40"/>
    </row>
    <row r="69" spans="1:5" ht="16">
      <c r="A69" s="40">
        <v>6</v>
      </c>
      <c r="B69" s="40" t="s">
        <v>3742</v>
      </c>
      <c r="C69" s="40">
        <v>0.90542334926888601</v>
      </c>
      <c r="D69" s="40">
        <v>56</v>
      </c>
      <c r="E69" s="40"/>
    </row>
    <row r="70" spans="1:5" ht="16">
      <c r="A70" s="40">
        <v>6</v>
      </c>
      <c r="B70" s="40" t="s">
        <v>133</v>
      </c>
      <c r="C70" s="40">
        <v>1.6731078865184592</v>
      </c>
      <c r="D70" s="40">
        <v>57</v>
      </c>
      <c r="E70" s="40"/>
    </row>
    <row r="71" spans="1:5" ht="16">
      <c r="A71" s="40">
        <v>6</v>
      </c>
      <c r="B71" s="40" t="s">
        <v>3742</v>
      </c>
      <c r="C71" s="40">
        <v>0.79485694424537501</v>
      </c>
      <c r="D71" s="40">
        <v>58</v>
      </c>
      <c r="E71" s="40"/>
    </row>
    <row r="72" spans="1:5" ht="16">
      <c r="A72" s="40">
        <v>6</v>
      </c>
      <c r="B72" s="40" t="s">
        <v>133</v>
      </c>
      <c r="C72" s="40">
        <v>2.125380502387737</v>
      </c>
      <c r="D72" s="40">
        <v>59</v>
      </c>
      <c r="E72" s="40"/>
    </row>
    <row r="73" spans="1:5" ht="16">
      <c r="A73" s="40">
        <v>6</v>
      </c>
      <c r="B73" s="40" t="s">
        <v>3742</v>
      </c>
      <c r="C73" s="40">
        <v>0.65832091166548901</v>
      </c>
      <c r="D73" s="40">
        <v>60</v>
      </c>
      <c r="E73" s="40"/>
    </row>
    <row r="74" spans="1:5" ht="16">
      <c r="A74" s="40">
        <v>7</v>
      </c>
      <c r="B74" s="40" t="s">
        <v>133</v>
      </c>
      <c r="C74" s="40">
        <v>1.744926556507985</v>
      </c>
      <c r="D74" s="40">
        <v>61</v>
      </c>
      <c r="E74" s="40"/>
    </row>
    <row r="75" spans="1:5" ht="16">
      <c r="A75" s="40">
        <v>7</v>
      </c>
      <c r="B75" s="40" t="s">
        <v>3742</v>
      </c>
      <c r="C75" s="40">
        <v>0.47840228625567999</v>
      </c>
      <c r="D75" s="40">
        <v>62</v>
      </c>
      <c r="E75" s="40"/>
    </row>
    <row r="76" spans="1:5" ht="16">
      <c r="A76" s="40">
        <v>7</v>
      </c>
      <c r="B76" s="40" t="s">
        <v>133</v>
      </c>
      <c r="C76" s="40">
        <v>1.8211260941376748</v>
      </c>
      <c r="D76" s="40">
        <v>63</v>
      </c>
      <c r="E76" s="40"/>
    </row>
    <row r="77" spans="1:5" ht="16">
      <c r="A77" s="40">
        <v>7</v>
      </c>
      <c r="B77" s="40" t="s">
        <v>3742</v>
      </c>
      <c r="C77" s="40">
        <v>0.34460206188202702</v>
      </c>
      <c r="D77" s="40">
        <v>64</v>
      </c>
      <c r="E77" s="40"/>
    </row>
    <row r="78" spans="1:5" ht="16">
      <c r="A78" s="40">
        <v>7</v>
      </c>
      <c r="B78" s="40" t="s">
        <v>133</v>
      </c>
      <c r="C78" s="40">
        <v>1.707608353111248</v>
      </c>
      <c r="D78" s="40">
        <v>65</v>
      </c>
      <c r="E78" s="40"/>
    </row>
    <row r="79" spans="1:5" ht="16">
      <c r="A79" s="40">
        <v>7</v>
      </c>
      <c r="B79" s="40" t="s">
        <v>3742</v>
      </c>
      <c r="C79" s="40">
        <v>0.45330727618633598</v>
      </c>
      <c r="D79" s="40">
        <v>66</v>
      </c>
      <c r="E79" s="40"/>
    </row>
    <row r="80" spans="1:5" ht="16">
      <c r="A80" s="40">
        <v>7</v>
      </c>
      <c r="B80" s="40" t="s">
        <v>133</v>
      </c>
      <c r="C80" s="40">
        <v>1.6893823499586733</v>
      </c>
      <c r="D80" s="40">
        <v>67</v>
      </c>
      <c r="E80" s="40"/>
    </row>
    <row r="81" spans="1:5" ht="16">
      <c r="A81" s="40">
        <v>7</v>
      </c>
      <c r="B81" s="40" t="s">
        <v>3742</v>
      </c>
      <c r="C81" s="40">
        <v>0.63016866171340602</v>
      </c>
      <c r="D81" s="40">
        <v>68</v>
      </c>
      <c r="E81" s="40"/>
    </row>
    <row r="82" spans="1:5" ht="16">
      <c r="A82" s="40">
        <v>7</v>
      </c>
      <c r="B82" s="40" t="s">
        <v>133</v>
      </c>
      <c r="C82" s="40">
        <v>1.7386839840179633</v>
      </c>
      <c r="D82" s="40">
        <v>69</v>
      </c>
      <c r="E82" s="40"/>
    </row>
    <row r="83" spans="1:5" ht="16">
      <c r="A83" s="40">
        <v>7</v>
      </c>
      <c r="B83" s="40" t="s">
        <v>3742</v>
      </c>
      <c r="C83" s="40">
        <v>0.50908892703542097</v>
      </c>
      <c r="D83" s="40">
        <v>70</v>
      </c>
      <c r="E83" s="40"/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>
      <selection activeCell="M22" sqref="M22"/>
    </sheetView>
  </sheetViews>
  <sheetFormatPr baseColWidth="10" defaultColWidth="11" defaultRowHeight="13" x14ac:dyDescent="0"/>
  <cols>
    <col min="1" max="9" width="6.5703125" customWidth="1"/>
  </cols>
  <sheetData>
    <row r="1" spans="1:9" ht="20">
      <c r="A1" s="36" t="s">
        <v>431</v>
      </c>
    </row>
    <row r="4" spans="1:9">
      <c r="A4" t="s">
        <v>1543</v>
      </c>
    </row>
    <row r="5" spans="1:9">
      <c r="A5" t="s">
        <v>1352</v>
      </c>
    </row>
    <row r="6" spans="1:9">
      <c r="A6" t="s">
        <v>1362</v>
      </c>
    </row>
    <row r="9" spans="1:9">
      <c r="A9" s="1" t="s">
        <v>1665</v>
      </c>
      <c r="B9" s="1">
        <v>1972</v>
      </c>
      <c r="C9" s="1">
        <v>1973</v>
      </c>
      <c r="D9" s="1">
        <v>1974</v>
      </c>
      <c r="E9" s="1">
        <v>1975</v>
      </c>
      <c r="F9" s="1">
        <v>1976</v>
      </c>
      <c r="G9" s="1">
        <v>1977</v>
      </c>
      <c r="H9" s="1">
        <v>1978</v>
      </c>
      <c r="I9" s="1">
        <v>1979</v>
      </c>
    </row>
    <row r="10" spans="1:9">
      <c r="A10">
        <v>1</v>
      </c>
      <c r="B10" s="8">
        <v>7.0000000000000007E-2</v>
      </c>
      <c r="C10" s="8">
        <v>0.33</v>
      </c>
      <c r="D10" s="8">
        <v>0.7</v>
      </c>
      <c r="E10" s="8">
        <v>0.08</v>
      </c>
      <c r="F10" s="8">
        <v>0.04</v>
      </c>
      <c r="G10" s="8">
        <v>0.05</v>
      </c>
      <c r="H10" s="8">
        <v>0.14000000000000001</v>
      </c>
      <c r="I10" s="8">
        <v>0.08</v>
      </c>
    </row>
    <row r="11" spans="1:9">
      <c r="A11">
        <v>2</v>
      </c>
      <c r="B11" s="8">
        <v>0.11</v>
      </c>
      <c r="C11" s="8">
        <v>0.24</v>
      </c>
      <c r="D11" s="8">
        <v>0.17</v>
      </c>
      <c r="E11" s="8" t="s">
        <v>1664</v>
      </c>
      <c r="F11" s="8" t="s">
        <v>1664</v>
      </c>
      <c r="G11" s="8" t="s">
        <v>1664</v>
      </c>
      <c r="H11" s="8">
        <v>0.11</v>
      </c>
      <c r="I11" s="8">
        <v>0.04</v>
      </c>
    </row>
    <row r="12" spans="1:9">
      <c r="A12">
        <v>3</v>
      </c>
      <c r="B12" s="8">
        <v>0.6</v>
      </c>
      <c r="C12" s="8">
        <v>0.12</v>
      </c>
      <c r="D12" s="8">
        <v>0.16</v>
      </c>
      <c r="E12" s="8" t="s">
        <v>1664</v>
      </c>
      <c r="F12" s="8">
        <v>0.14000000000000001</v>
      </c>
      <c r="G12" s="8">
        <v>0.03</v>
      </c>
      <c r="H12" s="8">
        <v>0.02</v>
      </c>
      <c r="I12" s="8">
        <v>0.02</v>
      </c>
    </row>
    <row r="13" spans="1:9">
      <c r="A13">
        <v>4</v>
      </c>
      <c r="B13" s="8">
        <v>0.1</v>
      </c>
      <c r="C13" s="8">
        <v>0.08</v>
      </c>
      <c r="D13" s="8">
        <v>1.2</v>
      </c>
      <c r="E13" s="8">
        <v>0.11</v>
      </c>
      <c r="F13" s="8">
        <v>0.05</v>
      </c>
      <c r="G13" s="8">
        <v>0.04</v>
      </c>
      <c r="H13" s="8">
        <v>0.06</v>
      </c>
      <c r="I13" s="8">
        <v>0.01</v>
      </c>
    </row>
    <row r="14" spans="1:9">
      <c r="A14">
        <v>5</v>
      </c>
      <c r="B14" s="8">
        <v>0.04</v>
      </c>
      <c r="C14" s="8">
        <v>0.03</v>
      </c>
      <c r="D14" s="8">
        <v>0.12</v>
      </c>
      <c r="E14" s="8">
        <v>0.09</v>
      </c>
      <c r="F14" s="8">
        <v>0.02</v>
      </c>
      <c r="G14" s="8">
        <v>0.04</v>
      </c>
      <c r="H14" s="8">
        <v>0.03</v>
      </c>
      <c r="I14" s="8">
        <v>0.03</v>
      </c>
    </row>
    <row r="15" spans="1:9">
      <c r="A15">
        <v>6</v>
      </c>
      <c r="B15" s="8">
        <v>0.05</v>
      </c>
      <c r="C15" s="8">
        <v>0.01</v>
      </c>
      <c r="D15" s="8">
        <v>0.05</v>
      </c>
      <c r="E15" s="8">
        <v>0.05</v>
      </c>
      <c r="F15" s="8" t="s">
        <v>1664</v>
      </c>
      <c r="G15" s="8" t="s">
        <v>1664</v>
      </c>
      <c r="H15" s="8">
        <v>0.03</v>
      </c>
      <c r="I15" s="8" t="s">
        <v>1664</v>
      </c>
    </row>
    <row r="16" spans="1:9">
      <c r="A16">
        <v>7</v>
      </c>
      <c r="B16" s="8">
        <v>0.04</v>
      </c>
      <c r="C16" s="8">
        <v>0.04</v>
      </c>
      <c r="D16" s="8">
        <v>0.03</v>
      </c>
      <c r="E16" s="8">
        <v>0.02</v>
      </c>
      <c r="F16" s="8" t="s">
        <v>1664</v>
      </c>
      <c r="G16" s="8">
        <v>0.06</v>
      </c>
      <c r="H16" s="8">
        <v>0.02</v>
      </c>
      <c r="I16" s="8">
        <v>0.04</v>
      </c>
    </row>
    <row r="17" spans="1:10">
      <c r="A17">
        <v>8</v>
      </c>
      <c r="B17" s="8">
        <v>0.05</v>
      </c>
      <c r="C17" s="8">
        <v>0.06</v>
      </c>
      <c r="D17" s="8">
        <v>0.03</v>
      </c>
      <c r="E17" s="8">
        <v>0.05</v>
      </c>
      <c r="F17" s="8">
        <v>7.0000000000000007E-2</v>
      </c>
      <c r="G17" s="8">
        <v>0.08</v>
      </c>
      <c r="H17" s="8">
        <v>0.06</v>
      </c>
      <c r="I17" s="8">
        <v>0.02</v>
      </c>
    </row>
    <row r="18" spans="1:10">
      <c r="A18">
        <v>9</v>
      </c>
      <c r="B18" s="8">
        <v>0.1</v>
      </c>
      <c r="C18" s="8">
        <v>0.09</v>
      </c>
      <c r="D18" s="8">
        <v>0.06</v>
      </c>
      <c r="E18" s="8">
        <v>0.1</v>
      </c>
      <c r="F18" s="8" t="s">
        <v>1664</v>
      </c>
      <c r="G18" s="8">
        <v>0.08</v>
      </c>
      <c r="H18" s="8">
        <v>0.05</v>
      </c>
      <c r="I18" s="8" t="s">
        <v>1664</v>
      </c>
    </row>
    <row r="19" spans="1:10">
      <c r="A19">
        <v>10</v>
      </c>
      <c r="B19" s="8">
        <v>0.13</v>
      </c>
      <c r="C19" s="8">
        <v>0.13</v>
      </c>
      <c r="D19" s="8">
        <v>0.12</v>
      </c>
      <c r="E19" s="8" t="s">
        <v>1664</v>
      </c>
      <c r="F19" s="8">
        <v>0.13</v>
      </c>
      <c r="G19" s="8">
        <v>0.09</v>
      </c>
      <c r="H19" s="8">
        <v>0.1</v>
      </c>
      <c r="I19" s="8">
        <v>0.33</v>
      </c>
    </row>
    <row r="20" spans="1:10">
      <c r="A20">
        <v>11</v>
      </c>
      <c r="B20" s="8">
        <v>0.14000000000000001</v>
      </c>
      <c r="C20" s="8">
        <v>0.42</v>
      </c>
      <c r="D20" s="8" t="s">
        <v>1664</v>
      </c>
      <c r="E20" s="8">
        <v>0.13</v>
      </c>
      <c r="F20" s="8" t="s">
        <v>1664</v>
      </c>
      <c r="G20" s="8">
        <v>0.47</v>
      </c>
      <c r="H20" s="8">
        <v>0.14000000000000001</v>
      </c>
      <c r="I20" s="8" t="s">
        <v>1664</v>
      </c>
    </row>
    <row r="21" spans="1:10">
      <c r="A21">
        <v>12</v>
      </c>
      <c r="B21" s="8">
        <v>0.13</v>
      </c>
      <c r="C21" s="8">
        <v>0.15</v>
      </c>
      <c r="D21" s="8">
        <v>0.12</v>
      </c>
      <c r="E21" s="8">
        <v>0.05</v>
      </c>
      <c r="F21" s="8" t="s">
        <v>1664</v>
      </c>
      <c r="G21" s="8">
        <v>0.3</v>
      </c>
      <c r="H21" s="8">
        <v>7.0000000000000007E-2</v>
      </c>
      <c r="I21" s="8" t="s">
        <v>1664</v>
      </c>
    </row>
    <row r="24" spans="1:10">
      <c r="A24" t="s">
        <v>101</v>
      </c>
    </row>
    <row r="25" spans="1:10">
      <c r="A25" t="s">
        <v>102</v>
      </c>
    </row>
    <row r="26" spans="1:10">
      <c r="J26" t="s">
        <v>103</v>
      </c>
    </row>
    <row r="27" spans="1:10">
      <c r="A27" s="1" t="s">
        <v>1665</v>
      </c>
      <c r="B27" s="1">
        <v>1972</v>
      </c>
      <c r="C27" s="1">
        <v>1973</v>
      </c>
      <c r="D27" s="1">
        <v>1974</v>
      </c>
      <c r="E27" s="1">
        <v>1975</v>
      </c>
      <c r="F27" s="1">
        <v>1976</v>
      </c>
      <c r="G27" s="1">
        <v>1977</v>
      </c>
      <c r="H27" s="1">
        <v>1978</v>
      </c>
      <c r="I27" s="1">
        <v>1979</v>
      </c>
    </row>
    <row r="28" spans="1:10">
      <c r="A28">
        <v>1</v>
      </c>
      <c r="B28" s="8">
        <f t="shared" ref="B28:B37" si="0">B10</f>
        <v>7.0000000000000007E-2</v>
      </c>
      <c r="C28" s="8">
        <f t="shared" ref="C28:I28" si="1">C10</f>
        <v>0.33</v>
      </c>
      <c r="D28" s="8">
        <f t="shared" si="1"/>
        <v>0.7</v>
      </c>
      <c r="E28" s="8">
        <f t="shared" si="1"/>
        <v>0.08</v>
      </c>
      <c r="F28" s="8">
        <f t="shared" si="1"/>
        <v>0.04</v>
      </c>
      <c r="G28" s="8">
        <f t="shared" si="1"/>
        <v>0.05</v>
      </c>
      <c r="H28" s="8">
        <f t="shared" si="1"/>
        <v>0.14000000000000001</v>
      </c>
      <c r="I28" s="8">
        <f t="shared" si="1"/>
        <v>0.08</v>
      </c>
      <c r="J28" s="8">
        <f>MEDIAN(B28:I28)</f>
        <v>0.08</v>
      </c>
    </row>
    <row r="29" spans="1:10">
      <c r="A29">
        <v>2</v>
      </c>
      <c r="B29" s="8">
        <f t="shared" si="0"/>
        <v>0.11</v>
      </c>
      <c r="C29" s="8">
        <f t="shared" ref="C29:I37" si="2">C11</f>
        <v>0.24</v>
      </c>
      <c r="D29" s="8">
        <f t="shared" si="2"/>
        <v>0.17</v>
      </c>
      <c r="E29" s="8" t="str">
        <f t="shared" si="2"/>
        <v xml:space="preserve">    .</v>
      </c>
      <c r="F29" s="8" t="str">
        <f t="shared" si="2"/>
        <v xml:space="preserve">    .</v>
      </c>
      <c r="G29" s="8" t="str">
        <f t="shared" si="2"/>
        <v xml:space="preserve">    .</v>
      </c>
      <c r="H29" s="8">
        <f t="shared" si="2"/>
        <v>0.11</v>
      </c>
      <c r="I29" s="8">
        <f t="shared" si="2"/>
        <v>0.04</v>
      </c>
      <c r="J29" s="8">
        <f t="shared" ref="J29:J39" si="3">MEDIAN(B29:I29)</f>
        <v>0.11</v>
      </c>
    </row>
    <row r="30" spans="1:10">
      <c r="A30">
        <v>3</v>
      </c>
      <c r="B30" s="8">
        <f t="shared" si="0"/>
        <v>0.6</v>
      </c>
      <c r="C30" s="8">
        <f t="shared" si="2"/>
        <v>0.12</v>
      </c>
      <c r="D30" s="8">
        <f t="shared" si="2"/>
        <v>0.16</v>
      </c>
      <c r="E30" s="8" t="str">
        <f t="shared" si="2"/>
        <v xml:space="preserve">    .</v>
      </c>
      <c r="F30" s="8">
        <f t="shared" si="2"/>
        <v>0.14000000000000001</v>
      </c>
      <c r="G30" s="8">
        <f t="shared" si="2"/>
        <v>0.03</v>
      </c>
      <c r="H30" s="8">
        <f t="shared" si="2"/>
        <v>0.02</v>
      </c>
      <c r="I30" s="8">
        <f t="shared" si="2"/>
        <v>0.02</v>
      </c>
      <c r="J30" s="8">
        <f t="shared" si="3"/>
        <v>0.12</v>
      </c>
    </row>
    <row r="31" spans="1:10">
      <c r="A31">
        <v>4</v>
      </c>
      <c r="B31" s="8">
        <f t="shared" si="0"/>
        <v>0.1</v>
      </c>
      <c r="C31" s="8">
        <f t="shared" si="2"/>
        <v>0.08</v>
      </c>
      <c r="D31" s="8">
        <f t="shared" si="2"/>
        <v>1.2</v>
      </c>
      <c r="E31" s="8">
        <f t="shared" si="2"/>
        <v>0.11</v>
      </c>
      <c r="F31" s="8">
        <f t="shared" si="2"/>
        <v>0.05</v>
      </c>
      <c r="G31" s="8">
        <f t="shared" si="2"/>
        <v>0.04</v>
      </c>
      <c r="H31" s="8">
        <f t="shared" si="2"/>
        <v>0.06</v>
      </c>
      <c r="I31" s="8">
        <f t="shared" si="2"/>
        <v>0.01</v>
      </c>
      <c r="J31" s="8">
        <f t="shared" si="3"/>
        <v>7.0000000000000007E-2</v>
      </c>
    </row>
    <row r="32" spans="1:10">
      <c r="A32">
        <v>5</v>
      </c>
      <c r="B32" s="8">
        <f t="shared" si="0"/>
        <v>0.04</v>
      </c>
      <c r="C32" s="8">
        <f t="shared" si="2"/>
        <v>0.03</v>
      </c>
      <c r="D32" s="8">
        <f t="shared" si="2"/>
        <v>0.12</v>
      </c>
      <c r="E32" s="8">
        <f t="shared" si="2"/>
        <v>0.09</v>
      </c>
      <c r="F32" s="8">
        <f t="shared" si="2"/>
        <v>0.02</v>
      </c>
      <c r="G32" s="8">
        <f t="shared" si="2"/>
        <v>0.04</v>
      </c>
      <c r="H32" s="8">
        <f t="shared" si="2"/>
        <v>0.03</v>
      </c>
      <c r="I32" s="8">
        <f t="shared" si="2"/>
        <v>0.03</v>
      </c>
      <c r="J32" s="8">
        <f t="shared" si="3"/>
        <v>3.5000000000000003E-2</v>
      </c>
    </row>
    <row r="33" spans="1:10">
      <c r="A33">
        <v>6</v>
      </c>
      <c r="B33" s="8">
        <f t="shared" si="0"/>
        <v>0.05</v>
      </c>
      <c r="C33" s="8">
        <f t="shared" si="2"/>
        <v>0.01</v>
      </c>
      <c r="D33" s="8">
        <f t="shared" si="2"/>
        <v>0.05</v>
      </c>
      <c r="E33" s="8">
        <f t="shared" si="2"/>
        <v>0.05</v>
      </c>
      <c r="F33" s="8" t="str">
        <f t="shared" si="2"/>
        <v xml:space="preserve">    .</v>
      </c>
      <c r="G33" s="8" t="str">
        <f t="shared" si="2"/>
        <v xml:space="preserve">    .</v>
      </c>
      <c r="H33" s="8">
        <f t="shared" si="2"/>
        <v>0.03</v>
      </c>
      <c r="I33" s="8" t="str">
        <f t="shared" si="2"/>
        <v xml:space="preserve">    .</v>
      </c>
      <c r="J33" s="8">
        <f t="shared" si="3"/>
        <v>0.05</v>
      </c>
    </row>
    <row r="34" spans="1:10">
      <c r="A34">
        <v>7</v>
      </c>
      <c r="B34" s="8">
        <f t="shared" si="0"/>
        <v>0.04</v>
      </c>
      <c r="C34" s="8">
        <f t="shared" si="2"/>
        <v>0.04</v>
      </c>
      <c r="D34" s="8">
        <f t="shared" si="2"/>
        <v>0.03</v>
      </c>
      <c r="E34" s="8">
        <f t="shared" si="2"/>
        <v>0.02</v>
      </c>
      <c r="F34" s="8" t="str">
        <f t="shared" si="2"/>
        <v xml:space="preserve">    .</v>
      </c>
      <c r="G34" s="8">
        <f t="shared" si="2"/>
        <v>0.06</v>
      </c>
      <c r="H34" s="8">
        <f t="shared" si="2"/>
        <v>0.02</v>
      </c>
      <c r="I34" s="8">
        <f t="shared" si="2"/>
        <v>0.04</v>
      </c>
      <c r="J34" s="8">
        <f t="shared" si="3"/>
        <v>0.04</v>
      </c>
    </row>
    <row r="35" spans="1:10">
      <c r="A35">
        <v>8</v>
      </c>
      <c r="B35" s="8">
        <f t="shared" si="0"/>
        <v>0.05</v>
      </c>
      <c r="C35" s="8">
        <f t="shared" si="2"/>
        <v>0.06</v>
      </c>
      <c r="D35" s="8">
        <f t="shared" si="2"/>
        <v>0.03</v>
      </c>
      <c r="E35" s="8">
        <f t="shared" si="2"/>
        <v>0.05</v>
      </c>
      <c r="F35" s="8">
        <f t="shared" si="2"/>
        <v>7.0000000000000007E-2</v>
      </c>
      <c r="G35" s="8">
        <f t="shared" si="2"/>
        <v>0.08</v>
      </c>
      <c r="H35" s="8">
        <f t="shared" si="2"/>
        <v>0.06</v>
      </c>
      <c r="I35" s="8">
        <f t="shared" si="2"/>
        <v>0.02</v>
      </c>
      <c r="J35" s="8">
        <f t="shared" si="3"/>
        <v>5.5E-2</v>
      </c>
    </row>
    <row r="36" spans="1:10">
      <c r="A36">
        <v>9</v>
      </c>
      <c r="B36" s="8">
        <f t="shared" si="0"/>
        <v>0.1</v>
      </c>
      <c r="C36" s="8">
        <f t="shared" si="2"/>
        <v>0.09</v>
      </c>
      <c r="D36" s="8">
        <f t="shared" si="2"/>
        <v>0.06</v>
      </c>
      <c r="E36" s="8">
        <f t="shared" si="2"/>
        <v>0.1</v>
      </c>
      <c r="F36" s="8" t="str">
        <f t="shared" si="2"/>
        <v xml:space="preserve">    .</v>
      </c>
      <c r="G36" s="8">
        <f t="shared" si="2"/>
        <v>0.08</v>
      </c>
      <c r="H36" s="8">
        <f t="shared" si="2"/>
        <v>0.05</v>
      </c>
      <c r="I36" s="8" t="str">
        <f t="shared" si="2"/>
        <v xml:space="preserve">    .</v>
      </c>
      <c r="J36" s="8">
        <f t="shared" si="3"/>
        <v>8.4999999999999992E-2</v>
      </c>
    </row>
    <row r="37" spans="1:10">
      <c r="A37">
        <v>10</v>
      </c>
      <c r="B37" s="8">
        <f t="shared" si="0"/>
        <v>0.13</v>
      </c>
      <c r="C37" s="8">
        <f t="shared" si="2"/>
        <v>0.13</v>
      </c>
      <c r="D37" s="8">
        <f t="shared" si="2"/>
        <v>0.12</v>
      </c>
      <c r="E37" s="8" t="str">
        <f t="shared" si="2"/>
        <v xml:space="preserve">    .</v>
      </c>
      <c r="F37" s="8">
        <f t="shared" si="2"/>
        <v>0.13</v>
      </c>
      <c r="G37" s="8">
        <f t="shared" si="2"/>
        <v>0.09</v>
      </c>
      <c r="H37" s="8">
        <f t="shared" si="2"/>
        <v>0.1</v>
      </c>
      <c r="I37" s="8">
        <f t="shared" si="2"/>
        <v>0.33</v>
      </c>
      <c r="J37" s="8">
        <f t="shared" si="3"/>
        <v>0.13</v>
      </c>
    </row>
    <row r="38" spans="1:10">
      <c r="A38">
        <v>11</v>
      </c>
      <c r="B38" s="8">
        <f t="shared" ref="B38:I38" si="4">B20</f>
        <v>0.14000000000000001</v>
      </c>
      <c r="C38" s="8">
        <f t="shared" si="4"/>
        <v>0.42</v>
      </c>
      <c r="D38" s="8" t="str">
        <f t="shared" si="4"/>
        <v xml:space="preserve">    .</v>
      </c>
      <c r="E38" s="8">
        <f t="shared" si="4"/>
        <v>0.13</v>
      </c>
      <c r="F38" s="8" t="str">
        <f t="shared" si="4"/>
        <v xml:space="preserve">    .</v>
      </c>
      <c r="G38" s="8">
        <f t="shared" si="4"/>
        <v>0.47</v>
      </c>
      <c r="H38" s="8">
        <f t="shared" si="4"/>
        <v>0.14000000000000001</v>
      </c>
      <c r="I38" s="8" t="str">
        <f t="shared" si="4"/>
        <v xml:space="preserve">    .</v>
      </c>
      <c r="J38" s="8">
        <f t="shared" si="3"/>
        <v>0.14000000000000001</v>
      </c>
    </row>
    <row r="39" spans="1:10">
      <c r="A39">
        <v>12</v>
      </c>
      <c r="B39" s="8">
        <f t="shared" ref="B39:I39" si="5">B21</f>
        <v>0.13</v>
      </c>
      <c r="C39" s="8">
        <f t="shared" si="5"/>
        <v>0.15</v>
      </c>
      <c r="D39" s="8">
        <f t="shared" si="5"/>
        <v>0.12</v>
      </c>
      <c r="E39" s="8">
        <f t="shared" si="5"/>
        <v>0.05</v>
      </c>
      <c r="F39" s="8" t="str">
        <f t="shared" si="5"/>
        <v xml:space="preserve">    .</v>
      </c>
      <c r="G39" s="8">
        <f t="shared" si="5"/>
        <v>0.3</v>
      </c>
      <c r="H39" s="8">
        <f t="shared" si="5"/>
        <v>7.0000000000000007E-2</v>
      </c>
      <c r="I39" s="8" t="str">
        <f t="shared" si="5"/>
        <v xml:space="preserve">    .</v>
      </c>
      <c r="J39" s="8">
        <f t="shared" si="3"/>
        <v>0.125</v>
      </c>
    </row>
    <row r="41" spans="1:10">
      <c r="A41" t="s">
        <v>1626</v>
      </c>
    </row>
    <row r="43" spans="1:10">
      <c r="A43" s="1" t="s">
        <v>1665</v>
      </c>
      <c r="B43">
        <f>B27</f>
        <v>1972</v>
      </c>
      <c r="C43">
        <f t="shared" ref="C43:I43" si="6">C27</f>
        <v>1973</v>
      </c>
      <c r="D43">
        <f t="shared" si="6"/>
        <v>1974</v>
      </c>
      <c r="E43">
        <f t="shared" si="6"/>
        <v>1975</v>
      </c>
      <c r="F43">
        <f t="shared" si="6"/>
        <v>1976</v>
      </c>
      <c r="G43">
        <f t="shared" si="6"/>
        <v>1977</v>
      </c>
      <c r="H43">
        <f t="shared" si="6"/>
        <v>1978</v>
      </c>
      <c r="I43">
        <f t="shared" si="6"/>
        <v>1979</v>
      </c>
    </row>
    <row r="44" spans="1:10">
      <c r="A44">
        <v>1</v>
      </c>
      <c r="B44" s="9">
        <f t="shared" ref="B44:B53" si="7">IF(ISNUMBER(B28),B28-$J28,".")</f>
        <v>-9.999999999999995E-3</v>
      </c>
      <c r="C44" s="9">
        <f t="shared" ref="C44:I44" si="8">IF(ISNUMBER(C28),C28-$J28,".")</f>
        <v>0.25</v>
      </c>
      <c r="D44" s="9">
        <f t="shared" si="8"/>
        <v>0.62</v>
      </c>
      <c r="E44" s="9">
        <f t="shared" si="8"/>
        <v>0</v>
      </c>
      <c r="F44" s="9">
        <f t="shared" si="8"/>
        <v>-0.04</v>
      </c>
      <c r="G44" s="9">
        <f t="shared" si="8"/>
        <v>-0.03</v>
      </c>
      <c r="H44" s="9">
        <f t="shared" si="8"/>
        <v>6.0000000000000012E-2</v>
      </c>
      <c r="I44" s="9">
        <f t="shared" si="8"/>
        <v>0</v>
      </c>
    </row>
    <row r="45" spans="1:10">
      <c r="A45">
        <v>2</v>
      </c>
      <c r="B45" s="9">
        <f t="shared" si="7"/>
        <v>0</v>
      </c>
      <c r="C45" s="9">
        <f t="shared" ref="C45:I53" si="9">IF(ISNUMBER(C29),C29-$J29,".")</f>
        <v>0.13</v>
      </c>
      <c r="D45" s="9">
        <f t="shared" si="9"/>
        <v>6.0000000000000012E-2</v>
      </c>
      <c r="E45" s="9" t="str">
        <f t="shared" si="9"/>
        <v>.</v>
      </c>
      <c r="F45" s="9" t="str">
        <f t="shared" si="9"/>
        <v>.</v>
      </c>
      <c r="G45" s="9" t="str">
        <f t="shared" si="9"/>
        <v>.</v>
      </c>
      <c r="H45" s="9">
        <f t="shared" si="9"/>
        <v>0</v>
      </c>
      <c r="I45" s="9">
        <f t="shared" si="9"/>
        <v>-7.0000000000000007E-2</v>
      </c>
    </row>
    <row r="46" spans="1:10">
      <c r="A46">
        <v>3</v>
      </c>
      <c r="B46" s="9">
        <f t="shared" si="7"/>
        <v>0.48</v>
      </c>
      <c r="C46" s="9">
        <f t="shared" si="9"/>
        <v>0</v>
      </c>
      <c r="D46" s="9">
        <f t="shared" si="9"/>
        <v>4.0000000000000008E-2</v>
      </c>
      <c r="E46" s="9" t="str">
        <f t="shared" si="9"/>
        <v>.</v>
      </c>
      <c r="F46" s="9">
        <f t="shared" si="9"/>
        <v>2.0000000000000018E-2</v>
      </c>
      <c r="G46" s="9">
        <f t="shared" si="9"/>
        <v>-0.09</v>
      </c>
      <c r="H46" s="9">
        <f t="shared" si="9"/>
        <v>-9.9999999999999992E-2</v>
      </c>
      <c r="I46" s="9">
        <f t="shared" si="9"/>
        <v>-9.9999999999999992E-2</v>
      </c>
    </row>
    <row r="47" spans="1:10">
      <c r="A47">
        <v>4</v>
      </c>
      <c r="B47" s="9">
        <f t="shared" si="7"/>
        <v>0.03</v>
      </c>
      <c r="C47" s="9">
        <f t="shared" si="9"/>
        <v>9.999999999999995E-3</v>
      </c>
      <c r="D47" s="9">
        <f t="shared" si="9"/>
        <v>1.1299999999999999</v>
      </c>
      <c r="E47" s="9">
        <f t="shared" si="9"/>
        <v>3.9999999999999994E-2</v>
      </c>
      <c r="F47" s="9">
        <f t="shared" si="9"/>
        <v>-2.0000000000000004E-2</v>
      </c>
      <c r="G47" s="9">
        <f t="shared" si="9"/>
        <v>-3.0000000000000006E-2</v>
      </c>
      <c r="H47" s="9">
        <f t="shared" si="9"/>
        <v>-1.0000000000000009E-2</v>
      </c>
      <c r="I47" s="9">
        <f t="shared" si="9"/>
        <v>-6.0000000000000005E-2</v>
      </c>
    </row>
    <row r="48" spans="1:10">
      <c r="A48">
        <v>5</v>
      </c>
      <c r="B48" s="9">
        <f t="shared" si="7"/>
        <v>4.9999999999999975E-3</v>
      </c>
      <c r="C48" s="9">
        <f t="shared" si="9"/>
        <v>-5.0000000000000044E-3</v>
      </c>
      <c r="D48" s="9">
        <f t="shared" si="9"/>
        <v>8.4999999999999992E-2</v>
      </c>
      <c r="E48" s="9">
        <f t="shared" si="9"/>
        <v>5.4999999999999993E-2</v>
      </c>
      <c r="F48" s="9">
        <f t="shared" si="9"/>
        <v>-1.5000000000000003E-2</v>
      </c>
      <c r="G48" s="9">
        <f t="shared" si="9"/>
        <v>4.9999999999999975E-3</v>
      </c>
      <c r="H48" s="9">
        <f t="shared" si="9"/>
        <v>-5.0000000000000044E-3</v>
      </c>
      <c r="I48" s="9">
        <f t="shared" si="9"/>
        <v>-5.0000000000000044E-3</v>
      </c>
    </row>
    <row r="49" spans="1:9">
      <c r="A49">
        <v>6</v>
      </c>
      <c r="B49" s="9">
        <f t="shared" si="7"/>
        <v>0</v>
      </c>
      <c r="C49" s="9">
        <f t="shared" si="9"/>
        <v>-0.04</v>
      </c>
      <c r="D49" s="9">
        <f t="shared" si="9"/>
        <v>0</v>
      </c>
      <c r="E49" s="9">
        <f t="shared" si="9"/>
        <v>0</v>
      </c>
      <c r="F49" s="9" t="str">
        <f t="shared" si="9"/>
        <v>.</v>
      </c>
      <c r="G49" s="9" t="str">
        <f t="shared" si="9"/>
        <v>.</v>
      </c>
      <c r="H49" s="9">
        <f t="shared" si="9"/>
        <v>-2.0000000000000004E-2</v>
      </c>
      <c r="I49" s="9" t="str">
        <f t="shared" si="9"/>
        <v>.</v>
      </c>
    </row>
    <row r="50" spans="1:9">
      <c r="A50">
        <v>7</v>
      </c>
      <c r="B50" s="9">
        <f t="shared" si="7"/>
        <v>0</v>
      </c>
      <c r="C50" s="9">
        <f t="shared" si="9"/>
        <v>0</v>
      </c>
      <c r="D50" s="9">
        <f t="shared" si="9"/>
        <v>-1.0000000000000002E-2</v>
      </c>
      <c r="E50" s="9">
        <f t="shared" si="9"/>
        <v>-0.02</v>
      </c>
      <c r="F50" s="9" t="str">
        <f t="shared" si="9"/>
        <v>.</v>
      </c>
      <c r="G50" s="9">
        <f t="shared" si="9"/>
        <v>1.9999999999999997E-2</v>
      </c>
      <c r="H50" s="9">
        <f t="shared" si="9"/>
        <v>-0.02</v>
      </c>
      <c r="I50" s="9">
        <f t="shared" si="9"/>
        <v>0</v>
      </c>
    </row>
    <row r="51" spans="1:9">
      <c r="A51">
        <v>8</v>
      </c>
      <c r="B51" s="9">
        <f t="shared" si="7"/>
        <v>-4.9999999999999975E-3</v>
      </c>
      <c r="C51" s="9">
        <f t="shared" si="9"/>
        <v>4.9999999999999975E-3</v>
      </c>
      <c r="D51" s="9">
        <f t="shared" si="9"/>
        <v>-2.5000000000000001E-2</v>
      </c>
      <c r="E51" s="9">
        <f t="shared" si="9"/>
        <v>-4.9999999999999975E-3</v>
      </c>
      <c r="F51" s="9">
        <f t="shared" si="9"/>
        <v>1.5000000000000006E-2</v>
      </c>
      <c r="G51" s="9">
        <f t="shared" si="9"/>
        <v>2.5000000000000001E-2</v>
      </c>
      <c r="H51" s="9">
        <f t="shared" si="9"/>
        <v>4.9999999999999975E-3</v>
      </c>
      <c r="I51" s="9">
        <f t="shared" si="9"/>
        <v>-3.5000000000000003E-2</v>
      </c>
    </row>
    <row r="52" spans="1:9">
      <c r="A52">
        <v>9</v>
      </c>
      <c r="B52" s="9">
        <f t="shared" si="7"/>
        <v>1.5000000000000013E-2</v>
      </c>
      <c r="C52" s="9">
        <f t="shared" si="9"/>
        <v>5.0000000000000044E-3</v>
      </c>
      <c r="D52" s="9">
        <f t="shared" si="9"/>
        <v>-2.4999999999999994E-2</v>
      </c>
      <c r="E52" s="9">
        <f t="shared" si="9"/>
        <v>1.5000000000000013E-2</v>
      </c>
      <c r="F52" s="9" t="str">
        <f t="shared" si="9"/>
        <v>.</v>
      </c>
      <c r="G52" s="9">
        <f t="shared" si="9"/>
        <v>-4.9999999999999906E-3</v>
      </c>
      <c r="H52" s="9">
        <f t="shared" si="9"/>
        <v>-3.4999999999999989E-2</v>
      </c>
      <c r="I52" s="9" t="str">
        <f t="shared" si="9"/>
        <v>.</v>
      </c>
    </row>
    <row r="53" spans="1:9">
      <c r="A53">
        <v>10</v>
      </c>
      <c r="B53" s="9">
        <f t="shared" si="7"/>
        <v>0</v>
      </c>
      <c r="C53" s="9">
        <f t="shared" si="9"/>
        <v>0</v>
      </c>
      <c r="D53" s="9">
        <f t="shared" si="9"/>
        <v>-1.0000000000000009E-2</v>
      </c>
      <c r="E53" s="9" t="str">
        <f t="shared" si="9"/>
        <v>.</v>
      </c>
      <c r="F53" s="9">
        <f t="shared" si="9"/>
        <v>0</v>
      </c>
      <c r="G53" s="9">
        <f t="shared" si="9"/>
        <v>-4.0000000000000008E-2</v>
      </c>
      <c r="H53" s="9">
        <f t="shared" si="9"/>
        <v>-0.03</v>
      </c>
      <c r="I53" s="9">
        <f t="shared" si="9"/>
        <v>0.2</v>
      </c>
    </row>
    <row r="54" spans="1:9">
      <c r="A54">
        <v>11</v>
      </c>
      <c r="B54" s="9">
        <f t="shared" ref="B54:I54" si="10">IF(ISNUMBER(B38),B38-$J38,".")</f>
        <v>0</v>
      </c>
      <c r="C54" s="9">
        <f t="shared" si="10"/>
        <v>0.27999999999999997</v>
      </c>
      <c r="D54" s="9" t="str">
        <f t="shared" si="10"/>
        <v>.</v>
      </c>
      <c r="E54" s="9">
        <f t="shared" si="10"/>
        <v>-1.0000000000000009E-2</v>
      </c>
      <c r="F54" s="9" t="str">
        <f t="shared" si="10"/>
        <v>.</v>
      </c>
      <c r="G54" s="9">
        <f t="shared" si="10"/>
        <v>0.32999999999999996</v>
      </c>
      <c r="H54" s="9">
        <f t="shared" si="10"/>
        <v>0</v>
      </c>
      <c r="I54" s="9" t="str">
        <f t="shared" si="10"/>
        <v>.</v>
      </c>
    </row>
    <row r="55" spans="1:9">
      <c r="A55">
        <v>12</v>
      </c>
      <c r="B55" s="9">
        <f t="shared" ref="B55:I55" si="11">IF(ISNUMBER(B39),B39-$J39,".")</f>
        <v>5.0000000000000044E-3</v>
      </c>
      <c r="C55" s="9">
        <f t="shared" si="11"/>
        <v>2.4999999999999994E-2</v>
      </c>
      <c r="D55" s="9">
        <f t="shared" si="11"/>
        <v>-5.0000000000000044E-3</v>
      </c>
      <c r="E55" s="9">
        <f t="shared" si="11"/>
        <v>-7.4999999999999997E-2</v>
      </c>
      <c r="F55" s="9" t="str">
        <f t="shared" si="11"/>
        <v>.</v>
      </c>
      <c r="G55" s="9">
        <f t="shared" si="11"/>
        <v>0.17499999999999999</v>
      </c>
      <c r="H55" s="9">
        <f t="shared" si="11"/>
        <v>-5.4999999999999993E-2</v>
      </c>
      <c r="I55" s="9" t="str">
        <f t="shared" si="11"/>
        <v>.</v>
      </c>
    </row>
  </sheetData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"/>
  <sheetViews>
    <sheetView workbookViewId="0">
      <selection activeCell="A17" sqref="A17:XFD22"/>
    </sheetView>
  </sheetViews>
  <sheetFormatPr baseColWidth="10" defaultColWidth="11" defaultRowHeight="13" x14ac:dyDescent="0"/>
  <sheetData>
    <row r="1" spans="1:1" ht="20">
      <c r="A1" s="36" t="s">
        <v>511</v>
      </c>
    </row>
    <row r="3" spans="1:1">
      <c r="A3" t="s">
        <v>561</v>
      </c>
    </row>
    <row r="4" spans="1:1">
      <c r="A4" t="s">
        <v>562</v>
      </c>
    </row>
    <row r="5" spans="1:1">
      <c r="A5" t="s">
        <v>563</v>
      </c>
    </row>
    <row r="6" spans="1:1">
      <c r="A6" t="s">
        <v>559</v>
      </c>
    </row>
    <row r="7" spans="1:1">
      <c r="A7" t="s">
        <v>487</v>
      </c>
    </row>
    <row r="8" spans="1:1">
      <c r="A8" t="s">
        <v>488</v>
      </c>
    </row>
    <row r="9" spans="1:1">
      <c r="A9" t="s">
        <v>422</v>
      </c>
    </row>
    <row r="10" spans="1:1">
      <c r="A10" t="s">
        <v>705</v>
      </c>
    </row>
    <row r="11" spans="1:1">
      <c r="A11" t="s">
        <v>565</v>
      </c>
    </row>
    <row r="12" spans="1:1">
      <c r="A12" t="s">
        <v>566</v>
      </c>
    </row>
    <row r="13" spans="1:1">
      <c r="A13" t="s">
        <v>536</v>
      </c>
    </row>
    <row r="14" spans="1:1">
      <c r="A14" t="s">
        <v>537</v>
      </c>
    </row>
    <row r="20" spans="1:8">
      <c r="A20" t="s">
        <v>1556</v>
      </c>
      <c r="B20" t="s">
        <v>1251</v>
      </c>
      <c r="C20" t="s">
        <v>1036</v>
      </c>
      <c r="D20" t="s">
        <v>1037</v>
      </c>
      <c r="E20" t="s">
        <v>1349</v>
      </c>
      <c r="F20" t="s">
        <v>1695</v>
      </c>
      <c r="G20" t="s">
        <v>1494</v>
      </c>
      <c r="H20" t="s">
        <v>1495</v>
      </c>
    </row>
    <row r="21" spans="1:8">
      <c r="A21" t="s">
        <v>1028</v>
      </c>
      <c r="B21" t="s">
        <v>1029</v>
      </c>
      <c r="C21">
        <v>1</v>
      </c>
      <c r="D21">
        <v>93</v>
      </c>
      <c r="E21">
        <v>16.266300000000001</v>
      </c>
      <c r="F21">
        <v>150</v>
      </c>
      <c r="G21">
        <v>75</v>
      </c>
      <c r="H21">
        <v>75</v>
      </c>
    </row>
    <row r="22" spans="1:8">
      <c r="A22" t="s">
        <v>1028</v>
      </c>
      <c r="B22" t="s">
        <v>1029</v>
      </c>
      <c r="C22">
        <v>1</v>
      </c>
      <c r="D22">
        <v>94</v>
      </c>
      <c r="E22">
        <v>31.616299999999999</v>
      </c>
      <c r="F22">
        <v>357.5</v>
      </c>
      <c r="G22">
        <v>157.75</v>
      </c>
      <c r="H22">
        <v>119.75</v>
      </c>
    </row>
    <row r="23" spans="1:8">
      <c r="A23" t="s">
        <v>1028</v>
      </c>
      <c r="B23" t="s">
        <v>1029</v>
      </c>
      <c r="C23">
        <v>1</v>
      </c>
      <c r="D23">
        <v>95</v>
      </c>
      <c r="E23">
        <v>20.703700000000001</v>
      </c>
      <c r="F23">
        <v>325</v>
      </c>
      <c r="G23">
        <v>110</v>
      </c>
      <c r="H23">
        <v>215</v>
      </c>
    </row>
    <row r="24" spans="1:8">
      <c r="A24" t="s">
        <v>1028</v>
      </c>
      <c r="B24" t="s">
        <v>1029</v>
      </c>
      <c r="C24">
        <v>1</v>
      </c>
      <c r="D24">
        <v>96</v>
      </c>
      <c r="E24">
        <v>20.5242</v>
      </c>
      <c r="F24">
        <v>30</v>
      </c>
      <c r="G24">
        <v>9.25</v>
      </c>
      <c r="H24">
        <v>20.75</v>
      </c>
    </row>
    <row r="25" spans="1:8">
      <c r="A25" t="s">
        <v>1028</v>
      </c>
      <c r="B25" t="s">
        <v>1029</v>
      </c>
      <c r="C25">
        <v>1</v>
      </c>
      <c r="D25">
        <v>97</v>
      </c>
      <c r="E25">
        <v>15.889699999999999</v>
      </c>
      <c r="F25">
        <v>152.5</v>
      </c>
      <c r="G25">
        <v>76</v>
      </c>
      <c r="H25">
        <v>76.5</v>
      </c>
    </row>
    <row r="26" spans="1:8">
      <c r="A26" t="s">
        <v>1028</v>
      </c>
      <c r="B26" t="s">
        <v>1029</v>
      </c>
      <c r="C26">
        <v>1</v>
      </c>
      <c r="D26">
        <v>98</v>
      </c>
      <c r="E26">
        <v>24.5245</v>
      </c>
      <c r="F26">
        <v>117.5</v>
      </c>
      <c r="G26">
        <v>52.5</v>
      </c>
      <c r="H26">
        <v>122.5</v>
      </c>
    </row>
    <row r="27" spans="1:8">
      <c r="A27" t="s">
        <v>1028</v>
      </c>
      <c r="B27" t="s">
        <v>1029</v>
      </c>
      <c r="C27">
        <v>1</v>
      </c>
      <c r="D27">
        <v>99</v>
      </c>
      <c r="E27">
        <v>7.0585000000000004</v>
      </c>
      <c r="F27">
        <v>680</v>
      </c>
      <c r="G27">
        <v>246.25</v>
      </c>
      <c r="H27">
        <v>433.5</v>
      </c>
    </row>
    <row r="28" spans="1:8">
      <c r="A28" t="s">
        <v>1028</v>
      </c>
      <c r="B28" t="s">
        <v>1029</v>
      </c>
      <c r="C28">
        <v>1</v>
      </c>
      <c r="D28">
        <v>100</v>
      </c>
      <c r="E28">
        <v>40.211799999999997</v>
      </c>
      <c r="F28">
        <v>455</v>
      </c>
      <c r="G28">
        <v>226.75</v>
      </c>
      <c r="H28">
        <v>228.25</v>
      </c>
    </row>
    <row r="29" spans="1:8">
      <c r="A29" t="s">
        <v>1028</v>
      </c>
      <c r="B29" t="s">
        <v>1030</v>
      </c>
      <c r="C29">
        <v>2</v>
      </c>
      <c r="D29">
        <v>101</v>
      </c>
      <c r="E29">
        <v>11.680099999999999</v>
      </c>
      <c r="F29">
        <v>32.5</v>
      </c>
      <c r="G29">
        <v>23.75</v>
      </c>
      <c r="H29">
        <v>8.75</v>
      </c>
    </row>
    <row r="30" spans="1:8">
      <c r="A30" t="s">
        <v>1028</v>
      </c>
      <c r="B30" t="s">
        <v>1030</v>
      </c>
      <c r="C30">
        <v>2</v>
      </c>
      <c r="D30">
        <v>102</v>
      </c>
      <c r="E30">
        <v>21.2972</v>
      </c>
      <c r="F30">
        <v>127.5</v>
      </c>
      <c r="G30">
        <v>48.5</v>
      </c>
      <c r="H30">
        <v>79</v>
      </c>
    </row>
    <row r="31" spans="1:8">
      <c r="A31" t="s">
        <v>1028</v>
      </c>
      <c r="B31" t="s">
        <v>1030</v>
      </c>
      <c r="C31">
        <v>2</v>
      </c>
      <c r="D31">
        <v>103</v>
      </c>
      <c r="E31">
        <v>26.982800000000001</v>
      </c>
      <c r="F31">
        <v>52.5</v>
      </c>
      <c r="G31">
        <v>28.25</v>
      </c>
      <c r="H31">
        <v>24.25</v>
      </c>
    </row>
    <row r="32" spans="1:8">
      <c r="A32" t="s">
        <v>1028</v>
      </c>
      <c r="B32" t="s">
        <v>1030</v>
      </c>
      <c r="C32">
        <v>2</v>
      </c>
      <c r="D32">
        <v>104</v>
      </c>
      <c r="E32">
        <v>45.253799999999998</v>
      </c>
      <c r="F32">
        <v>375</v>
      </c>
      <c r="G32">
        <v>112.5</v>
      </c>
      <c r="H32">
        <v>262.5</v>
      </c>
    </row>
    <row r="33" spans="1:8">
      <c r="A33" t="s">
        <v>1028</v>
      </c>
      <c r="B33" t="s">
        <v>1030</v>
      </c>
      <c r="C33">
        <v>2</v>
      </c>
      <c r="D33">
        <v>105</v>
      </c>
      <c r="E33">
        <v>52.415399999999998</v>
      </c>
      <c r="F33">
        <v>280</v>
      </c>
      <c r="G33">
        <v>89.25</v>
      </c>
      <c r="H33">
        <v>190.75</v>
      </c>
    </row>
    <row r="34" spans="1:8">
      <c r="A34" t="s">
        <v>1028</v>
      </c>
      <c r="B34" t="s">
        <v>1030</v>
      </c>
      <c r="C34">
        <v>2</v>
      </c>
      <c r="D34">
        <v>106</v>
      </c>
      <c r="E34">
        <v>46.594700000000003</v>
      </c>
      <c r="F34">
        <v>1532.5</v>
      </c>
      <c r="G34">
        <v>432.25</v>
      </c>
      <c r="H34">
        <v>1100.25</v>
      </c>
    </row>
    <row r="35" spans="1:8">
      <c r="A35" t="s">
        <v>1028</v>
      </c>
      <c r="B35" t="s">
        <v>1030</v>
      </c>
      <c r="C35">
        <v>2</v>
      </c>
      <c r="D35">
        <v>107</v>
      </c>
      <c r="E35">
        <v>62.072000000000003</v>
      </c>
      <c r="F35">
        <v>2052.5</v>
      </c>
      <c r="G35">
        <v>1103.5</v>
      </c>
      <c r="H35">
        <v>949</v>
      </c>
    </row>
    <row r="36" spans="1:8">
      <c r="A36" t="s">
        <v>1028</v>
      </c>
      <c r="B36" t="s">
        <v>1031</v>
      </c>
      <c r="C36">
        <v>3</v>
      </c>
      <c r="D36">
        <v>108</v>
      </c>
      <c r="E36">
        <v>22.688199999999998</v>
      </c>
      <c r="F36">
        <v>2727.5</v>
      </c>
      <c r="G36">
        <v>2587.5</v>
      </c>
      <c r="H36">
        <v>140</v>
      </c>
    </row>
    <row r="37" spans="1:8">
      <c r="A37" t="s">
        <v>1028</v>
      </c>
      <c r="B37" t="s">
        <v>1031</v>
      </c>
      <c r="C37">
        <v>3</v>
      </c>
      <c r="D37">
        <v>109</v>
      </c>
      <c r="E37">
        <v>35.0276</v>
      </c>
      <c r="F37">
        <v>1005</v>
      </c>
      <c r="G37">
        <v>918.5</v>
      </c>
      <c r="H37">
        <v>86.5</v>
      </c>
    </row>
    <row r="38" spans="1:8">
      <c r="A38" t="s">
        <v>1028</v>
      </c>
      <c r="B38" t="s">
        <v>1031</v>
      </c>
      <c r="C38">
        <v>3</v>
      </c>
      <c r="D38">
        <v>110</v>
      </c>
      <c r="E38">
        <v>4.1410999999999998</v>
      </c>
      <c r="F38">
        <v>452.5</v>
      </c>
      <c r="G38">
        <v>452.25</v>
      </c>
      <c r="H38">
        <v>0.25</v>
      </c>
    </row>
    <row r="39" spans="1:8">
      <c r="A39" t="s">
        <v>1028</v>
      </c>
      <c r="B39" t="s">
        <v>1031</v>
      </c>
      <c r="C39">
        <v>3</v>
      </c>
      <c r="D39">
        <v>111</v>
      </c>
      <c r="E39">
        <v>25.944099999999999</v>
      </c>
      <c r="F39">
        <v>1102.5</v>
      </c>
      <c r="G39">
        <v>937.5</v>
      </c>
      <c r="H39">
        <v>165</v>
      </c>
    </row>
    <row r="40" spans="1:8">
      <c r="A40" t="s">
        <v>1028</v>
      </c>
      <c r="B40" t="s">
        <v>1031</v>
      </c>
      <c r="C40">
        <v>3</v>
      </c>
      <c r="D40">
        <v>112</v>
      </c>
      <c r="E40">
        <v>11.4148</v>
      </c>
      <c r="F40">
        <v>27.5</v>
      </c>
      <c r="G40">
        <v>27.25</v>
      </c>
      <c r="H40">
        <v>0.25</v>
      </c>
    </row>
    <row r="41" spans="1:8">
      <c r="A41" t="s">
        <v>1028</v>
      </c>
      <c r="B41" t="s">
        <v>1031</v>
      </c>
      <c r="C41">
        <v>3</v>
      </c>
      <c r="D41">
        <v>113</v>
      </c>
      <c r="E41">
        <v>12.3528</v>
      </c>
      <c r="F41">
        <v>800</v>
      </c>
      <c r="G41">
        <v>720</v>
      </c>
      <c r="H41">
        <v>80</v>
      </c>
    </row>
    <row r="42" spans="1:8">
      <c r="A42" t="s">
        <v>1028</v>
      </c>
      <c r="B42" t="s">
        <v>1031</v>
      </c>
      <c r="C42">
        <v>3</v>
      </c>
      <c r="D42">
        <v>114</v>
      </c>
      <c r="E42">
        <v>36.860799999999998</v>
      </c>
      <c r="F42">
        <v>675</v>
      </c>
      <c r="G42">
        <v>587.5</v>
      </c>
      <c r="H42">
        <v>87.5</v>
      </c>
    </row>
    <row r="43" spans="1:8">
      <c r="A43" t="s">
        <v>1032</v>
      </c>
      <c r="B43" t="s">
        <v>1029</v>
      </c>
      <c r="C43">
        <v>4</v>
      </c>
      <c r="D43">
        <v>56</v>
      </c>
      <c r="E43">
        <v>8.1059999999999999</v>
      </c>
      <c r="F43">
        <v>5</v>
      </c>
      <c r="G43">
        <v>2.25</v>
      </c>
      <c r="H43">
        <v>2.75</v>
      </c>
    </row>
    <row r="44" spans="1:8">
      <c r="A44" t="s">
        <v>1032</v>
      </c>
      <c r="B44" t="s">
        <v>1029</v>
      </c>
      <c r="C44">
        <v>4</v>
      </c>
      <c r="D44">
        <v>57</v>
      </c>
      <c r="E44">
        <v>41.892000000000003</v>
      </c>
      <c r="F44">
        <v>55</v>
      </c>
      <c r="G44">
        <v>26.75</v>
      </c>
      <c r="H44">
        <v>28.25</v>
      </c>
    </row>
    <row r="45" spans="1:8">
      <c r="A45" t="s">
        <v>1032</v>
      </c>
      <c r="B45" t="s">
        <v>1029</v>
      </c>
      <c r="C45">
        <v>4</v>
      </c>
      <c r="D45">
        <v>58</v>
      </c>
      <c r="E45">
        <v>29.8659</v>
      </c>
      <c r="F45">
        <v>60</v>
      </c>
      <c r="G45">
        <v>26.25</v>
      </c>
      <c r="H45">
        <v>33.75</v>
      </c>
    </row>
    <row r="46" spans="1:8">
      <c r="A46" t="s">
        <v>1032</v>
      </c>
      <c r="B46" t="s">
        <v>1029</v>
      </c>
      <c r="C46">
        <v>4</v>
      </c>
      <c r="D46">
        <v>59</v>
      </c>
      <c r="E46">
        <v>3.4722</v>
      </c>
      <c r="F46">
        <v>2.5</v>
      </c>
      <c r="G46">
        <v>1</v>
      </c>
      <c r="H46">
        <v>1.5</v>
      </c>
    </row>
    <row r="47" spans="1:8">
      <c r="A47" t="s">
        <v>1032</v>
      </c>
      <c r="B47" t="s">
        <v>1029</v>
      </c>
      <c r="C47">
        <v>4</v>
      </c>
      <c r="D47">
        <v>60</v>
      </c>
      <c r="E47">
        <v>14.502700000000001</v>
      </c>
      <c r="F47">
        <v>180</v>
      </c>
      <c r="G47">
        <v>57</v>
      </c>
      <c r="H47">
        <v>123</v>
      </c>
    </row>
    <row r="48" spans="1:8">
      <c r="A48" t="s">
        <v>1032</v>
      </c>
      <c r="B48" t="s">
        <v>1029</v>
      </c>
      <c r="C48">
        <v>4</v>
      </c>
      <c r="D48">
        <v>61</v>
      </c>
      <c r="E48">
        <v>24.284099999999999</v>
      </c>
      <c r="F48">
        <v>202.5</v>
      </c>
      <c r="G48">
        <v>61</v>
      </c>
      <c r="H48">
        <v>141.5</v>
      </c>
    </row>
    <row r="49" spans="1:8">
      <c r="A49" t="s">
        <v>1032</v>
      </c>
      <c r="B49" t="s">
        <v>1029</v>
      </c>
      <c r="C49">
        <v>4</v>
      </c>
      <c r="D49">
        <v>62</v>
      </c>
      <c r="E49">
        <v>8.2774000000000001</v>
      </c>
      <c r="F49">
        <v>25</v>
      </c>
      <c r="G49">
        <v>7.5</v>
      </c>
      <c r="H49">
        <v>17.5</v>
      </c>
    </row>
    <row r="50" spans="1:8">
      <c r="A50" t="s">
        <v>1032</v>
      </c>
      <c r="B50" t="s">
        <v>1029</v>
      </c>
      <c r="C50">
        <v>4</v>
      </c>
      <c r="D50">
        <v>63</v>
      </c>
      <c r="E50">
        <v>22.6829</v>
      </c>
      <c r="F50">
        <v>2.5</v>
      </c>
      <c r="G50">
        <v>0.75</v>
      </c>
      <c r="H50">
        <v>1.75</v>
      </c>
    </row>
    <row r="51" spans="1:8">
      <c r="A51" t="s">
        <v>1032</v>
      </c>
      <c r="B51" t="s">
        <v>1030</v>
      </c>
      <c r="C51">
        <v>5</v>
      </c>
      <c r="D51">
        <v>81</v>
      </c>
      <c r="E51">
        <v>68.589699999999993</v>
      </c>
      <c r="F51">
        <v>502.5</v>
      </c>
      <c r="G51">
        <v>135.5</v>
      </c>
      <c r="H51">
        <v>367</v>
      </c>
    </row>
    <row r="52" spans="1:8">
      <c r="A52" t="s">
        <v>1032</v>
      </c>
      <c r="B52" t="s">
        <v>1030</v>
      </c>
      <c r="C52">
        <v>5</v>
      </c>
      <c r="D52">
        <v>82</v>
      </c>
      <c r="E52">
        <v>109.4751</v>
      </c>
      <c r="F52">
        <v>677.5</v>
      </c>
      <c r="G52">
        <v>205.75</v>
      </c>
      <c r="H52">
        <v>471.75</v>
      </c>
    </row>
    <row r="53" spans="1:8">
      <c r="A53" t="s">
        <v>1032</v>
      </c>
      <c r="B53" t="s">
        <v>1030</v>
      </c>
      <c r="C53">
        <v>5</v>
      </c>
      <c r="D53">
        <v>83</v>
      </c>
      <c r="E53">
        <v>69.832499999999996</v>
      </c>
      <c r="F53">
        <v>1062.5</v>
      </c>
      <c r="G53">
        <v>403.75</v>
      </c>
      <c r="H53">
        <v>658.75</v>
      </c>
    </row>
    <row r="54" spans="1:8">
      <c r="A54" t="s">
        <v>1032</v>
      </c>
      <c r="B54" t="s">
        <v>1030</v>
      </c>
      <c r="C54">
        <v>5</v>
      </c>
      <c r="D54">
        <v>84</v>
      </c>
      <c r="E54">
        <v>79.709100000000007</v>
      </c>
      <c r="F54">
        <v>865</v>
      </c>
      <c r="G54">
        <v>287.75</v>
      </c>
      <c r="H54">
        <v>577.25</v>
      </c>
    </row>
    <row r="55" spans="1:8">
      <c r="A55" t="s">
        <v>1032</v>
      </c>
      <c r="B55" t="s">
        <v>1030</v>
      </c>
      <c r="C55">
        <v>5</v>
      </c>
      <c r="D55">
        <v>85</v>
      </c>
      <c r="E55">
        <v>10.2026</v>
      </c>
      <c r="F55">
        <v>160</v>
      </c>
      <c r="G55">
        <v>65.75</v>
      </c>
      <c r="H55">
        <v>94.25</v>
      </c>
    </row>
    <row r="56" spans="1:8">
      <c r="A56" t="s">
        <v>1032</v>
      </c>
      <c r="B56" t="s">
        <v>1030</v>
      </c>
      <c r="C56">
        <v>5</v>
      </c>
      <c r="D56">
        <v>86</v>
      </c>
      <c r="E56">
        <v>0.1</v>
      </c>
      <c r="F56">
        <v>0</v>
      </c>
      <c r="G56">
        <v>0</v>
      </c>
      <c r="H56">
        <v>0</v>
      </c>
    </row>
    <row r="57" spans="1:8">
      <c r="A57" t="s">
        <v>1032</v>
      </c>
      <c r="B57" t="s">
        <v>1030</v>
      </c>
      <c r="C57">
        <v>5</v>
      </c>
      <c r="D57">
        <v>87</v>
      </c>
      <c r="E57">
        <v>33.064799999999998</v>
      </c>
      <c r="F57">
        <v>232.5</v>
      </c>
      <c r="G57">
        <v>69.75</v>
      </c>
      <c r="H57">
        <v>162.75</v>
      </c>
    </row>
    <row r="58" spans="1:8">
      <c r="A58" t="s">
        <v>1032</v>
      </c>
      <c r="B58" t="s">
        <v>1030</v>
      </c>
      <c r="C58">
        <v>5</v>
      </c>
      <c r="D58">
        <v>88</v>
      </c>
      <c r="E58">
        <v>15.8446</v>
      </c>
      <c r="F58">
        <v>752.5</v>
      </c>
      <c r="G58">
        <v>165.75</v>
      </c>
      <c r="H58">
        <v>586.75</v>
      </c>
    </row>
    <row r="59" spans="1:8">
      <c r="A59" t="s">
        <v>1032</v>
      </c>
      <c r="B59" t="s">
        <v>1030</v>
      </c>
      <c r="C59">
        <v>5</v>
      </c>
      <c r="D59">
        <v>89</v>
      </c>
      <c r="E59">
        <v>17.5977</v>
      </c>
      <c r="F59">
        <v>27.5</v>
      </c>
      <c r="G59">
        <v>8.25</v>
      </c>
      <c r="H59">
        <v>19.25</v>
      </c>
    </row>
    <row r="60" spans="1:8">
      <c r="A60" t="s">
        <v>1032</v>
      </c>
      <c r="B60" t="s">
        <v>1030</v>
      </c>
      <c r="C60">
        <v>5</v>
      </c>
      <c r="D60">
        <v>90</v>
      </c>
      <c r="E60">
        <v>60.7468</v>
      </c>
      <c r="F60">
        <v>42.5</v>
      </c>
      <c r="G60">
        <v>13.25</v>
      </c>
      <c r="H60">
        <v>29.25</v>
      </c>
    </row>
    <row r="61" spans="1:8">
      <c r="A61" t="s">
        <v>1032</v>
      </c>
      <c r="B61" t="s">
        <v>1030</v>
      </c>
      <c r="C61">
        <v>5</v>
      </c>
      <c r="D61">
        <v>91</v>
      </c>
      <c r="E61">
        <v>52.308900000000001</v>
      </c>
      <c r="F61">
        <v>527.5</v>
      </c>
      <c r="G61">
        <v>188.25</v>
      </c>
      <c r="H61">
        <v>339.25</v>
      </c>
    </row>
    <row r="62" spans="1:8">
      <c r="A62" t="s">
        <v>1032</v>
      </c>
      <c r="B62" t="s">
        <v>1030</v>
      </c>
      <c r="C62">
        <v>5</v>
      </c>
      <c r="D62">
        <v>92</v>
      </c>
      <c r="E62">
        <v>75.785200000000003</v>
      </c>
      <c r="F62">
        <v>115</v>
      </c>
      <c r="G62">
        <v>32.575000000000003</v>
      </c>
      <c r="H62">
        <v>82.424999999999997</v>
      </c>
    </row>
    <row r="63" spans="1:8">
      <c r="A63" t="s">
        <v>1032</v>
      </c>
      <c r="B63" t="s">
        <v>1029</v>
      </c>
      <c r="C63">
        <v>6</v>
      </c>
      <c r="D63">
        <v>64</v>
      </c>
      <c r="E63">
        <v>13.143507100000001</v>
      </c>
      <c r="F63">
        <v>77.5</v>
      </c>
      <c r="G63">
        <v>33.25</v>
      </c>
      <c r="H63">
        <v>44.25</v>
      </c>
    </row>
    <row r="64" spans="1:8">
      <c r="A64" t="s">
        <v>1032</v>
      </c>
      <c r="B64" t="s">
        <v>1029</v>
      </c>
      <c r="C64">
        <v>6</v>
      </c>
      <c r="D64">
        <v>65</v>
      </c>
      <c r="E64">
        <v>3.4649999999999999</v>
      </c>
      <c r="F64">
        <v>30</v>
      </c>
      <c r="G64">
        <v>12.5</v>
      </c>
      <c r="H64">
        <v>17.5</v>
      </c>
    </row>
    <row r="65" spans="1:8">
      <c r="A65" t="s">
        <v>1032</v>
      </c>
      <c r="B65" t="s">
        <v>1029</v>
      </c>
      <c r="C65">
        <v>6</v>
      </c>
      <c r="D65">
        <v>66</v>
      </c>
      <c r="E65">
        <v>3.5313142900000001</v>
      </c>
      <c r="F65">
        <v>185</v>
      </c>
      <c r="G65">
        <v>73.5</v>
      </c>
      <c r="H65">
        <v>111.5</v>
      </c>
    </row>
    <row r="66" spans="1:8">
      <c r="A66" t="s">
        <v>1032</v>
      </c>
      <c r="B66" t="s">
        <v>1029</v>
      </c>
      <c r="C66">
        <v>6</v>
      </c>
      <c r="D66">
        <v>67</v>
      </c>
      <c r="E66">
        <v>23.753299999999999</v>
      </c>
      <c r="F66">
        <v>287.5</v>
      </c>
      <c r="G66">
        <v>194.25</v>
      </c>
      <c r="H66">
        <v>93.25</v>
      </c>
    </row>
    <row r="67" spans="1:8">
      <c r="A67" t="s">
        <v>1032</v>
      </c>
      <c r="B67" t="s">
        <v>1029</v>
      </c>
      <c r="C67">
        <v>6</v>
      </c>
      <c r="D67">
        <v>68</v>
      </c>
      <c r="E67">
        <v>31.340900000000001</v>
      </c>
      <c r="F67">
        <v>107.5</v>
      </c>
      <c r="G67">
        <v>52.5</v>
      </c>
      <c r="H67">
        <v>55</v>
      </c>
    </row>
    <row r="68" spans="1:8">
      <c r="A68" t="s">
        <v>1032</v>
      </c>
      <c r="B68" t="s">
        <v>1029</v>
      </c>
      <c r="C68">
        <v>6</v>
      </c>
      <c r="D68">
        <v>69</v>
      </c>
      <c r="E68">
        <v>47.730499999999999</v>
      </c>
      <c r="F68">
        <v>255</v>
      </c>
      <c r="G68">
        <v>112.5</v>
      </c>
      <c r="H68">
        <v>142.5</v>
      </c>
    </row>
    <row r="69" spans="1:8">
      <c r="A69" t="s">
        <v>1032</v>
      </c>
      <c r="B69" t="s">
        <v>1029</v>
      </c>
      <c r="C69">
        <v>6</v>
      </c>
      <c r="D69">
        <v>70</v>
      </c>
      <c r="E69">
        <v>59.410200000000003</v>
      </c>
      <c r="F69">
        <v>140</v>
      </c>
      <c r="G69">
        <v>45.25</v>
      </c>
      <c r="H69">
        <v>94.75</v>
      </c>
    </row>
    <row r="70" spans="1:8">
      <c r="A70" t="s">
        <v>1032</v>
      </c>
      <c r="B70" t="s">
        <v>1029</v>
      </c>
      <c r="C70">
        <v>6</v>
      </c>
      <c r="D70">
        <v>71</v>
      </c>
      <c r="E70">
        <v>60.482500000000002</v>
      </c>
      <c r="F70">
        <v>362.5</v>
      </c>
      <c r="G70">
        <v>145</v>
      </c>
      <c r="H70">
        <v>217.5</v>
      </c>
    </row>
    <row r="71" spans="1:8">
      <c r="A71" t="s">
        <v>1032</v>
      </c>
      <c r="B71" t="s">
        <v>1029</v>
      </c>
      <c r="C71">
        <v>6</v>
      </c>
      <c r="D71">
        <v>72</v>
      </c>
      <c r="E71">
        <v>48.646000000000001</v>
      </c>
      <c r="F71">
        <v>15</v>
      </c>
      <c r="G71">
        <v>4.75</v>
      </c>
      <c r="H71">
        <v>10.25</v>
      </c>
    </row>
    <row r="72" spans="1:8">
      <c r="A72" t="s">
        <v>1032</v>
      </c>
      <c r="B72" t="s">
        <v>1031</v>
      </c>
      <c r="C72">
        <v>7</v>
      </c>
      <c r="D72">
        <v>73</v>
      </c>
      <c r="E72">
        <v>33.298999999999999</v>
      </c>
      <c r="F72">
        <v>375</v>
      </c>
      <c r="G72">
        <v>337.5</v>
      </c>
      <c r="H72">
        <v>37.5</v>
      </c>
    </row>
    <row r="73" spans="1:8">
      <c r="A73" t="s">
        <v>1032</v>
      </c>
      <c r="B73" t="s">
        <v>1031</v>
      </c>
      <c r="C73">
        <v>7</v>
      </c>
      <c r="D73">
        <v>74</v>
      </c>
      <c r="E73">
        <v>2.4923000000000002</v>
      </c>
      <c r="F73">
        <v>0</v>
      </c>
      <c r="G73">
        <v>0</v>
      </c>
      <c r="H73">
        <v>0</v>
      </c>
    </row>
    <row r="74" spans="1:8">
      <c r="A74" t="s">
        <v>1032</v>
      </c>
      <c r="B74" t="s">
        <v>1031</v>
      </c>
      <c r="C74">
        <v>7</v>
      </c>
      <c r="D74">
        <v>75</v>
      </c>
      <c r="E74">
        <v>7.9489000000000001</v>
      </c>
      <c r="F74">
        <v>0</v>
      </c>
      <c r="G74">
        <v>0</v>
      </c>
      <c r="H74">
        <v>0</v>
      </c>
    </row>
    <row r="75" spans="1:8">
      <c r="A75" t="s">
        <v>1032</v>
      </c>
      <c r="B75" t="s">
        <v>1031</v>
      </c>
      <c r="C75">
        <v>7</v>
      </c>
      <c r="D75">
        <v>76</v>
      </c>
      <c r="E75">
        <v>1.1491</v>
      </c>
      <c r="F75">
        <v>0</v>
      </c>
      <c r="G75">
        <v>0</v>
      </c>
      <c r="H75">
        <v>0</v>
      </c>
    </row>
    <row r="76" spans="1:8">
      <c r="A76" t="s">
        <v>1032</v>
      </c>
      <c r="B76" t="s">
        <v>1031</v>
      </c>
      <c r="C76">
        <v>7</v>
      </c>
      <c r="D76">
        <v>77</v>
      </c>
      <c r="E76">
        <v>17.335100000000001</v>
      </c>
      <c r="F76">
        <v>775</v>
      </c>
      <c r="G76">
        <v>697.5</v>
      </c>
      <c r="H76">
        <v>77.5</v>
      </c>
    </row>
    <row r="77" spans="1:8">
      <c r="A77" t="s">
        <v>1032</v>
      </c>
      <c r="B77" t="s">
        <v>1031</v>
      </c>
      <c r="C77">
        <v>7</v>
      </c>
      <c r="D77">
        <v>78</v>
      </c>
      <c r="E77">
        <v>8.1122999999999994</v>
      </c>
      <c r="F77">
        <v>2.5</v>
      </c>
      <c r="G77">
        <v>2.5</v>
      </c>
      <c r="H77">
        <v>0</v>
      </c>
    </row>
    <row r="78" spans="1:8">
      <c r="A78" t="s">
        <v>1032</v>
      </c>
      <c r="B78" t="s">
        <v>1031</v>
      </c>
      <c r="C78">
        <v>7</v>
      </c>
      <c r="D78">
        <v>79</v>
      </c>
      <c r="E78">
        <v>23.2318</v>
      </c>
      <c r="F78">
        <v>75</v>
      </c>
      <c r="G78">
        <v>62.5</v>
      </c>
      <c r="H78">
        <v>12.5</v>
      </c>
    </row>
    <row r="79" spans="1:8">
      <c r="A79" t="s">
        <v>1032</v>
      </c>
      <c r="B79" t="s">
        <v>1031</v>
      </c>
      <c r="C79">
        <v>7</v>
      </c>
      <c r="D79">
        <v>80</v>
      </c>
      <c r="E79">
        <v>60.733400000000003</v>
      </c>
      <c r="F79">
        <v>3715</v>
      </c>
      <c r="G79">
        <v>3298.5</v>
      </c>
      <c r="H79">
        <v>416.5</v>
      </c>
    </row>
    <row r="80" spans="1:8">
      <c r="A80" t="s">
        <v>1033</v>
      </c>
      <c r="B80" t="s">
        <v>1029</v>
      </c>
      <c r="C80">
        <v>8</v>
      </c>
      <c r="D80">
        <v>115</v>
      </c>
      <c r="E80">
        <v>7.6349</v>
      </c>
      <c r="F80">
        <v>2.5</v>
      </c>
      <c r="G80">
        <v>1.25</v>
      </c>
      <c r="H80">
        <v>1.25</v>
      </c>
    </row>
    <row r="81" spans="1:8">
      <c r="A81" t="s">
        <v>1033</v>
      </c>
      <c r="B81" t="s">
        <v>1029</v>
      </c>
      <c r="C81">
        <v>8</v>
      </c>
      <c r="D81">
        <v>116</v>
      </c>
      <c r="E81">
        <v>31.947800000000001</v>
      </c>
      <c r="F81">
        <v>1412.5</v>
      </c>
      <c r="G81">
        <v>664.5</v>
      </c>
      <c r="H81">
        <v>748</v>
      </c>
    </row>
    <row r="82" spans="1:8">
      <c r="A82" t="s">
        <v>1033</v>
      </c>
      <c r="B82" t="s">
        <v>1029</v>
      </c>
      <c r="C82">
        <v>8</v>
      </c>
      <c r="D82">
        <v>117</v>
      </c>
      <c r="E82">
        <v>29.474499999999999</v>
      </c>
      <c r="F82">
        <v>510</v>
      </c>
      <c r="G82">
        <v>345.5</v>
      </c>
      <c r="H82">
        <v>164.5</v>
      </c>
    </row>
    <row r="83" spans="1:8">
      <c r="A83" t="s">
        <v>1033</v>
      </c>
      <c r="B83" t="s">
        <v>1029</v>
      </c>
      <c r="C83">
        <v>8</v>
      </c>
      <c r="D83">
        <v>118</v>
      </c>
      <c r="E83">
        <v>21.923200000000001</v>
      </c>
      <c r="F83">
        <v>2.5</v>
      </c>
      <c r="G83">
        <v>1.25</v>
      </c>
      <c r="H83">
        <v>1.25</v>
      </c>
    </row>
    <row r="84" spans="1:8">
      <c r="A84" t="s">
        <v>1033</v>
      </c>
      <c r="B84" t="s">
        <v>1029</v>
      </c>
      <c r="C84">
        <v>8</v>
      </c>
      <c r="D84">
        <v>119</v>
      </c>
      <c r="E84">
        <v>37.968499999999999</v>
      </c>
      <c r="F84">
        <v>1077.5</v>
      </c>
      <c r="G84">
        <v>355.75</v>
      </c>
      <c r="H84">
        <v>721.75</v>
      </c>
    </row>
    <row r="85" spans="1:8">
      <c r="A85" t="s">
        <v>1033</v>
      </c>
      <c r="B85" t="s">
        <v>1029</v>
      </c>
      <c r="C85">
        <v>8</v>
      </c>
      <c r="D85">
        <v>120</v>
      </c>
      <c r="E85">
        <v>22.2517</v>
      </c>
      <c r="F85">
        <v>157.5</v>
      </c>
      <c r="G85">
        <v>62.75</v>
      </c>
      <c r="H85">
        <v>94.75</v>
      </c>
    </row>
    <row r="86" spans="1:8">
      <c r="A86" t="s">
        <v>1033</v>
      </c>
      <c r="B86" t="s">
        <v>1029</v>
      </c>
      <c r="C86">
        <v>8</v>
      </c>
      <c r="D86">
        <v>121</v>
      </c>
      <c r="E86">
        <v>37.968499999999999</v>
      </c>
      <c r="F86">
        <v>805</v>
      </c>
      <c r="G86">
        <v>301.75</v>
      </c>
      <c r="H86">
        <v>503.25</v>
      </c>
    </row>
    <row r="87" spans="1:8">
      <c r="A87" t="s">
        <v>1033</v>
      </c>
      <c r="B87" t="s">
        <v>1029</v>
      </c>
      <c r="C87">
        <v>8</v>
      </c>
      <c r="D87">
        <v>122</v>
      </c>
      <c r="E87">
        <v>4.0130999999999997</v>
      </c>
      <c r="F87">
        <v>150</v>
      </c>
      <c r="G87">
        <v>90</v>
      </c>
      <c r="H87">
        <v>60</v>
      </c>
    </row>
    <row r="88" spans="1:8">
      <c r="A88" t="s">
        <v>1033</v>
      </c>
      <c r="B88" t="s">
        <v>1029</v>
      </c>
      <c r="C88">
        <v>8</v>
      </c>
      <c r="D88">
        <v>123</v>
      </c>
      <c r="E88">
        <v>22.349399999999999</v>
      </c>
      <c r="F88">
        <v>57.5</v>
      </c>
      <c r="G88">
        <v>31.25</v>
      </c>
      <c r="H88">
        <v>26.25</v>
      </c>
    </row>
    <row r="89" spans="1:8">
      <c r="A89" t="s">
        <v>1033</v>
      </c>
      <c r="B89" t="s">
        <v>1030</v>
      </c>
      <c r="C89">
        <v>9</v>
      </c>
      <c r="D89">
        <v>124</v>
      </c>
      <c r="E89">
        <v>36.633299999999998</v>
      </c>
      <c r="F89">
        <v>655</v>
      </c>
      <c r="G89">
        <v>214.75</v>
      </c>
      <c r="H89">
        <v>440.25</v>
      </c>
    </row>
    <row r="90" spans="1:8">
      <c r="A90" t="s">
        <v>1033</v>
      </c>
      <c r="B90" t="s">
        <v>1030</v>
      </c>
      <c r="C90">
        <v>9</v>
      </c>
      <c r="D90">
        <v>125</v>
      </c>
      <c r="E90">
        <v>55.858199999999997</v>
      </c>
      <c r="F90">
        <v>1725</v>
      </c>
      <c r="G90">
        <v>407.5</v>
      </c>
      <c r="H90">
        <v>1317.5</v>
      </c>
    </row>
    <row r="91" spans="1:8">
      <c r="A91" t="s">
        <v>1033</v>
      </c>
      <c r="B91" t="s">
        <v>1030</v>
      </c>
      <c r="C91">
        <v>9</v>
      </c>
      <c r="D91">
        <v>126</v>
      </c>
      <c r="E91">
        <v>40.534799999999997</v>
      </c>
      <c r="F91">
        <v>640</v>
      </c>
      <c r="G91">
        <v>130.25</v>
      </c>
      <c r="H91">
        <v>509.75</v>
      </c>
    </row>
    <row r="92" spans="1:8">
      <c r="A92" t="s">
        <v>1033</v>
      </c>
      <c r="B92" t="s">
        <v>1030</v>
      </c>
      <c r="C92">
        <v>9</v>
      </c>
      <c r="D92">
        <v>127</v>
      </c>
      <c r="E92">
        <v>63.890700000000002</v>
      </c>
      <c r="F92">
        <v>1702.5</v>
      </c>
      <c r="G92">
        <v>495.75</v>
      </c>
      <c r="H92">
        <v>1206.75</v>
      </c>
    </row>
    <row r="93" spans="1:8">
      <c r="A93" t="s">
        <v>1033</v>
      </c>
      <c r="B93" t="s">
        <v>1030</v>
      </c>
      <c r="C93">
        <v>9</v>
      </c>
      <c r="D93">
        <v>128</v>
      </c>
      <c r="E93">
        <v>56.567599999999999</v>
      </c>
      <c r="F93">
        <v>830</v>
      </c>
      <c r="G93">
        <v>254</v>
      </c>
      <c r="H93">
        <v>576</v>
      </c>
    </row>
    <row r="94" spans="1:8">
      <c r="A94" t="s">
        <v>1034</v>
      </c>
      <c r="B94" t="s">
        <v>1029</v>
      </c>
      <c r="C94">
        <v>10</v>
      </c>
      <c r="D94">
        <v>1</v>
      </c>
      <c r="E94">
        <v>24.611599999999999</v>
      </c>
      <c r="F94">
        <v>305</v>
      </c>
      <c r="G94">
        <v>195.5</v>
      </c>
      <c r="H94">
        <v>109.5</v>
      </c>
    </row>
    <row r="95" spans="1:8">
      <c r="A95" t="s">
        <v>1034</v>
      </c>
      <c r="B95" t="s">
        <v>1029</v>
      </c>
      <c r="C95">
        <v>10</v>
      </c>
      <c r="D95">
        <v>2</v>
      </c>
      <c r="E95">
        <v>20.064599999999999</v>
      </c>
      <c r="F95">
        <v>752.5</v>
      </c>
      <c r="G95">
        <v>347.5</v>
      </c>
      <c r="H95">
        <v>405</v>
      </c>
    </row>
    <row r="96" spans="1:8">
      <c r="A96" t="s">
        <v>1034</v>
      </c>
      <c r="B96" t="s">
        <v>1029</v>
      </c>
      <c r="C96">
        <v>10</v>
      </c>
      <c r="D96">
        <v>3</v>
      </c>
      <c r="E96">
        <v>42.075200000000002</v>
      </c>
      <c r="F96">
        <v>265</v>
      </c>
      <c r="G96">
        <v>99.25</v>
      </c>
      <c r="H96">
        <v>165.75</v>
      </c>
    </row>
    <row r="97" spans="1:8">
      <c r="A97" t="s">
        <v>1034</v>
      </c>
      <c r="B97" t="s">
        <v>1029</v>
      </c>
      <c r="C97">
        <v>10</v>
      </c>
      <c r="D97">
        <v>4</v>
      </c>
      <c r="E97">
        <v>22.637</v>
      </c>
      <c r="F97">
        <v>482.5</v>
      </c>
      <c r="G97">
        <v>127</v>
      </c>
      <c r="H97">
        <v>355.5</v>
      </c>
    </row>
    <row r="98" spans="1:8">
      <c r="A98" t="s">
        <v>1034</v>
      </c>
      <c r="B98" t="s">
        <v>1029</v>
      </c>
      <c r="C98">
        <v>10</v>
      </c>
      <c r="D98">
        <v>5</v>
      </c>
      <c r="E98">
        <v>3.3083999999999998</v>
      </c>
      <c r="F98">
        <v>2.5</v>
      </c>
      <c r="G98">
        <v>2.5</v>
      </c>
      <c r="H98">
        <v>0</v>
      </c>
    </row>
    <row r="99" spans="1:8">
      <c r="A99" t="s">
        <v>1034</v>
      </c>
      <c r="B99" t="s">
        <v>1029</v>
      </c>
      <c r="C99">
        <v>10</v>
      </c>
      <c r="D99">
        <v>6</v>
      </c>
      <c r="E99">
        <v>6.0552999999999999</v>
      </c>
      <c r="F99">
        <v>7.5</v>
      </c>
      <c r="G99">
        <v>2.25</v>
      </c>
      <c r="H99">
        <v>5.25</v>
      </c>
    </row>
    <row r="100" spans="1:8">
      <c r="A100" t="s">
        <v>1034</v>
      </c>
      <c r="B100" t="s">
        <v>1029</v>
      </c>
      <c r="C100">
        <v>10</v>
      </c>
      <c r="D100">
        <v>7</v>
      </c>
      <c r="E100">
        <v>1.3443000000000001</v>
      </c>
      <c r="F100">
        <v>5</v>
      </c>
      <c r="G100">
        <v>1</v>
      </c>
      <c r="H100">
        <v>4</v>
      </c>
    </row>
    <row r="101" spans="1:8">
      <c r="A101" t="s">
        <v>1034</v>
      </c>
      <c r="B101" t="s">
        <v>1029</v>
      </c>
      <c r="C101">
        <v>10</v>
      </c>
      <c r="D101">
        <v>8</v>
      </c>
      <c r="E101">
        <v>11.7972</v>
      </c>
      <c r="F101">
        <v>32.5</v>
      </c>
      <c r="G101">
        <v>9.75</v>
      </c>
      <c r="H101">
        <v>22.75</v>
      </c>
    </row>
    <row r="102" spans="1:8">
      <c r="A102" t="s">
        <v>1034</v>
      </c>
      <c r="B102" t="s">
        <v>1029</v>
      </c>
      <c r="C102">
        <v>10</v>
      </c>
      <c r="D102">
        <v>9</v>
      </c>
      <c r="E102">
        <v>3.9228999999999998</v>
      </c>
      <c r="F102">
        <v>5</v>
      </c>
      <c r="G102">
        <v>1.5</v>
      </c>
      <c r="H102">
        <v>3.5</v>
      </c>
    </row>
    <row r="103" spans="1:8">
      <c r="A103" t="s">
        <v>1034</v>
      </c>
      <c r="B103" t="s">
        <v>1029</v>
      </c>
      <c r="C103">
        <v>10</v>
      </c>
      <c r="D103">
        <v>10</v>
      </c>
      <c r="E103">
        <v>43.962400000000002</v>
      </c>
      <c r="F103">
        <v>690</v>
      </c>
      <c r="G103">
        <v>207</v>
      </c>
      <c r="H103">
        <v>483</v>
      </c>
    </row>
    <row r="104" spans="1:8">
      <c r="A104" t="s">
        <v>1034</v>
      </c>
      <c r="B104" t="s">
        <v>1029</v>
      </c>
      <c r="C104">
        <v>10</v>
      </c>
      <c r="D104">
        <v>11</v>
      </c>
      <c r="E104">
        <v>31.6843</v>
      </c>
      <c r="F104">
        <v>225</v>
      </c>
      <c r="G104">
        <v>90</v>
      </c>
      <c r="H104">
        <v>135</v>
      </c>
    </row>
    <row r="105" spans="1:8">
      <c r="A105" t="s">
        <v>1034</v>
      </c>
      <c r="B105" t="s">
        <v>1029</v>
      </c>
      <c r="C105">
        <v>10</v>
      </c>
      <c r="D105">
        <v>12</v>
      </c>
      <c r="E105">
        <v>45.042700000000004</v>
      </c>
      <c r="F105">
        <v>1200</v>
      </c>
      <c r="G105">
        <v>360</v>
      </c>
      <c r="H105">
        <v>840</v>
      </c>
    </row>
    <row r="106" spans="1:8">
      <c r="A106" t="s">
        <v>1034</v>
      </c>
      <c r="B106" t="s">
        <v>1029</v>
      </c>
      <c r="C106">
        <v>10</v>
      </c>
      <c r="D106">
        <v>13</v>
      </c>
      <c r="E106">
        <v>29.138500000000001</v>
      </c>
      <c r="F106">
        <v>502.5</v>
      </c>
      <c r="G106">
        <v>150.75</v>
      </c>
      <c r="H106">
        <v>351.75</v>
      </c>
    </row>
    <row r="107" spans="1:8">
      <c r="A107" t="s">
        <v>1034</v>
      </c>
      <c r="B107" t="s">
        <v>1029</v>
      </c>
      <c r="C107">
        <v>10</v>
      </c>
      <c r="D107">
        <v>14</v>
      </c>
      <c r="E107">
        <v>28.279399999999999</v>
      </c>
      <c r="F107">
        <v>62.5</v>
      </c>
      <c r="G107">
        <v>18.75</v>
      </c>
      <c r="H107">
        <v>43.75</v>
      </c>
    </row>
    <row r="108" spans="1:8">
      <c r="A108" t="s">
        <v>1034</v>
      </c>
      <c r="B108" t="s">
        <v>1029</v>
      </c>
      <c r="C108">
        <v>10</v>
      </c>
      <c r="D108">
        <v>15</v>
      </c>
      <c r="E108">
        <v>28.9133</v>
      </c>
      <c r="F108">
        <v>77.5</v>
      </c>
      <c r="G108">
        <v>28.25</v>
      </c>
      <c r="H108">
        <v>49.25</v>
      </c>
    </row>
    <row r="109" spans="1:8">
      <c r="A109" t="s">
        <v>1034</v>
      </c>
      <c r="B109" t="s">
        <v>1029</v>
      </c>
      <c r="C109">
        <v>10</v>
      </c>
      <c r="D109">
        <v>16</v>
      </c>
      <c r="E109">
        <v>4.1154000000000002</v>
      </c>
      <c r="F109">
        <v>5</v>
      </c>
      <c r="G109">
        <v>2.25</v>
      </c>
      <c r="H109">
        <v>2.75</v>
      </c>
    </row>
    <row r="110" spans="1:8">
      <c r="A110" t="s">
        <v>1034</v>
      </c>
      <c r="B110" t="s">
        <v>1029</v>
      </c>
      <c r="C110">
        <v>10</v>
      </c>
      <c r="D110">
        <v>17</v>
      </c>
      <c r="E110">
        <v>17.980699999999999</v>
      </c>
      <c r="F110">
        <v>5</v>
      </c>
      <c r="G110">
        <v>1.5</v>
      </c>
      <c r="H110">
        <v>3.5</v>
      </c>
    </row>
    <row r="111" spans="1:8">
      <c r="A111" t="s">
        <v>1034</v>
      </c>
      <c r="B111" t="s">
        <v>1029</v>
      </c>
      <c r="C111">
        <v>10</v>
      </c>
      <c r="D111">
        <v>18</v>
      </c>
      <c r="E111">
        <v>25.984300000000001</v>
      </c>
      <c r="F111">
        <v>232.5</v>
      </c>
      <c r="G111">
        <v>84.75</v>
      </c>
      <c r="H111">
        <v>147.75</v>
      </c>
    </row>
    <row r="112" spans="1:8">
      <c r="A112" t="s">
        <v>1034</v>
      </c>
      <c r="B112" t="s">
        <v>1031</v>
      </c>
      <c r="C112">
        <v>11</v>
      </c>
      <c r="D112">
        <v>19</v>
      </c>
      <c r="E112">
        <v>13.475</v>
      </c>
      <c r="F112">
        <v>315</v>
      </c>
      <c r="G112">
        <v>219</v>
      </c>
      <c r="H112">
        <v>96</v>
      </c>
    </row>
    <row r="113" spans="1:8">
      <c r="A113" t="s">
        <v>1034</v>
      </c>
      <c r="B113" t="s">
        <v>1031</v>
      </c>
      <c r="C113">
        <v>11</v>
      </c>
      <c r="D113">
        <v>20</v>
      </c>
      <c r="E113">
        <v>10.5603</v>
      </c>
      <c r="F113">
        <v>32.5</v>
      </c>
      <c r="G113">
        <v>28.75</v>
      </c>
      <c r="H113">
        <v>3.75</v>
      </c>
    </row>
    <row r="114" spans="1:8">
      <c r="A114" t="s">
        <v>1034</v>
      </c>
      <c r="B114" t="s">
        <v>1031</v>
      </c>
      <c r="C114">
        <v>11</v>
      </c>
      <c r="D114">
        <v>21</v>
      </c>
      <c r="E114">
        <v>21.8095</v>
      </c>
      <c r="F114">
        <v>202.5</v>
      </c>
      <c r="G114">
        <v>162</v>
      </c>
      <c r="H114">
        <v>40.5</v>
      </c>
    </row>
    <row r="115" spans="1:8">
      <c r="A115" t="s">
        <v>1034</v>
      </c>
      <c r="B115" t="s">
        <v>1031</v>
      </c>
      <c r="C115">
        <v>11</v>
      </c>
      <c r="D115">
        <v>22</v>
      </c>
      <c r="E115">
        <v>1.4515</v>
      </c>
      <c r="F115">
        <v>0</v>
      </c>
      <c r="G115">
        <v>0</v>
      </c>
      <c r="H115">
        <v>0</v>
      </c>
    </row>
    <row r="116" spans="1:8">
      <c r="A116" t="s">
        <v>1034</v>
      </c>
      <c r="B116" t="s">
        <v>1031</v>
      </c>
      <c r="C116">
        <v>11</v>
      </c>
      <c r="D116">
        <v>23</v>
      </c>
      <c r="E116">
        <v>1.0931</v>
      </c>
      <c r="F116">
        <v>0</v>
      </c>
      <c r="G116">
        <v>0</v>
      </c>
      <c r="H116">
        <v>0</v>
      </c>
    </row>
    <row r="117" spans="1:8">
      <c r="A117" t="s">
        <v>1034</v>
      </c>
      <c r="B117" t="s">
        <v>1030</v>
      </c>
      <c r="C117">
        <v>12</v>
      </c>
      <c r="D117">
        <v>24</v>
      </c>
      <c r="E117">
        <v>100.3188</v>
      </c>
      <c r="F117">
        <v>192.5</v>
      </c>
      <c r="G117">
        <v>38.5</v>
      </c>
      <c r="H117">
        <v>154</v>
      </c>
    </row>
    <row r="118" spans="1:8">
      <c r="A118" t="s">
        <v>1034</v>
      </c>
      <c r="B118" t="s">
        <v>1030</v>
      </c>
      <c r="C118">
        <v>12</v>
      </c>
      <c r="D118">
        <v>25</v>
      </c>
      <c r="E118">
        <v>29.090699999999998</v>
      </c>
      <c r="F118">
        <v>152.5</v>
      </c>
      <c r="G118">
        <v>45.75</v>
      </c>
      <c r="H118">
        <v>106.75</v>
      </c>
    </row>
    <row r="119" spans="1:8">
      <c r="A119" t="s">
        <v>1034</v>
      </c>
      <c r="B119" t="s">
        <v>1030</v>
      </c>
      <c r="C119">
        <v>12</v>
      </c>
      <c r="D119">
        <v>26</v>
      </c>
      <c r="E119">
        <v>24.140799999999999</v>
      </c>
      <c r="F119">
        <v>35</v>
      </c>
      <c r="G119">
        <v>10.5</v>
      </c>
      <c r="H119">
        <v>24.5</v>
      </c>
    </row>
    <row r="120" spans="1:8">
      <c r="A120" t="s">
        <v>1034</v>
      </c>
      <c r="B120" t="s">
        <v>1030</v>
      </c>
      <c r="C120">
        <v>12</v>
      </c>
      <c r="D120">
        <v>27</v>
      </c>
      <c r="E120">
        <v>98.811300000000003</v>
      </c>
      <c r="F120">
        <v>1005</v>
      </c>
      <c r="G120">
        <v>301.5</v>
      </c>
      <c r="H120">
        <v>703.5</v>
      </c>
    </row>
    <row r="121" spans="1:8">
      <c r="A121" t="s">
        <v>1034</v>
      </c>
      <c r="B121" t="s">
        <v>1030</v>
      </c>
      <c r="C121">
        <v>12</v>
      </c>
      <c r="D121">
        <v>28</v>
      </c>
      <c r="E121">
        <v>108.6666</v>
      </c>
      <c r="F121">
        <v>805</v>
      </c>
      <c r="G121">
        <v>256.5</v>
      </c>
      <c r="H121">
        <v>548.5</v>
      </c>
    </row>
    <row r="122" spans="1:8">
      <c r="A122" t="s">
        <v>1034</v>
      </c>
      <c r="B122" t="s">
        <v>1030</v>
      </c>
      <c r="C122">
        <v>12</v>
      </c>
      <c r="D122">
        <v>29</v>
      </c>
      <c r="E122">
        <v>38.697400000000002</v>
      </c>
      <c r="F122">
        <v>1502.5</v>
      </c>
      <c r="G122">
        <v>450.75</v>
      </c>
      <c r="H122">
        <v>1051.75</v>
      </c>
    </row>
    <row r="123" spans="1:8">
      <c r="A123" t="s">
        <v>1034</v>
      </c>
      <c r="B123" t="s">
        <v>1031</v>
      </c>
      <c r="C123">
        <v>13</v>
      </c>
      <c r="D123">
        <v>130</v>
      </c>
      <c r="E123">
        <v>12.923299999999999</v>
      </c>
      <c r="F123">
        <v>0</v>
      </c>
      <c r="G123">
        <v>0</v>
      </c>
      <c r="H123">
        <v>0</v>
      </c>
    </row>
    <row r="124" spans="1:8">
      <c r="A124" t="s">
        <v>1034</v>
      </c>
      <c r="B124" t="s">
        <v>1031</v>
      </c>
      <c r="C124">
        <v>13</v>
      </c>
      <c r="D124">
        <v>131</v>
      </c>
      <c r="E124">
        <v>13.969799999999999</v>
      </c>
      <c r="F124">
        <v>800</v>
      </c>
      <c r="G124">
        <v>720</v>
      </c>
      <c r="H124">
        <v>80</v>
      </c>
    </row>
    <row r="125" spans="1:8">
      <c r="A125" t="s">
        <v>1034</v>
      </c>
      <c r="B125" t="s">
        <v>1031</v>
      </c>
      <c r="C125">
        <v>13</v>
      </c>
      <c r="D125">
        <v>132</v>
      </c>
      <c r="E125">
        <v>43.453000000000003</v>
      </c>
      <c r="F125">
        <v>452.5</v>
      </c>
      <c r="G125">
        <v>407.25</v>
      </c>
      <c r="H125">
        <v>45.25</v>
      </c>
    </row>
    <row r="126" spans="1:8">
      <c r="A126" t="s">
        <v>1034</v>
      </c>
      <c r="B126" t="s">
        <v>1031</v>
      </c>
      <c r="C126">
        <v>13</v>
      </c>
      <c r="D126">
        <v>133</v>
      </c>
      <c r="E126">
        <v>24.110399999999998</v>
      </c>
      <c r="F126">
        <v>25</v>
      </c>
      <c r="G126">
        <v>22.5</v>
      </c>
      <c r="H126">
        <v>2.5</v>
      </c>
    </row>
    <row r="127" spans="1:8">
      <c r="A127" t="s">
        <v>1034</v>
      </c>
      <c r="B127" t="s">
        <v>1031</v>
      </c>
      <c r="C127">
        <v>13</v>
      </c>
      <c r="D127">
        <v>134</v>
      </c>
      <c r="E127">
        <v>19.439699999999998</v>
      </c>
      <c r="F127">
        <v>2.5</v>
      </c>
      <c r="G127">
        <v>2.25</v>
      </c>
      <c r="H127">
        <v>0.25</v>
      </c>
    </row>
    <row r="128" spans="1:8">
      <c r="A128" t="s">
        <v>1034</v>
      </c>
      <c r="B128" t="s">
        <v>1031</v>
      </c>
      <c r="C128">
        <v>13</v>
      </c>
      <c r="D128">
        <v>135</v>
      </c>
      <c r="E128">
        <v>41.110900000000001</v>
      </c>
      <c r="F128">
        <v>1075</v>
      </c>
      <c r="G128">
        <v>970</v>
      </c>
      <c r="H128">
        <v>105</v>
      </c>
    </row>
    <row r="129" spans="1:8">
      <c r="A129" t="s">
        <v>1035</v>
      </c>
      <c r="B129" t="s">
        <v>1029</v>
      </c>
      <c r="C129">
        <v>14</v>
      </c>
      <c r="D129">
        <v>30</v>
      </c>
      <c r="E129">
        <v>36.3857</v>
      </c>
      <c r="F129">
        <v>57.5</v>
      </c>
      <c r="G129">
        <v>27.75</v>
      </c>
      <c r="H129">
        <v>29.75</v>
      </c>
    </row>
    <row r="130" spans="1:8">
      <c r="A130" t="s">
        <v>1035</v>
      </c>
      <c r="B130" t="s">
        <v>1029</v>
      </c>
      <c r="C130">
        <v>14</v>
      </c>
      <c r="D130">
        <v>31</v>
      </c>
      <c r="E130">
        <v>41.756900000000002</v>
      </c>
      <c r="F130">
        <v>652.5</v>
      </c>
      <c r="G130">
        <v>288.75</v>
      </c>
      <c r="H130">
        <v>363.75</v>
      </c>
    </row>
    <row r="131" spans="1:8">
      <c r="A131" t="s">
        <v>1035</v>
      </c>
      <c r="B131" t="s">
        <v>1029</v>
      </c>
      <c r="C131">
        <v>14</v>
      </c>
      <c r="D131">
        <v>32</v>
      </c>
      <c r="E131">
        <v>28.590699999999998</v>
      </c>
      <c r="F131">
        <v>252.5</v>
      </c>
      <c r="G131">
        <v>123.5</v>
      </c>
      <c r="H131">
        <v>129</v>
      </c>
    </row>
    <row r="132" spans="1:8">
      <c r="A132" t="s">
        <v>1035</v>
      </c>
      <c r="B132" t="s">
        <v>1029</v>
      </c>
      <c r="C132">
        <v>14</v>
      </c>
      <c r="D132">
        <v>33</v>
      </c>
      <c r="E132">
        <v>17.432600000000001</v>
      </c>
      <c r="F132">
        <v>925</v>
      </c>
      <c r="G132">
        <v>327.5</v>
      </c>
      <c r="H132">
        <v>597.5</v>
      </c>
    </row>
    <row r="133" spans="1:8">
      <c r="A133" t="s">
        <v>1035</v>
      </c>
      <c r="B133" t="s">
        <v>1029</v>
      </c>
      <c r="C133">
        <v>14</v>
      </c>
      <c r="D133">
        <v>34</v>
      </c>
      <c r="E133">
        <v>2.1711999999999998</v>
      </c>
      <c r="F133">
        <v>2.5</v>
      </c>
      <c r="G133">
        <v>1.5</v>
      </c>
      <c r="H133">
        <v>1</v>
      </c>
    </row>
    <row r="134" spans="1:8">
      <c r="A134" t="s">
        <v>1035</v>
      </c>
      <c r="B134" t="s">
        <v>1029</v>
      </c>
      <c r="C134">
        <v>14</v>
      </c>
      <c r="D134">
        <v>35</v>
      </c>
      <c r="E134">
        <v>10.9137</v>
      </c>
      <c r="F134">
        <v>27.5</v>
      </c>
      <c r="G134">
        <v>13.5</v>
      </c>
      <c r="H134">
        <v>14</v>
      </c>
    </row>
    <row r="135" spans="1:8">
      <c r="A135" t="s">
        <v>1035</v>
      </c>
      <c r="B135" t="s">
        <v>1029</v>
      </c>
      <c r="C135">
        <v>14</v>
      </c>
      <c r="D135">
        <v>36</v>
      </c>
      <c r="E135">
        <v>12.8377</v>
      </c>
      <c r="F135">
        <v>177.5</v>
      </c>
      <c r="G135">
        <v>71</v>
      </c>
      <c r="H135">
        <v>106.5</v>
      </c>
    </row>
    <row r="136" spans="1:8">
      <c r="A136" t="s">
        <v>1035</v>
      </c>
      <c r="B136" t="s">
        <v>1029</v>
      </c>
      <c r="C136">
        <v>14</v>
      </c>
      <c r="D136">
        <v>37</v>
      </c>
      <c r="E136">
        <v>31.366</v>
      </c>
      <c r="F136">
        <v>1425</v>
      </c>
      <c r="G136">
        <v>445</v>
      </c>
      <c r="H136">
        <v>980</v>
      </c>
    </row>
    <row r="137" spans="1:8">
      <c r="A137" t="s">
        <v>1035</v>
      </c>
      <c r="B137" t="s">
        <v>1029</v>
      </c>
      <c r="C137">
        <v>14</v>
      </c>
      <c r="D137">
        <v>38</v>
      </c>
      <c r="E137">
        <v>32.216500000000003</v>
      </c>
      <c r="F137">
        <v>30</v>
      </c>
      <c r="G137">
        <v>11.75</v>
      </c>
      <c r="H137">
        <v>18.25</v>
      </c>
    </row>
    <row r="138" spans="1:8">
      <c r="A138" t="s">
        <v>1035</v>
      </c>
      <c r="B138" t="s">
        <v>1031</v>
      </c>
      <c r="C138">
        <v>15</v>
      </c>
      <c r="D138">
        <v>39</v>
      </c>
      <c r="E138">
        <v>4.0658000000000003</v>
      </c>
      <c r="F138">
        <v>2.5</v>
      </c>
      <c r="G138">
        <v>2</v>
      </c>
      <c r="H138">
        <v>0.5</v>
      </c>
    </row>
    <row r="139" spans="1:8">
      <c r="A139" t="s">
        <v>1035</v>
      </c>
      <c r="B139" t="s">
        <v>1031</v>
      </c>
      <c r="C139">
        <v>15</v>
      </c>
      <c r="D139">
        <v>40</v>
      </c>
      <c r="E139">
        <v>57.584800000000001</v>
      </c>
      <c r="F139">
        <v>2727.5</v>
      </c>
      <c r="G139">
        <v>2189.5</v>
      </c>
      <c r="H139">
        <v>538</v>
      </c>
    </row>
    <row r="140" spans="1:8">
      <c r="A140" t="s">
        <v>1035</v>
      </c>
      <c r="B140" t="s">
        <v>1031</v>
      </c>
      <c r="C140">
        <v>15</v>
      </c>
      <c r="D140">
        <v>41</v>
      </c>
      <c r="E140">
        <v>1.9494</v>
      </c>
      <c r="F140">
        <v>0</v>
      </c>
      <c r="G140">
        <v>0</v>
      </c>
      <c r="H140">
        <v>0</v>
      </c>
    </row>
    <row r="141" spans="1:8">
      <c r="A141" t="s">
        <v>1035</v>
      </c>
      <c r="B141" t="s">
        <v>1031</v>
      </c>
      <c r="C141">
        <v>15</v>
      </c>
      <c r="D141">
        <v>42</v>
      </c>
      <c r="E141">
        <v>11.722899999999999</v>
      </c>
      <c r="F141">
        <v>450</v>
      </c>
      <c r="G141">
        <v>360</v>
      </c>
      <c r="H141">
        <v>90</v>
      </c>
    </row>
    <row r="142" spans="1:8">
      <c r="A142" t="s">
        <v>1035</v>
      </c>
      <c r="B142" t="s">
        <v>1031</v>
      </c>
      <c r="C142">
        <v>15</v>
      </c>
      <c r="D142">
        <v>43</v>
      </c>
      <c r="E142">
        <v>4.7591000000000001</v>
      </c>
      <c r="F142">
        <v>0</v>
      </c>
      <c r="G142">
        <v>0</v>
      </c>
      <c r="H142">
        <v>0</v>
      </c>
    </row>
    <row r="143" spans="1:8">
      <c r="A143" t="s">
        <v>1035</v>
      </c>
      <c r="B143" t="s">
        <v>1031</v>
      </c>
      <c r="C143">
        <v>15</v>
      </c>
      <c r="D143">
        <v>44</v>
      </c>
      <c r="E143">
        <v>22.419799999999999</v>
      </c>
      <c r="F143">
        <v>802.5</v>
      </c>
      <c r="G143">
        <v>642</v>
      </c>
      <c r="H143">
        <v>160.5</v>
      </c>
    </row>
    <row r="144" spans="1:8">
      <c r="A144" t="s">
        <v>1035</v>
      </c>
      <c r="B144" t="s">
        <v>1031</v>
      </c>
      <c r="C144">
        <v>15</v>
      </c>
      <c r="D144">
        <v>45</v>
      </c>
      <c r="E144">
        <v>6.3006000000000002</v>
      </c>
      <c r="F144">
        <v>25</v>
      </c>
      <c r="G144">
        <v>20</v>
      </c>
      <c r="H144">
        <v>5</v>
      </c>
    </row>
    <row r="145" spans="1:8">
      <c r="A145" t="s">
        <v>1035</v>
      </c>
      <c r="B145" t="s">
        <v>1031</v>
      </c>
      <c r="C145">
        <v>15</v>
      </c>
      <c r="D145">
        <v>46</v>
      </c>
      <c r="E145">
        <v>10.844799999999999</v>
      </c>
      <c r="F145">
        <v>5</v>
      </c>
      <c r="G145">
        <v>4</v>
      </c>
      <c r="H145">
        <v>1</v>
      </c>
    </row>
    <row r="146" spans="1:8">
      <c r="A146" t="s">
        <v>1035</v>
      </c>
      <c r="B146" t="s">
        <v>1031</v>
      </c>
      <c r="C146">
        <v>15</v>
      </c>
      <c r="D146">
        <v>47</v>
      </c>
      <c r="E146">
        <v>6.2468000000000004</v>
      </c>
      <c r="F146">
        <v>0</v>
      </c>
      <c r="G146">
        <v>0</v>
      </c>
      <c r="H146">
        <v>0</v>
      </c>
    </row>
    <row r="147" spans="1:8">
      <c r="A147" t="s">
        <v>1035</v>
      </c>
      <c r="B147" t="s">
        <v>1031</v>
      </c>
      <c r="C147">
        <v>15</v>
      </c>
      <c r="D147">
        <v>48</v>
      </c>
      <c r="E147">
        <v>12.2896</v>
      </c>
      <c r="F147">
        <v>852.5</v>
      </c>
      <c r="G147">
        <v>762.25</v>
      </c>
      <c r="H147">
        <v>90.25</v>
      </c>
    </row>
    <row r="148" spans="1:8">
      <c r="A148" t="s">
        <v>1035</v>
      </c>
      <c r="B148" t="s">
        <v>1031</v>
      </c>
      <c r="C148">
        <v>15</v>
      </c>
      <c r="D148">
        <v>49</v>
      </c>
      <c r="E148">
        <v>4.7496</v>
      </c>
      <c r="F148">
        <v>0</v>
      </c>
      <c r="G148">
        <v>0</v>
      </c>
      <c r="H148">
        <v>0</v>
      </c>
    </row>
    <row r="149" spans="1:8">
      <c r="A149" t="s">
        <v>1035</v>
      </c>
      <c r="B149" t="s">
        <v>1030</v>
      </c>
      <c r="C149">
        <v>16</v>
      </c>
      <c r="D149">
        <v>50</v>
      </c>
      <c r="E149">
        <v>76.519400000000005</v>
      </c>
      <c r="F149">
        <v>1160</v>
      </c>
      <c r="G149">
        <v>411.25</v>
      </c>
      <c r="H149">
        <v>748.75</v>
      </c>
    </row>
    <row r="150" spans="1:8">
      <c r="A150" t="s">
        <v>1035</v>
      </c>
      <c r="B150" t="s">
        <v>1030</v>
      </c>
      <c r="C150">
        <v>16</v>
      </c>
      <c r="D150">
        <v>51</v>
      </c>
      <c r="E150">
        <v>68.327600000000004</v>
      </c>
      <c r="F150">
        <v>85</v>
      </c>
      <c r="G150">
        <v>45.25</v>
      </c>
      <c r="H150">
        <v>39.75</v>
      </c>
    </row>
    <row r="151" spans="1:8">
      <c r="A151" t="s">
        <v>1035</v>
      </c>
      <c r="B151" t="s">
        <v>1030</v>
      </c>
      <c r="C151">
        <v>16</v>
      </c>
      <c r="D151">
        <v>52</v>
      </c>
      <c r="E151">
        <v>38.624499999999998</v>
      </c>
      <c r="F151">
        <v>45</v>
      </c>
      <c r="G151">
        <v>11.5</v>
      </c>
      <c r="H151">
        <v>33.5</v>
      </c>
    </row>
    <row r="152" spans="1:8">
      <c r="A152" t="s">
        <v>1035</v>
      </c>
      <c r="B152" t="s">
        <v>1030</v>
      </c>
      <c r="C152">
        <v>16</v>
      </c>
      <c r="D152">
        <v>53</v>
      </c>
      <c r="E152">
        <v>33.297800000000002</v>
      </c>
      <c r="F152">
        <v>55</v>
      </c>
      <c r="G152">
        <v>16.5</v>
      </c>
      <c r="H152">
        <v>38.5</v>
      </c>
    </row>
    <row r="153" spans="1:8">
      <c r="A153" t="s">
        <v>1035</v>
      </c>
      <c r="B153" t="s">
        <v>1030</v>
      </c>
      <c r="C153">
        <v>16</v>
      </c>
      <c r="D153">
        <v>54</v>
      </c>
      <c r="E153">
        <v>19.645800000000001</v>
      </c>
      <c r="F153">
        <v>15</v>
      </c>
      <c r="G153">
        <v>6</v>
      </c>
      <c r="H153">
        <v>9</v>
      </c>
    </row>
    <row r="154" spans="1:8">
      <c r="A154" t="s">
        <v>1035</v>
      </c>
      <c r="B154" t="s">
        <v>1030</v>
      </c>
      <c r="C154">
        <v>16</v>
      </c>
      <c r="D154">
        <v>55</v>
      </c>
      <c r="E154">
        <v>48.194499999999998</v>
      </c>
      <c r="F154">
        <v>955</v>
      </c>
      <c r="G154">
        <v>361.75</v>
      </c>
      <c r="H154">
        <v>593.25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baseColWidth="10" defaultColWidth="11" defaultRowHeight="13" x14ac:dyDescent="0"/>
  <sheetData>
    <row r="1" spans="1:3" ht="23">
      <c r="A1" s="26" t="s">
        <v>2552</v>
      </c>
    </row>
    <row r="3" spans="1:3">
      <c r="A3" t="s">
        <v>2553</v>
      </c>
    </row>
    <row r="4" spans="1:3">
      <c r="A4" t="s">
        <v>2541</v>
      </c>
    </row>
    <row r="5" spans="1:3">
      <c r="A5" t="s">
        <v>2542</v>
      </c>
    </row>
    <row r="9" spans="1:3">
      <c r="A9" t="s">
        <v>364</v>
      </c>
      <c r="B9" t="s">
        <v>365</v>
      </c>
      <c r="C9" t="s">
        <v>247</v>
      </c>
    </row>
    <row r="10" spans="1:3">
      <c r="A10" t="s">
        <v>1496</v>
      </c>
      <c r="B10" t="s">
        <v>1497</v>
      </c>
      <c r="C10">
        <v>141</v>
      </c>
    </row>
    <row r="11" spans="1:3">
      <c r="A11" t="s">
        <v>1496</v>
      </c>
      <c r="B11" t="s">
        <v>1498</v>
      </c>
      <c r="C11">
        <v>54</v>
      </c>
    </row>
    <row r="12" spans="1:3">
      <c r="A12" t="s">
        <v>1496</v>
      </c>
      <c r="B12" t="s">
        <v>1499</v>
      </c>
      <c r="C12">
        <v>40</v>
      </c>
    </row>
    <row r="13" spans="1:3">
      <c r="A13" t="s">
        <v>1500</v>
      </c>
      <c r="B13" t="s">
        <v>1497</v>
      </c>
      <c r="C13">
        <v>68</v>
      </c>
    </row>
    <row r="14" spans="1:3">
      <c r="A14" t="s">
        <v>1500</v>
      </c>
      <c r="B14" t="s">
        <v>1498</v>
      </c>
      <c r="C14">
        <v>44</v>
      </c>
    </row>
    <row r="15" spans="1:3">
      <c r="A15" t="s">
        <v>1500</v>
      </c>
      <c r="B15" t="s">
        <v>1499</v>
      </c>
      <c r="C15">
        <v>51</v>
      </c>
    </row>
    <row r="16" spans="1:3">
      <c r="A16" t="s">
        <v>1493</v>
      </c>
      <c r="B16" t="s">
        <v>1497</v>
      </c>
      <c r="C16">
        <v>17</v>
      </c>
    </row>
    <row r="17" spans="1:3">
      <c r="A17" t="s">
        <v>1493</v>
      </c>
      <c r="B17" t="s">
        <v>1498</v>
      </c>
      <c r="C17">
        <v>11</v>
      </c>
    </row>
    <row r="18" spans="1:3">
      <c r="A18" t="s">
        <v>1493</v>
      </c>
      <c r="B18" t="s">
        <v>1499</v>
      </c>
      <c r="C18">
        <v>19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7" sqref="A7"/>
    </sheetView>
  </sheetViews>
  <sheetFormatPr baseColWidth="10" defaultColWidth="11" defaultRowHeight="13" x14ac:dyDescent="0"/>
  <sheetData>
    <row r="1" spans="1:2" ht="20">
      <c r="A1" s="36" t="s">
        <v>614</v>
      </c>
    </row>
    <row r="3" spans="1:2">
      <c r="A3" t="s">
        <v>673</v>
      </c>
    </row>
    <row r="4" spans="1:2">
      <c r="A4" t="s">
        <v>669</v>
      </c>
    </row>
    <row r="5" spans="1:2">
      <c r="A5" t="s">
        <v>670</v>
      </c>
    </row>
    <row r="6" spans="1:2">
      <c r="A6" t="s">
        <v>671</v>
      </c>
    </row>
    <row r="10" spans="1:2">
      <c r="A10" t="s">
        <v>248</v>
      </c>
      <c r="B10" t="s">
        <v>253</v>
      </c>
    </row>
    <row r="11" spans="1:2">
      <c r="A11">
        <v>180</v>
      </c>
      <c r="B11">
        <v>90</v>
      </c>
    </row>
    <row r="12" spans="1:2">
      <c r="A12">
        <v>200</v>
      </c>
      <c r="B12">
        <v>120</v>
      </c>
    </row>
    <row r="13" spans="1:2">
      <c r="A13">
        <v>230</v>
      </c>
      <c r="B13">
        <v>125</v>
      </c>
    </row>
    <row r="14" spans="1:2">
      <c r="A14">
        <v>410</v>
      </c>
      <c r="B14">
        <v>290</v>
      </c>
    </row>
    <row r="15" spans="1:2">
      <c r="A15">
        <v>600</v>
      </c>
      <c r="B15">
        <v>310</v>
      </c>
    </row>
    <row r="16" spans="1:2">
      <c r="A16">
        <v>550</v>
      </c>
      <c r="B16">
        <v>290</v>
      </c>
    </row>
    <row r="17" spans="1:2">
      <c r="A17">
        <v>275</v>
      </c>
      <c r="B17">
        <v>170</v>
      </c>
    </row>
    <row r="18" spans="1:2">
      <c r="A18">
        <v>580</v>
      </c>
      <c r="B18">
        <v>375</v>
      </c>
    </row>
    <row r="19" spans="1:2">
      <c r="A19">
        <v>600</v>
      </c>
      <c r="B19">
        <v>150</v>
      </c>
    </row>
    <row r="20" spans="1:2">
      <c r="A20">
        <v>105</v>
      </c>
      <c r="B20">
        <v>70</v>
      </c>
    </row>
    <row r="21" spans="1:2">
      <c r="A21">
        <v>250</v>
      </c>
      <c r="B21">
        <v>105</v>
      </c>
    </row>
    <row r="22" spans="1:2">
      <c r="A22">
        <v>60</v>
      </c>
      <c r="B22">
        <v>205</v>
      </c>
    </row>
    <row r="23" spans="1:2">
      <c r="A23">
        <v>650</v>
      </c>
      <c r="B23">
        <v>480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/>
  </sheetViews>
  <sheetFormatPr baseColWidth="10" defaultColWidth="11" defaultRowHeight="13" x14ac:dyDescent="0"/>
  <sheetData>
    <row r="1" spans="1:2" ht="20">
      <c r="A1" s="36" t="s">
        <v>672</v>
      </c>
    </row>
    <row r="5" spans="1:2">
      <c r="A5" t="s">
        <v>1688</v>
      </c>
    </row>
    <row r="6" spans="1:2">
      <c r="A6" t="s">
        <v>1689</v>
      </c>
    </row>
    <row r="7" spans="1:2">
      <c r="A7" t="s">
        <v>1690</v>
      </c>
    </row>
    <row r="8" spans="1:2">
      <c r="A8" t="s">
        <v>1693</v>
      </c>
    </row>
    <row r="9" spans="1:2">
      <c r="A9" t="s">
        <v>1694</v>
      </c>
    </row>
    <row r="10" spans="1:2">
      <c r="A10" t="s">
        <v>1701</v>
      </c>
    </row>
    <row r="14" spans="1:2">
      <c r="A14" s="1" t="s">
        <v>1635</v>
      </c>
      <c r="B14" s="1" t="s">
        <v>298</v>
      </c>
    </row>
    <row r="15" spans="1:2">
      <c r="A15">
        <v>1914</v>
      </c>
      <c r="B15">
        <v>15585</v>
      </c>
    </row>
    <row r="16" spans="1:2">
      <c r="A16">
        <v>1915</v>
      </c>
      <c r="B16">
        <v>9696</v>
      </c>
    </row>
    <row r="17" spans="1:2">
      <c r="A17">
        <v>1916</v>
      </c>
      <c r="B17">
        <v>6757</v>
      </c>
    </row>
    <row r="18" spans="1:2">
      <c r="A18">
        <v>1917</v>
      </c>
      <c r="B18">
        <v>6443</v>
      </c>
    </row>
    <row r="19" spans="1:2">
      <c r="A19">
        <v>1918</v>
      </c>
      <c r="B19">
        <v>6744</v>
      </c>
    </row>
    <row r="20" spans="1:2">
      <c r="A20">
        <v>1919</v>
      </c>
      <c r="B20">
        <v>10637</v>
      </c>
    </row>
    <row r="21" spans="1:2">
      <c r="A21">
        <v>1920</v>
      </c>
      <c r="B21">
        <v>11206</v>
      </c>
    </row>
    <row r="22" spans="1:2">
      <c r="A22">
        <v>1921</v>
      </c>
      <c r="B22">
        <v>8937</v>
      </c>
    </row>
    <row r="23" spans="1:2">
      <c r="A23">
        <v>1922</v>
      </c>
      <c r="B23">
        <v>13977</v>
      </c>
    </row>
    <row r="24" spans="1:2">
      <c r="A24">
        <v>1923</v>
      </c>
      <c r="B24">
        <v>11430</v>
      </c>
    </row>
    <row r="25" spans="1:2">
      <c r="A25">
        <v>1924</v>
      </c>
      <c r="B25">
        <v>13955</v>
      </c>
    </row>
    <row r="26" spans="1:2">
      <c r="A26">
        <v>1925</v>
      </c>
      <c r="B26">
        <v>6635</v>
      </c>
    </row>
    <row r="27" spans="1:2">
      <c r="A27">
        <v>1926</v>
      </c>
      <c r="B27">
        <v>7855</v>
      </c>
    </row>
    <row r="28" spans="1:2">
      <c r="A28">
        <v>1927</v>
      </c>
      <c r="B28">
        <v>5485</v>
      </c>
    </row>
    <row r="29" spans="1:2">
      <c r="A29">
        <v>1928</v>
      </c>
      <c r="B29">
        <v>5605</v>
      </c>
    </row>
    <row r="30" spans="1:2">
      <c r="A30">
        <v>1929</v>
      </c>
      <c r="B30">
        <v>5016</v>
      </c>
    </row>
    <row r="31" spans="1:2">
      <c r="A31">
        <v>1930</v>
      </c>
      <c r="B31">
        <v>6028</v>
      </c>
    </row>
    <row r="32" spans="1:2">
      <c r="A32">
        <v>1931</v>
      </c>
      <c r="B32">
        <v>6287</v>
      </c>
    </row>
    <row r="33" spans="1:2">
      <c r="A33">
        <v>1932</v>
      </c>
      <c r="B33">
        <v>11978</v>
      </c>
    </row>
    <row r="34" spans="1:2">
      <c r="A34">
        <v>1933</v>
      </c>
      <c r="B34">
        <v>15730</v>
      </c>
    </row>
    <row r="35" spans="1:2">
      <c r="A35">
        <v>1934</v>
      </c>
      <c r="B35">
        <v>14850</v>
      </c>
    </row>
    <row r="36" spans="1:2">
      <c r="A36">
        <v>1935</v>
      </c>
      <c r="B36">
        <v>9766</v>
      </c>
    </row>
    <row r="37" spans="1:2">
      <c r="A37">
        <v>1936</v>
      </c>
      <c r="B37">
        <v>6577</v>
      </c>
    </row>
    <row r="38" spans="1:2">
      <c r="A38">
        <v>1937</v>
      </c>
      <c r="B38">
        <v>3871</v>
      </c>
    </row>
    <row r="39" spans="1:2">
      <c r="A39">
        <v>1938</v>
      </c>
      <c r="B39">
        <v>4659</v>
      </c>
    </row>
    <row r="40" spans="1:2">
      <c r="A40">
        <v>1939</v>
      </c>
      <c r="B40">
        <v>6749</v>
      </c>
    </row>
    <row r="41" spans="1:2">
      <c r="A41">
        <v>1940</v>
      </c>
      <c r="B41">
        <v>12469</v>
      </c>
    </row>
    <row r="42" spans="1:2">
      <c r="A42">
        <v>1941</v>
      </c>
      <c r="B42">
        <v>8579</v>
      </c>
    </row>
    <row r="43" spans="1:2">
      <c r="A43">
        <v>1942</v>
      </c>
      <c r="B43">
        <v>6839</v>
      </c>
    </row>
    <row r="44" spans="1:2">
      <c r="A44">
        <v>1943</v>
      </c>
      <c r="B44">
        <v>9990</v>
      </c>
    </row>
    <row r="45" spans="1:2">
      <c r="A45">
        <v>1944</v>
      </c>
      <c r="B45">
        <v>6561</v>
      </c>
    </row>
    <row r="46" spans="1:2">
      <c r="A46">
        <v>1945</v>
      </c>
      <c r="B46">
        <v>5831</v>
      </c>
    </row>
    <row r="47" spans="1:2">
      <c r="A47">
        <v>1946</v>
      </c>
      <c r="B47">
        <v>8088</v>
      </c>
    </row>
    <row r="48" spans="1:2">
      <c r="A48">
        <v>1947</v>
      </c>
      <c r="B48">
        <v>9579</v>
      </c>
    </row>
    <row r="49" spans="1:2">
      <c r="A49">
        <v>1948</v>
      </c>
      <c r="B49">
        <v>10672</v>
      </c>
    </row>
    <row r="50" spans="1:2">
      <c r="A50">
        <v>1949</v>
      </c>
      <c r="B50">
        <v>16195</v>
      </c>
    </row>
    <row r="51" spans="1:2">
      <c r="A51">
        <v>1950</v>
      </c>
      <c r="B51">
        <v>12596</v>
      </c>
    </row>
    <row r="52" spans="1:2">
      <c r="A52">
        <v>1951</v>
      </c>
      <c r="B52">
        <v>12833</v>
      </c>
    </row>
    <row r="53" spans="1:2">
      <c r="A53">
        <v>1952</v>
      </c>
      <c r="B53">
        <v>18853</v>
      </c>
    </row>
    <row r="54" spans="1:2">
      <c r="A54">
        <v>1953</v>
      </c>
      <c r="B54">
        <v>11493</v>
      </c>
    </row>
    <row r="55" spans="1:2">
      <c r="A55">
        <v>1954</v>
      </c>
      <c r="B55">
        <v>14613</v>
      </c>
    </row>
    <row r="56" spans="1:2">
      <c r="A56">
        <v>1955</v>
      </c>
      <c r="B56">
        <v>18514</v>
      </c>
    </row>
  </sheetData>
  <dataConsolidate/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39" sqref="D39"/>
    </sheetView>
  </sheetViews>
  <sheetFormatPr baseColWidth="10" defaultColWidth="11" defaultRowHeight="13" x14ac:dyDescent="0"/>
  <sheetData>
    <row r="1" spans="1:3" ht="23">
      <c r="A1" s="26" t="s">
        <v>2661</v>
      </c>
    </row>
    <row r="3" spans="1:3">
      <c r="A3" t="s">
        <v>2545</v>
      </c>
    </row>
    <row r="4" spans="1:3">
      <c r="A4" t="s">
        <v>2551</v>
      </c>
    </row>
    <row r="7" spans="1:3">
      <c r="A7" t="s">
        <v>356</v>
      </c>
      <c r="B7" t="s">
        <v>357</v>
      </c>
      <c r="C7" t="s">
        <v>358</v>
      </c>
    </row>
    <row r="8" spans="1:3">
      <c r="A8" t="s">
        <v>359</v>
      </c>
      <c r="B8" s="4">
        <v>0.34</v>
      </c>
      <c r="C8">
        <v>24</v>
      </c>
    </row>
    <row r="9" spans="1:3">
      <c r="A9" t="s">
        <v>360</v>
      </c>
      <c r="B9" s="4">
        <v>0.10100000000000001</v>
      </c>
      <c r="C9">
        <v>22</v>
      </c>
    </row>
    <row r="10" spans="1:3">
      <c r="A10" t="s">
        <v>361</v>
      </c>
      <c r="B10" s="4">
        <v>0.104</v>
      </c>
      <c r="C10">
        <v>30</v>
      </c>
    </row>
    <row r="11" spans="1:3">
      <c r="A11" t="s">
        <v>362</v>
      </c>
      <c r="B11" s="4">
        <v>0.45500000000000002</v>
      </c>
      <c r="C11">
        <v>40</v>
      </c>
    </row>
  </sheetData>
  <phoneticPr fontId="3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baseColWidth="10" defaultColWidth="11" defaultRowHeight="13" x14ac:dyDescent="0"/>
  <sheetData>
    <row r="1" spans="1:4" ht="20">
      <c r="A1" s="36" t="s">
        <v>599</v>
      </c>
    </row>
    <row r="3" spans="1:4">
      <c r="A3" t="s">
        <v>527</v>
      </c>
    </row>
    <row r="4" spans="1:4">
      <c r="A4" t="s">
        <v>521</v>
      </c>
    </row>
    <row r="5" spans="1:4">
      <c r="A5" t="s">
        <v>374</v>
      </c>
    </row>
    <row r="10" spans="1:4">
      <c r="A10" t="s">
        <v>1487</v>
      </c>
      <c r="B10" t="s">
        <v>1588</v>
      </c>
      <c r="C10" t="s">
        <v>1589</v>
      </c>
      <c r="D10" t="s">
        <v>403</v>
      </c>
    </row>
    <row r="11" spans="1:4">
      <c r="A11">
        <v>21</v>
      </c>
      <c r="B11" t="s">
        <v>1363</v>
      </c>
      <c r="C11">
        <v>1</v>
      </c>
      <c r="D11" t="s">
        <v>1364</v>
      </c>
    </row>
    <row r="12" spans="1:4">
      <c r="A12">
        <v>19</v>
      </c>
      <c r="B12" t="s">
        <v>1363</v>
      </c>
      <c r="C12">
        <v>1</v>
      </c>
      <c r="D12" t="s">
        <v>1364</v>
      </c>
    </row>
    <row r="13" spans="1:4">
      <c r="A13">
        <v>20</v>
      </c>
      <c r="B13" t="s">
        <v>1363</v>
      </c>
      <c r="C13">
        <v>1</v>
      </c>
      <c r="D13" t="s">
        <v>1364</v>
      </c>
    </row>
    <row r="14" spans="1:4">
      <c r="A14">
        <v>22</v>
      </c>
      <c r="B14" t="s">
        <v>1363</v>
      </c>
      <c r="C14">
        <v>1</v>
      </c>
      <c r="D14" t="s">
        <v>1364</v>
      </c>
    </row>
    <row r="15" spans="1:4">
      <c r="A15">
        <v>14</v>
      </c>
      <c r="B15" t="s">
        <v>1365</v>
      </c>
      <c r="C15">
        <v>1</v>
      </c>
      <c r="D15" t="s">
        <v>1366</v>
      </c>
    </row>
    <row r="16" spans="1:4">
      <c r="A16">
        <v>15</v>
      </c>
      <c r="B16" t="s">
        <v>1365</v>
      </c>
      <c r="C16">
        <v>1</v>
      </c>
      <c r="D16" t="s">
        <v>1366</v>
      </c>
    </row>
    <row r="17" spans="1:4">
      <c r="A17">
        <v>13</v>
      </c>
      <c r="B17" t="s">
        <v>1365</v>
      </c>
      <c r="C17">
        <v>1</v>
      </c>
      <c r="D17" t="s">
        <v>1366</v>
      </c>
    </row>
    <row r="18" spans="1:4">
      <c r="A18">
        <v>16</v>
      </c>
      <c r="B18" t="s">
        <v>1365</v>
      </c>
      <c r="C18">
        <v>1</v>
      </c>
      <c r="D18" t="s">
        <v>1366</v>
      </c>
    </row>
    <row r="19" spans="1:4">
      <c r="A19">
        <v>14</v>
      </c>
      <c r="B19" t="s">
        <v>1363</v>
      </c>
      <c r="C19">
        <v>2</v>
      </c>
      <c r="D19" t="s">
        <v>1489</v>
      </c>
    </row>
    <row r="20" spans="1:4">
      <c r="A20">
        <v>17</v>
      </c>
      <c r="B20" t="s">
        <v>1363</v>
      </c>
      <c r="C20">
        <v>2</v>
      </c>
      <c r="D20" t="s">
        <v>1489</v>
      </c>
    </row>
    <row r="21" spans="1:4">
      <c r="A21">
        <v>15</v>
      </c>
      <c r="B21" t="s">
        <v>1363</v>
      </c>
      <c r="C21">
        <v>2</v>
      </c>
      <c r="D21" t="s">
        <v>1489</v>
      </c>
    </row>
    <row r="22" spans="1:4">
      <c r="A22">
        <v>17</v>
      </c>
      <c r="B22" t="s">
        <v>1363</v>
      </c>
      <c r="C22">
        <v>2</v>
      </c>
      <c r="D22" t="s">
        <v>1489</v>
      </c>
    </row>
    <row r="23" spans="1:4">
      <c r="A23">
        <v>12</v>
      </c>
      <c r="B23" t="s">
        <v>1365</v>
      </c>
      <c r="C23">
        <v>2</v>
      </c>
      <c r="D23" t="s">
        <v>1490</v>
      </c>
    </row>
    <row r="24" spans="1:4">
      <c r="A24">
        <v>11</v>
      </c>
      <c r="B24" t="s">
        <v>1365</v>
      </c>
      <c r="C24">
        <v>2</v>
      </c>
      <c r="D24" t="s">
        <v>1490</v>
      </c>
    </row>
    <row r="25" spans="1:4">
      <c r="A25">
        <v>12</v>
      </c>
      <c r="B25" t="s">
        <v>1365</v>
      </c>
      <c r="C25">
        <v>2</v>
      </c>
      <c r="D25" t="s">
        <v>1490</v>
      </c>
    </row>
    <row r="26" spans="1:4">
      <c r="A26">
        <v>14</v>
      </c>
      <c r="B26" t="s">
        <v>1365</v>
      </c>
      <c r="C26">
        <v>2</v>
      </c>
      <c r="D26" t="s">
        <v>1490</v>
      </c>
    </row>
    <row r="27" spans="1:4">
      <c r="A27">
        <v>16</v>
      </c>
      <c r="B27" t="s">
        <v>1363</v>
      </c>
      <c r="C27">
        <v>3</v>
      </c>
      <c r="D27" t="s">
        <v>1491</v>
      </c>
    </row>
    <row r="28" spans="1:4">
      <c r="A28">
        <v>20</v>
      </c>
      <c r="B28" t="s">
        <v>1363</v>
      </c>
      <c r="C28">
        <v>3</v>
      </c>
      <c r="D28" t="s">
        <v>1491</v>
      </c>
    </row>
    <row r="29" spans="1:4">
      <c r="A29">
        <v>18</v>
      </c>
      <c r="B29" t="s">
        <v>1363</v>
      </c>
      <c r="C29">
        <v>3</v>
      </c>
      <c r="D29" t="s">
        <v>1491</v>
      </c>
    </row>
    <row r="30" spans="1:4">
      <c r="A30">
        <v>19</v>
      </c>
      <c r="B30" t="s">
        <v>1363</v>
      </c>
      <c r="C30">
        <v>3</v>
      </c>
      <c r="D30" t="s">
        <v>1491</v>
      </c>
    </row>
    <row r="31" spans="1:4">
      <c r="A31">
        <v>14</v>
      </c>
      <c r="B31" t="s">
        <v>1365</v>
      </c>
      <c r="C31">
        <v>3</v>
      </c>
      <c r="D31" t="s">
        <v>1492</v>
      </c>
    </row>
    <row r="32" spans="1:4">
      <c r="A32">
        <v>14</v>
      </c>
      <c r="B32" t="s">
        <v>1365</v>
      </c>
      <c r="C32">
        <v>3</v>
      </c>
      <c r="D32" t="s">
        <v>1492</v>
      </c>
    </row>
    <row r="33" spans="1:4">
      <c r="A33">
        <v>14</v>
      </c>
      <c r="B33" t="s">
        <v>1365</v>
      </c>
      <c r="C33">
        <v>3</v>
      </c>
      <c r="D33" t="s">
        <v>1492</v>
      </c>
    </row>
    <row r="34" spans="1:4">
      <c r="A34">
        <v>12</v>
      </c>
      <c r="B34" t="s">
        <v>1365</v>
      </c>
      <c r="C34">
        <v>3</v>
      </c>
      <c r="D34" t="s">
        <v>1492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31" activeCellId="1" sqref="A27 B31"/>
    </sheetView>
  </sheetViews>
  <sheetFormatPr baseColWidth="10" defaultRowHeight="13" x14ac:dyDescent="0"/>
  <sheetData>
    <row r="1" spans="1:3" ht="20">
      <c r="A1" s="36" t="s">
        <v>4192</v>
      </c>
    </row>
    <row r="3" spans="1:3">
      <c r="A3" t="s">
        <v>4193</v>
      </c>
    </row>
    <row r="4" spans="1:3">
      <c r="A4" t="s">
        <v>4194</v>
      </c>
    </row>
    <row r="6" spans="1:3">
      <c r="A6" t="s">
        <v>4195</v>
      </c>
    </row>
    <row r="7" spans="1:3">
      <c r="A7" t="s">
        <v>4196</v>
      </c>
    </row>
    <row r="8" spans="1:3">
      <c r="A8" t="s">
        <v>4197</v>
      </c>
    </row>
    <row r="9" spans="1:3">
      <c r="A9" t="s">
        <v>4198</v>
      </c>
    </row>
    <row r="11" spans="1:3">
      <c r="A11" s="1" t="s">
        <v>4199</v>
      </c>
      <c r="B11" s="1" t="s">
        <v>138</v>
      </c>
      <c r="C11" s="1" t="s">
        <v>464</v>
      </c>
    </row>
    <row r="12" spans="1:3">
      <c r="A12">
        <v>1</v>
      </c>
      <c r="B12">
        <v>32</v>
      </c>
      <c r="C12">
        <v>23</v>
      </c>
    </row>
    <row r="13" spans="1:3">
      <c r="A13">
        <v>2</v>
      </c>
      <c r="B13">
        <v>28</v>
      </c>
      <c r="C13">
        <v>7</v>
      </c>
    </row>
    <row r="14" spans="1:3">
      <c r="A14">
        <v>3</v>
      </c>
      <c r="B14">
        <v>26</v>
      </c>
      <c r="C14">
        <v>16</v>
      </c>
    </row>
    <row r="15" spans="1:3">
      <c r="A15">
        <v>4</v>
      </c>
      <c r="B15">
        <v>18</v>
      </c>
      <c r="C15">
        <v>5</v>
      </c>
    </row>
    <row r="16" spans="1:3">
      <c r="A16">
        <v>5</v>
      </c>
      <c r="B16">
        <v>18</v>
      </c>
      <c r="C16">
        <v>12</v>
      </c>
    </row>
    <row r="17" spans="1:3">
      <c r="A17">
        <v>6</v>
      </c>
      <c r="B17">
        <v>28</v>
      </c>
      <c r="C17">
        <v>21</v>
      </c>
    </row>
    <row r="18" spans="1:3">
      <c r="A18">
        <v>7</v>
      </c>
      <c r="B18">
        <v>30</v>
      </c>
      <c r="C18">
        <v>23</v>
      </c>
    </row>
    <row r="19" spans="1:3">
      <c r="A19">
        <v>8</v>
      </c>
      <c r="B19">
        <v>28</v>
      </c>
      <c r="C19">
        <v>35</v>
      </c>
    </row>
    <row r="20" spans="1:3">
      <c r="A20">
        <v>9</v>
      </c>
      <c r="B20">
        <v>15</v>
      </c>
      <c r="C20">
        <v>12</v>
      </c>
    </row>
    <row r="21" spans="1:3">
      <c r="A21">
        <v>10</v>
      </c>
      <c r="B21">
        <v>13</v>
      </c>
      <c r="C21">
        <v>8</v>
      </c>
    </row>
    <row r="22" spans="1:3">
      <c r="A22">
        <v>11</v>
      </c>
      <c r="B22">
        <v>23</v>
      </c>
      <c r="C22">
        <v>17</v>
      </c>
    </row>
    <row r="23" spans="1:3">
      <c r="A23">
        <v>12</v>
      </c>
      <c r="B23">
        <v>28</v>
      </c>
      <c r="C23">
        <v>22</v>
      </c>
    </row>
    <row r="24" spans="1:3">
      <c r="A24">
        <v>13</v>
      </c>
      <c r="B24">
        <v>7</v>
      </c>
      <c r="C24">
        <v>3</v>
      </c>
    </row>
    <row r="25" spans="1:3">
      <c r="A25">
        <v>14</v>
      </c>
      <c r="B25">
        <v>43</v>
      </c>
      <c r="C25">
        <v>44</v>
      </c>
    </row>
    <row r="26" spans="1:3">
      <c r="A26">
        <v>15</v>
      </c>
      <c r="B26">
        <v>34</v>
      </c>
      <c r="C26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A4" sqref="A4"/>
    </sheetView>
  </sheetViews>
  <sheetFormatPr baseColWidth="10" defaultColWidth="11" defaultRowHeight="13" x14ac:dyDescent="0"/>
  <sheetData>
    <row r="1" spans="1:3" ht="20">
      <c r="A1" s="36" t="s">
        <v>375</v>
      </c>
    </row>
    <row r="3" spans="1:3">
      <c r="A3" t="s">
        <v>523</v>
      </c>
    </row>
    <row r="4" spans="1:3">
      <c r="A4" t="s">
        <v>376</v>
      </c>
    </row>
    <row r="11" spans="1:3">
      <c r="A11" t="s">
        <v>1745</v>
      </c>
      <c r="B11" t="s">
        <v>1729</v>
      </c>
      <c r="C11" t="s">
        <v>1730</v>
      </c>
    </row>
    <row r="12" spans="1:3">
      <c r="A12" t="s">
        <v>1590</v>
      </c>
      <c r="B12" t="s">
        <v>1862</v>
      </c>
      <c r="C12" s="8">
        <v>62.69</v>
      </c>
    </row>
    <row r="13" spans="1:3">
      <c r="A13" t="s">
        <v>1863</v>
      </c>
      <c r="B13" t="s">
        <v>1862</v>
      </c>
      <c r="C13" s="8">
        <v>72.599999999999994</v>
      </c>
    </row>
    <row r="14" spans="1:3">
      <c r="A14" t="s">
        <v>1590</v>
      </c>
      <c r="B14" t="s">
        <v>1864</v>
      </c>
      <c r="C14" s="8">
        <v>95.73</v>
      </c>
    </row>
    <row r="15" spans="1:3">
      <c r="A15" t="s">
        <v>1863</v>
      </c>
      <c r="B15" t="s">
        <v>1864</v>
      </c>
      <c r="C15" s="8">
        <v>101.19</v>
      </c>
    </row>
    <row r="16" spans="1:3">
      <c r="A16" t="s">
        <v>1590</v>
      </c>
      <c r="B16" t="s">
        <v>1862</v>
      </c>
      <c r="C16" s="8">
        <v>54.07</v>
      </c>
    </row>
    <row r="17" spans="1:3">
      <c r="A17" t="s">
        <v>1863</v>
      </c>
      <c r="B17" t="s">
        <v>1862</v>
      </c>
      <c r="C17" s="8">
        <v>70.97</v>
      </c>
    </row>
    <row r="18" spans="1:3">
      <c r="A18" t="s">
        <v>1590</v>
      </c>
      <c r="B18" t="s">
        <v>1864</v>
      </c>
      <c r="C18" s="8">
        <v>63.95</v>
      </c>
    </row>
    <row r="19" spans="1:3">
      <c r="A19" t="s">
        <v>1863</v>
      </c>
      <c r="B19" t="s">
        <v>1864</v>
      </c>
      <c r="C19" s="8">
        <v>76.88</v>
      </c>
    </row>
    <row r="20" spans="1:3">
      <c r="A20" t="s">
        <v>1590</v>
      </c>
      <c r="B20" t="s">
        <v>1862</v>
      </c>
      <c r="C20" s="8">
        <v>65.73</v>
      </c>
    </row>
    <row r="21" spans="1:3">
      <c r="A21" t="s">
        <v>1863</v>
      </c>
      <c r="B21" t="s">
        <v>1862</v>
      </c>
      <c r="C21" s="8">
        <v>74.319999999999993</v>
      </c>
    </row>
    <row r="22" spans="1:3">
      <c r="A22" t="s">
        <v>1590</v>
      </c>
      <c r="B22" t="s">
        <v>1864</v>
      </c>
      <c r="C22" s="8">
        <v>144.30000000000001</v>
      </c>
    </row>
    <row r="23" spans="1:3">
      <c r="A23" t="s">
        <v>1863</v>
      </c>
      <c r="B23" t="s">
        <v>1864</v>
      </c>
      <c r="C23" s="8">
        <v>74.08</v>
      </c>
    </row>
    <row r="24" spans="1:3">
      <c r="A24" t="s">
        <v>1590</v>
      </c>
      <c r="B24" t="s">
        <v>1862</v>
      </c>
      <c r="C24" s="8">
        <v>62.98</v>
      </c>
    </row>
    <row r="25" spans="1:3">
      <c r="A25" t="s">
        <v>1863</v>
      </c>
      <c r="B25" t="s">
        <v>1862</v>
      </c>
      <c r="C25" s="8">
        <v>53.02</v>
      </c>
    </row>
    <row r="26" spans="1:3">
      <c r="A26" t="s">
        <v>1590</v>
      </c>
      <c r="B26" t="s">
        <v>1864</v>
      </c>
      <c r="C26" s="8">
        <v>144.30000000000001</v>
      </c>
    </row>
    <row r="27" spans="1:3">
      <c r="A27" t="s">
        <v>1863</v>
      </c>
      <c r="B27" t="s">
        <v>1864</v>
      </c>
      <c r="C27" s="8">
        <v>81.400000000000006</v>
      </c>
    </row>
    <row r="28" spans="1:3">
      <c r="A28" t="s">
        <v>1863</v>
      </c>
      <c r="B28" t="s">
        <v>1862</v>
      </c>
      <c r="C28" s="8">
        <v>46.22</v>
      </c>
    </row>
    <row r="29" spans="1:3">
      <c r="A29" t="s">
        <v>1863</v>
      </c>
      <c r="B29" t="s">
        <v>1864</v>
      </c>
      <c r="C29" s="8">
        <v>66.58</v>
      </c>
    </row>
    <row r="30" spans="1:3">
      <c r="A30" t="s">
        <v>1863</v>
      </c>
      <c r="B30" t="s">
        <v>1862</v>
      </c>
      <c r="C30" s="8">
        <v>59.1</v>
      </c>
    </row>
    <row r="31" spans="1:3">
      <c r="A31" t="s">
        <v>1863</v>
      </c>
      <c r="B31" t="s">
        <v>1864</v>
      </c>
      <c r="C31" s="8">
        <v>84.38</v>
      </c>
    </row>
    <row r="32" spans="1:3">
      <c r="A32" t="s">
        <v>1863</v>
      </c>
      <c r="B32" t="s">
        <v>1862</v>
      </c>
      <c r="C32" s="8">
        <v>61.79</v>
      </c>
    </row>
    <row r="33" spans="1:3">
      <c r="A33" t="s">
        <v>1863</v>
      </c>
      <c r="B33" t="s">
        <v>1864</v>
      </c>
      <c r="C33" s="8">
        <v>118.95</v>
      </c>
    </row>
    <row r="34" spans="1:3">
      <c r="A34" t="s">
        <v>1863</v>
      </c>
      <c r="B34" t="s">
        <v>1862</v>
      </c>
      <c r="C34" s="8">
        <v>61.89</v>
      </c>
    </row>
    <row r="35" spans="1:3">
      <c r="A35" t="s">
        <v>1863</v>
      </c>
      <c r="B35" t="s">
        <v>1864</v>
      </c>
      <c r="C35" s="8">
        <v>118.95</v>
      </c>
    </row>
    <row r="36" spans="1:3">
      <c r="A36" t="s">
        <v>1863</v>
      </c>
      <c r="B36" t="s">
        <v>1862</v>
      </c>
      <c r="C36" s="8">
        <v>62.5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>
      <selection activeCell="A3" sqref="A3"/>
    </sheetView>
  </sheetViews>
  <sheetFormatPr baseColWidth="10" defaultColWidth="13.7109375" defaultRowHeight="13" x14ac:dyDescent="0"/>
  <sheetData>
    <row r="1" spans="1:3" ht="23">
      <c r="A1" s="26" t="s">
        <v>3730</v>
      </c>
    </row>
    <row r="3" spans="1:3">
      <c r="A3" t="s">
        <v>3731</v>
      </c>
    </row>
    <row r="4" spans="1:3">
      <c r="A4" t="s">
        <v>3732</v>
      </c>
    </row>
    <row r="9" spans="1:3">
      <c r="A9" t="s">
        <v>1635</v>
      </c>
      <c r="B9" t="s">
        <v>3594</v>
      </c>
      <c r="C9" t="s">
        <v>3595</v>
      </c>
    </row>
    <row r="10" spans="1:3">
      <c r="A10">
        <v>1917</v>
      </c>
      <c r="B10">
        <v>120.4795</v>
      </c>
      <c r="C10" t="s">
        <v>3596</v>
      </c>
    </row>
    <row r="11" spans="1:3">
      <c r="A11">
        <v>1918</v>
      </c>
      <c r="B11">
        <v>131.39830000000001</v>
      </c>
      <c r="C11" t="s">
        <v>3597</v>
      </c>
    </row>
    <row r="12" spans="1:3">
      <c r="A12">
        <v>1919</v>
      </c>
      <c r="B12">
        <v>123.6066</v>
      </c>
      <c r="C12" t="s">
        <v>3598</v>
      </c>
    </row>
    <row r="13" spans="1:3">
      <c r="A13">
        <v>1920</v>
      </c>
      <c r="B13">
        <v>132.44900000000001</v>
      </c>
      <c r="C13" t="s">
        <v>3599</v>
      </c>
    </row>
    <row r="14" spans="1:3">
      <c r="A14">
        <v>1921</v>
      </c>
      <c r="B14">
        <v>131.27950000000001</v>
      </c>
      <c r="C14" t="s">
        <v>3600</v>
      </c>
    </row>
    <row r="15" spans="1:3">
      <c r="A15">
        <v>1922</v>
      </c>
      <c r="B15">
        <v>132.55590000000001</v>
      </c>
      <c r="C15" t="s">
        <v>3601</v>
      </c>
    </row>
    <row r="16" spans="1:3">
      <c r="A16">
        <v>1923</v>
      </c>
      <c r="B16">
        <v>129.08369999999999</v>
      </c>
      <c r="C16" t="s">
        <v>3602</v>
      </c>
    </row>
    <row r="17" spans="1:3">
      <c r="A17">
        <v>1924</v>
      </c>
      <c r="B17">
        <v>132.63229999999999</v>
      </c>
      <c r="C17" t="s">
        <v>3603</v>
      </c>
    </row>
    <row r="18" spans="1:3">
      <c r="A18">
        <v>1925</v>
      </c>
      <c r="B18">
        <v>127.7726</v>
      </c>
      <c r="C18" t="s">
        <v>3604</v>
      </c>
    </row>
    <row r="19" spans="1:3">
      <c r="A19">
        <v>1926</v>
      </c>
      <c r="B19">
        <v>116.6691</v>
      </c>
      <c r="C19" t="s">
        <v>3746</v>
      </c>
    </row>
    <row r="20" spans="1:3">
      <c r="A20">
        <v>1927</v>
      </c>
      <c r="B20">
        <v>133.23779999999999</v>
      </c>
      <c r="C20" t="s">
        <v>3747</v>
      </c>
    </row>
    <row r="21" spans="1:3">
      <c r="A21">
        <v>1928</v>
      </c>
      <c r="B21">
        <v>127.6844</v>
      </c>
      <c r="C21" t="s">
        <v>3748</v>
      </c>
    </row>
    <row r="22" spans="1:3">
      <c r="A22">
        <v>1929</v>
      </c>
      <c r="B22">
        <v>125.6538</v>
      </c>
      <c r="C22" t="s">
        <v>3749</v>
      </c>
    </row>
    <row r="23" spans="1:3">
      <c r="A23">
        <v>1930</v>
      </c>
      <c r="B23">
        <v>128.79409999999999</v>
      </c>
      <c r="C23" t="s">
        <v>3750</v>
      </c>
    </row>
    <row r="24" spans="1:3">
      <c r="A24">
        <v>1931</v>
      </c>
      <c r="B24">
        <v>130.3913</v>
      </c>
      <c r="C24" t="s">
        <v>3751</v>
      </c>
    </row>
    <row r="25" spans="1:3">
      <c r="A25">
        <v>1932</v>
      </c>
      <c r="B25">
        <v>122.42740000000001</v>
      </c>
      <c r="C25" t="s">
        <v>3752</v>
      </c>
    </row>
    <row r="26" spans="1:3">
      <c r="A26">
        <v>1933</v>
      </c>
      <c r="B26">
        <v>128.81280000000001</v>
      </c>
      <c r="C26" t="s">
        <v>3753</v>
      </c>
    </row>
    <row r="27" spans="1:3">
      <c r="A27">
        <v>1934</v>
      </c>
      <c r="B27">
        <v>120.5885</v>
      </c>
      <c r="C27" t="s">
        <v>3754</v>
      </c>
    </row>
    <row r="28" spans="1:3">
      <c r="A28">
        <v>1935</v>
      </c>
      <c r="B28">
        <v>135.5642</v>
      </c>
      <c r="C28" t="s">
        <v>3755</v>
      </c>
    </row>
    <row r="29" spans="1:3">
      <c r="A29">
        <v>1936</v>
      </c>
      <c r="B29">
        <v>121.5406</v>
      </c>
      <c r="C29" t="s">
        <v>3756</v>
      </c>
    </row>
    <row r="30" spans="1:3">
      <c r="A30">
        <v>1937</v>
      </c>
      <c r="B30">
        <v>132.8365</v>
      </c>
      <c r="C30" t="s">
        <v>3757</v>
      </c>
    </row>
    <row r="31" spans="1:3">
      <c r="A31">
        <v>1938</v>
      </c>
      <c r="B31">
        <v>126.8434</v>
      </c>
      <c r="C31" t="s">
        <v>3758</v>
      </c>
    </row>
    <row r="32" spans="1:3">
      <c r="A32">
        <v>1939</v>
      </c>
      <c r="B32">
        <v>119.56010000000001</v>
      </c>
      <c r="C32" t="s">
        <v>3759</v>
      </c>
    </row>
    <row r="33" spans="1:3">
      <c r="A33">
        <v>1940</v>
      </c>
      <c r="B33">
        <v>111.64409999999999</v>
      </c>
      <c r="C33" t="s">
        <v>3760</v>
      </c>
    </row>
    <row r="34" spans="1:3">
      <c r="A34">
        <v>1941</v>
      </c>
      <c r="B34">
        <v>123.0767</v>
      </c>
      <c r="C34" t="s">
        <v>3761</v>
      </c>
    </row>
    <row r="35" spans="1:3">
      <c r="A35">
        <v>1942</v>
      </c>
      <c r="B35">
        <v>120.5615</v>
      </c>
      <c r="C35" t="s">
        <v>3762</v>
      </c>
    </row>
    <row r="36" spans="1:3">
      <c r="A36">
        <v>1943</v>
      </c>
      <c r="B36">
        <v>118.8073</v>
      </c>
      <c r="C36" t="s">
        <v>3763</v>
      </c>
    </row>
    <row r="37" spans="1:3">
      <c r="A37">
        <v>1944</v>
      </c>
      <c r="B37">
        <v>125.58920000000001</v>
      </c>
      <c r="C37" t="s">
        <v>3764</v>
      </c>
    </row>
    <row r="38" spans="1:3">
      <c r="A38">
        <v>1945</v>
      </c>
      <c r="B38">
        <v>136.40379999999999</v>
      </c>
      <c r="C38" t="s">
        <v>3765</v>
      </c>
    </row>
    <row r="39" spans="1:3">
      <c r="A39">
        <v>1946</v>
      </c>
      <c r="B39">
        <v>125.6948</v>
      </c>
      <c r="C39" t="s">
        <v>3766</v>
      </c>
    </row>
    <row r="40" spans="1:3">
      <c r="A40">
        <v>1947</v>
      </c>
      <c r="B40">
        <v>123.74550000000001</v>
      </c>
      <c r="C40" t="s">
        <v>3767</v>
      </c>
    </row>
    <row r="41" spans="1:3">
      <c r="A41">
        <v>1948</v>
      </c>
      <c r="B41">
        <v>134.46770000000001</v>
      </c>
      <c r="C41" t="s">
        <v>3768</v>
      </c>
    </row>
    <row r="42" spans="1:3">
      <c r="A42">
        <v>1949</v>
      </c>
      <c r="B42">
        <v>134.5274</v>
      </c>
      <c r="C42" t="s">
        <v>3769</v>
      </c>
    </row>
    <row r="43" spans="1:3">
      <c r="A43">
        <v>1950</v>
      </c>
      <c r="B43">
        <v>126.6767</v>
      </c>
      <c r="C43" t="s">
        <v>3770</v>
      </c>
    </row>
    <row r="44" spans="1:3">
      <c r="A44">
        <v>1951</v>
      </c>
      <c r="B44">
        <v>120.7462</v>
      </c>
      <c r="C44" t="s">
        <v>3771</v>
      </c>
    </row>
    <row r="45" spans="1:3">
      <c r="A45">
        <v>1952</v>
      </c>
      <c r="B45">
        <v>133.7115</v>
      </c>
      <c r="C45" t="s">
        <v>3772</v>
      </c>
    </row>
    <row r="46" spans="1:3">
      <c r="A46">
        <v>1953</v>
      </c>
      <c r="B46">
        <v>119.6628</v>
      </c>
      <c r="C46" t="s">
        <v>3773</v>
      </c>
    </row>
    <row r="47" spans="1:3">
      <c r="A47">
        <v>1954</v>
      </c>
      <c r="B47">
        <v>126.751</v>
      </c>
      <c r="C47" t="s">
        <v>3647</v>
      </c>
    </row>
    <row r="48" spans="1:3">
      <c r="A48">
        <v>1955</v>
      </c>
      <c r="B48">
        <v>129.59270000000001</v>
      </c>
      <c r="C48" t="s">
        <v>3648</v>
      </c>
    </row>
    <row r="49" spans="1:3">
      <c r="A49">
        <v>1956</v>
      </c>
      <c r="B49">
        <v>122.9753</v>
      </c>
      <c r="C49" t="s">
        <v>3649</v>
      </c>
    </row>
    <row r="50" spans="1:3">
      <c r="A50">
        <v>1957</v>
      </c>
      <c r="B50">
        <v>125.39619999999999</v>
      </c>
      <c r="C50" t="s">
        <v>3650</v>
      </c>
    </row>
    <row r="51" spans="1:3">
      <c r="A51">
        <v>1958</v>
      </c>
      <c r="B51">
        <v>119.62260000000001</v>
      </c>
      <c r="C51" t="s">
        <v>3651</v>
      </c>
    </row>
    <row r="52" spans="1:3">
      <c r="A52">
        <v>1959</v>
      </c>
      <c r="B52">
        <v>128.47669999999999</v>
      </c>
      <c r="C52" t="s">
        <v>3652</v>
      </c>
    </row>
    <row r="53" spans="1:3">
      <c r="A53">
        <v>1960</v>
      </c>
      <c r="B53">
        <v>123.80029999999999</v>
      </c>
      <c r="C53" t="s">
        <v>3653</v>
      </c>
    </row>
    <row r="54" spans="1:3">
      <c r="A54">
        <v>1961</v>
      </c>
      <c r="B54">
        <v>125.4802</v>
      </c>
      <c r="C54" t="s">
        <v>3654</v>
      </c>
    </row>
    <row r="55" spans="1:3">
      <c r="A55">
        <v>1962</v>
      </c>
      <c r="B55">
        <v>132.97470000000001</v>
      </c>
      <c r="C55" t="s">
        <v>3655</v>
      </c>
    </row>
    <row r="56" spans="1:3">
      <c r="A56">
        <v>1963</v>
      </c>
      <c r="B56">
        <v>125.7677</v>
      </c>
      <c r="C56" t="s">
        <v>3656</v>
      </c>
    </row>
    <row r="57" spans="1:3">
      <c r="A57">
        <v>1964</v>
      </c>
      <c r="B57">
        <v>141.4872</v>
      </c>
      <c r="C57" t="s">
        <v>3657</v>
      </c>
    </row>
    <row r="58" spans="1:3">
      <c r="A58">
        <v>1965</v>
      </c>
      <c r="B58">
        <v>127.7927</v>
      </c>
      <c r="C58" t="s">
        <v>3658</v>
      </c>
    </row>
    <row r="59" spans="1:3">
      <c r="A59">
        <v>1966</v>
      </c>
      <c r="B59">
        <v>128.50800000000001</v>
      </c>
      <c r="C59" t="s">
        <v>3659</v>
      </c>
    </row>
    <row r="60" spans="1:3">
      <c r="A60">
        <v>1967</v>
      </c>
      <c r="B60">
        <v>124.4969</v>
      </c>
      <c r="C60" t="s">
        <v>3660</v>
      </c>
    </row>
    <row r="61" spans="1:3">
      <c r="A61">
        <v>1968</v>
      </c>
      <c r="B61">
        <v>129.39340000000001</v>
      </c>
      <c r="C61" t="s">
        <v>3661</v>
      </c>
    </row>
    <row r="62" spans="1:3">
      <c r="A62">
        <v>1969</v>
      </c>
      <c r="B62">
        <v>118.5198</v>
      </c>
      <c r="C62" t="s">
        <v>3662</v>
      </c>
    </row>
    <row r="63" spans="1:3">
      <c r="A63">
        <v>1970</v>
      </c>
      <c r="B63">
        <v>124.4427</v>
      </c>
      <c r="C63" t="s">
        <v>3663</v>
      </c>
    </row>
    <row r="64" spans="1:3">
      <c r="A64">
        <v>1971</v>
      </c>
      <c r="B64">
        <v>128.89689999999999</v>
      </c>
      <c r="C64" t="s">
        <v>3664</v>
      </c>
    </row>
    <row r="65" spans="1:3">
      <c r="A65">
        <v>1972</v>
      </c>
      <c r="B65">
        <v>131.49760000000001</v>
      </c>
      <c r="C65" t="s">
        <v>3665</v>
      </c>
    </row>
    <row r="66" spans="1:3">
      <c r="A66">
        <v>1973</v>
      </c>
      <c r="B66">
        <v>124.4997</v>
      </c>
      <c r="C66" t="s">
        <v>3666</v>
      </c>
    </row>
    <row r="67" spans="1:3">
      <c r="A67">
        <v>1974</v>
      </c>
      <c r="B67">
        <v>126.6559</v>
      </c>
      <c r="C67" t="s">
        <v>3667</v>
      </c>
    </row>
    <row r="68" spans="1:3">
      <c r="A68">
        <v>1975</v>
      </c>
      <c r="B68">
        <v>130.57599999999999</v>
      </c>
      <c r="C68" t="s">
        <v>3668</v>
      </c>
    </row>
    <row r="69" spans="1:3">
      <c r="A69">
        <v>1976</v>
      </c>
      <c r="B69">
        <v>123.4524</v>
      </c>
      <c r="C69" t="s">
        <v>3669</v>
      </c>
    </row>
    <row r="70" spans="1:3">
      <c r="A70">
        <v>1977</v>
      </c>
      <c r="B70">
        <v>126.53230000000001</v>
      </c>
      <c r="C70" t="s">
        <v>3670</v>
      </c>
    </row>
    <row r="71" spans="1:3">
      <c r="A71">
        <v>1978</v>
      </c>
      <c r="B71">
        <v>120.6378</v>
      </c>
      <c r="C71" t="s">
        <v>3671</v>
      </c>
    </row>
    <row r="72" spans="1:3">
      <c r="A72">
        <v>1979</v>
      </c>
      <c r="B72">
        <v>120.7615</v>
      </c>
      <c r="C72" t="s">
        <v>3672</v>
      </c>
    </row>
    <row r="73" spans="1:3">
      <c r="A73">
        <v>1980</v>
      </c>
      <c r="B73">
        <v>120.5531</v>
      </c>
      <c r="C73" t="s">
        <v>3673</v>
      </c>
    </row>
    <row r="74" spans="1:3">
      <c r="A74">
        <v>1981</v>
      </c>
      <c r="B74">
        <v>120.7809</v>
      </c>
      <c r="C74" t="s">
        <v>3674</v>
      </c>
    </row>
    <row r="75" spans="1:3">
      <c r="A75">
        <v>1982</v>
      </c>
      <c r="B75">
        <v>130.7337</v>
      </c>
      <c r="C75" t="s">
        <v>3675</v>
      </c>
    </row>
    <row r="76" spans="1:3">
      <c r="A76">
        <v>1983</v>
      </c>
      <c r="B76">
        <v>119.776</v>
      </c>
      <c r="C76" t="s">
        <v>3676</v>
      </c>
    </row>
    <row r="77" spans="1:3">
      <c r="A77">
        <v>1984</v>
      </c>
      <c r="B77">
        <v>130.64830000000001</v>
      </c>
      <c r="C77" t="s">
        <v>3677</v>
      </c>
    </row>
    <row r="78" spans="1:3">
      <c r="A78">
        <v>1985</v>
      </c>
      <c r="B78">
        <v>131.6087</v>
      </c>
      <c r="C78" t="s">
        <v>3678</v>
      </c>
    </row>
    <row r="79" spans="1:3">
      <c r="A79">
        <v>1986</v>
      </c>
      <c r="B79">
        <v>128.95169999999999</v>
      </c>
      <c r="C79" t="s">
        <v>3679</v>
      </c>
    </row>
    <row r="80" spans="1:3">
      <c r="A80">
        <v>1987</v>
      </c>
      <c r="B80">
        <v>125.633</v>
      </c>
      <c r="C80" t="s">
        <v>3680</v>
      </c>
    </row>
    <row r="81" spans="1:3">
      <c r="A81">
        <v>1988</v>
      </c>
      <c r="B81">
        <v>118.3858</v>
      </c>
      <c r="C81" t="s">
        <v>3707</v>
      </c>
    </row>
    <row r="82" spans="1:3">
      <c r="A82">
        <v>1989</v>
      </c>
      <c r="B82">
        <v>121.8434</v>
      </c>
      <c r="C82" t="s">
        <v>3708</v>
      </c>
    </row>
    <row r="83" spans="1:3">
      <c r="A83">
        <v>1990</v>
      </c>
      <c r="B83">
        <v>114.72190000000001</v>
      </c>
      <c r="C83" t="s">
        <v>3709</v>
      </c>
    </row>
    <row r="84" spans="1:3">
      <c r="A84">
        <v>1991</v>
      </c>
      <c r="B84">
        <v>121.0031</v>
      </c>
      <c r="C84" t="s">
        <v>3710</v>
      </c>
    </row>
    <row r="85" spans="1:3">
      <c r="A85">
        <v>1992</v>
      </c>
      <c r="B85">
        <v>135.26840000000001</v>
      </c>
      <c r="C85" t="s">
        <v>3711</v>
      </c>
    </row>
    <row r="86" spans="1:3">
      <c r="A86">
        <v>1993</v>
      </c>
      <c r="B86">
        <v>113.5427</v>
      </c>
      <c r="C86" t="s">
        <v>3712</v>
      </c>
    </row>
    <row r="87" spans="1:3">
      <c r="A87">
        <v>1994</v>
      </c>
      <c r="B87">
        <v>119.9594</v>
      </c>
      <c r="C87" t="s">
        <v>3713</v>
      </c>
    </row>
    <row r="88" spans="1:3">
      <c r="A88">
        <v>1995</v>
      </c>
      <c r="B88">
        <v>116.5573</v>
      </c>
      <c r="C88" t="s">
        <v>3714</v>
      </c>
    </row>
    <row r="89" spans="1:3">
      <c r="A89">
        <v>1996</v>
      </c>
      <c r="B89">
        <v>126.5226</v>
      </c>
      <c r="C89" t="s">
        <v>3715</v>
      </c>
    </row>
    <row r="90" spans="1:3">
      <c r="A90">
        <v>1997</v>
      </c>
      <c r="B90">
        <v>120.4365</v>
      </c>
      <c r="C90" t="s">
        <v>3716</v>
      </c>
    </row>
    <row r="91" spans="1:3">
      <c r="A91">
        <v>1998</v>
      </c>
      <c r="B91">
        <v>110.7045</v>
      </c>
      <c r="C91" t="s">
        <v>3717</v>
      </c>
    </row>
    <row r="92" spans="1:3">
      <c r="A92">
        <v>1999</v>
      </c>
      <c r="B92">
        <v>119.908</v>
      </c>
      <c r="C92" t="s">
        <v>3718</v>
      </c>
    </row>
    <row r="93" spans="1:3">
      <c r="A93">
        <v>2000</v>
      </c>
      <c r="B93">
        <v>122.44970000000001</v>
      </c>
      <c r="C93" t="s">
        <v>3719</v>
      </c>
    </row>
    <row r="94" spans="1:3">
      <c r="A94">
        <v>2001</v>
      </c>
      <c r="B94">
        <v>128.542</v>
      </c>
      <c r="C94" t="s">
        <v>3720</v>
      </c>
    </row>
    <row r="95" spans="1:3">
      <c r="A95">
        <v>2002</v>
      </c>
      <c r="B95">
        <v>127.89409999999999</v>
      </c>
      <c r="C95" t="s">
        <v>3721</v>
      </c>
    </row>
    <row r="96" spans="1:3">
      <c r="A96">
        <v>2003</v>
      </c>
      <c r="B96">
        <v>119.76560000000001</v>
      </c>
      <c r="C96" t="s">
        <v>3722</v>
      </c>
    </row>
    <row r="97" spans="1:3">
      <c r="A97">
        <v>2004</v>
      </c>
      <c r="B97">
        <v>114.59439999999999</v>
      </c>
      <c r="C97" t="s">
        <v>3723</v>
      </c>
    </row>
    <row r="98" spans="1:3">
      <c r="A98">
        <v>2005</v>
      </c>
      <c r="B98">
        <v>117.50069999999999</v>
      </c>
      <c r="C98" t="s">
        <v>3724</v>
      </c>
    </row>
    <row r="99" spans="1:3">
      <c r="A99">
        <v>2006</v>
      </c>
      <c r="B99">
        <v>121.7285</v>
      </c>
      <c r="C99" t="s">
        <v>3725</v>
      </c>
    </row>
    <row r="100" spans="1:3">
      <c r="A100">
        <v>2007</v>
      </c>
      <c r="B100">
        <v>116.616</v>
      </c>
      <c r="C100" t="s">
        <v>3726</v>
      </c>
    </row>
    <row r="101" spans="1:3">
      <c r="A101">
        <v>2008</v>
      </c>
      <c r="B101">
        <v>125.95350000000001</v>
      </c>
      <c r="C101" t="s">
        <v>3727</v>
      </c>
    </row>
    <row r="102" spans="1:3">
      <c r="A102">
        <v>2009</v>
      </c>
      <c r="B102">
        <v>120.8618</v>
      </c>
      <c r="C102" t="s">
        <v>3728</v>
      </c>
    </row>
    <row r="103" spans="1:3">
      <c r="A103">
        <v>2010</v>
      </c>
      <c r="B103">
        <v>118.3792</v>
      </c>
      <c r="C103" t="s">
        <v>3729</v>
      </c>
    </row>
  </sheetData>
  <phoneticPr fontId="3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/>
  </sheetViews>
  <sheetFormatPr baseColWidth="10" defaultRowHeight="13" x14ac:dyDescent="0"/>
  <sheetData>
    <row r="1" spans="1:3" ht="20">
      <c r="A1" s="36" t="s">
        <v>4102</v>
      </c>
    </row>
    <row r="2" spans="1:3">
      <c r="A2" t="s">
        <v>4097</v>
      </c>
    </row>
    <row r="4" spans="1:3">
      <c r="A4" t="s">
        <v>4103</v>
      </c>
    </row>
    <row r="5" spans="1:3">
      <c r="A5" t="s">
        <v>4099</v>
      </c>
    </row>
    <row r="7" spans="1:3">
      <c r="A7" t="s">
        <v>4104</v>
      </c>
    </row>
    <row r="10" spans="1:3">
      <c r="A10" s="172" t="s">
        <v>1635</v>
      </c>
      <c r="B10" s="1" t="s">
        <v>4100</v>
      </c>
      <c r="C10" s="1" t="s">
        <v>4105</v>
      </c>
    </row>
    <row r="11" spans="1:3">
      <c r="A11" s="171">
        <v>1998</v>
      </c>
      <c r="B11">
        <v>1</v>
      </c>
      <c r="C11">
        <v>23.9</v>
      </c>
    </row>
    <row r="12" spans="1:3">
      <c r="A12" s="171">
        <v>2000</v>
      </c>
      <c r="B12">
        <v>1</v>
      </c>
      <c r="C12">
        <v>17.8</v>
      </c>
    </row>
    <row r="13" spans="1:3">
      <c r="A13" s="171">
        <v>2002</v>
      </c>
      <c r="B13">
        <v>1</v>
      </c>
      <c r="C13">
        <v>24.1</v>
      </c>
    </row>
    <row r="14" spans="1:3">
      <c r="A14" s="171">
        <v>1998</v>
      </c>
      <c r="B14">
        <v>2</v>
      </c>
      <c r="C14">
        <v>28.9</v>
      </c>
    </row>
    <row r="15" spans="1:3">
      <c r="A15" s="171">
        <v>2000</v>
      </c>
      <c r="B15">
        <v>2</v>
      </c>
      <c r="C15">
        <v>17.5</v>
      </c>
    </row>
    <row r="16" spans="1:3">
      <c r="A16" s="171">
        <v>2002</v>
      </c>
      <c r="B16">
        <v>2</v>
      </c>
      <c r="C16">
        <v>22.4</v>
      </c>
    </row>
    <row r="17" spans="1:3">
      <c r="A17" s="171">
        <v>1998</v>
      </c>
      <c r="B17">
        <v>3</v>
      </c>
      <c r="C17">
        <v>10.199999999999999</v>
      </c>
    </row>
    <row r="18" spans="1:3">
      <c r="A18" s="171">
        <v>2000</v>
      </c>
      <c r="B18">
        <v>3</v>
      </c>
      <c r="C18">
        <v>9.27</v>
      </c>
    </row>
    <row r="19" spans="1:3">
      <c r="A19" s="171">
        <v>2002</v>
      </c>
      <c r="B19">
        <v>3</v>
      </c>
      <c r="C19">
        <v>9.76</v>
      </c>
    </row>
    <row r="20" spans="1:3">
      <c r="A20" s="171">
        <v>1998</v>
      </c>
      <c r="B20">
        <v>4</v>
      </c>
      <c r="C20">
        <v>21.4</v>
      </c>
    </row>
    <row r="21" spans="1:3">
      <c r="A21" s="171">
        <v>2000</v>
      </c>
      <c r="B21">
        <v>4</v>
      </c>
      <c r="C21">
        <v>5.41</v>
      </c>
    </row>
    <row r="22" spans="1:3">
      <c r="A22" s="171">
        <v>2002</v>
      </c>
      <c r="B22">
        <v>4</v>
      </c>
      <c r="C22">
        <v>6.74</v>
      </c>
    </row>
    <row r="23" spans="1:3">
      <c r="A23" s="171">
        <v>1998</v>
      </c>
      <c r="B23">
        <v>5</v>
      </c>
      <c r="C23">
        <v>56.2</v>
      </c>
    </row>
    <row r="24" spans="1:3">
      <c r="A24" s="171">
        <v>2000</v>
      </c>
      <c r="B24">
        <v>5</v>
      </c>
      <c r="C24">
        <v>30.6</v>
      </c>
    </row>
    <row r="25" spans="1:3">
      <c r="A25" s="171">
        <v>2002</v>
      </c>
      <c r="B25">
        <v>5</v>
      </c>
      <c r="C25">
        <v>25.8</v>
      </c>
    </row>
    <row r="26" spans="1:3">
      <c r="A26" s="171">
        <v>1998</v>
      </c>
      <c r="B26">
        <v>6</v>
      </c>
      <c r="C26">
        <v>25.7</v>
      </c>
    </row>
    <row r="27" spans="1:3">
      <c r="A27" s="171">
        <v>2000</v>
      </c>
      <c r="B27">
        <v>6</v>
      </c>
      <c r="C27">
        <v>22.7</v>
      </c>
    </row>
    <row r="28" spans="1:3">
      <c r="A28" s="171">
        <v>2002</v>
      </c>
      <c r="B28">
        <v>6</v>
      </c>
      <c r="C28">
        <v>23.7</v>
      </c>
    </row>
    <row r="29" spans="1:3">
      <c r="A29" s="171">
        <v>1998</v>
      </c>
      <c r="B29">
        <v>7</v>
      </c>
      <c r="C29">
        <v>17</v>
      </c>
    </row>
    <row r="30" spans="1:3">
      <c r="A30" s="171">
        <v>2000</v>
      </c>
      <c r="B30">
        <v>7</v>
      </c>
      <c r="C30">
        <v>16.600000000000001</v>
      </c>
    </row>
    <row r="31" spans="1:3">
      <c r="A31" s="171">
        <v>2002</v>
      </c>
      <c r="B31">
        <v>7</v>
      </c>
      <c r="C31">
        <v>16.2</v>
      </c>
    </row>
    <row r="32" spans="1:3">
      <c r="A32" s="171">
        <v>1998</v>
      </c>
      <c r="B32">
        <v>8</v>
      </c>
      <c r="C32">
        <v>11.8</v>
      </c>
    </row>
    <row r="33" spans="1:3">
      <c r="A33" s="171">
        <v>2000</v>
      </c>
      <c r="B33">
        <v>8</v>
      </c>
      <c r="C33">
        <v>10.1</v>
      </c>
    </row>
    <row r="34" spans="1:3">
      <c r="A34" s="171">
        <v>2002</v>
      </c>
      <c r="B34">
        <v>8</v>
      </c>
      <c r="C34">
        <v>9.59</v>
      </c>
    </row>
    <row r="35" spans="1:3">
      <c r="A35" s="171">
        <v>1998</v>
      </c>
      <c r="B35">
        <v>9</v>
      </c>
      <c r="C35">
        <v>18.5</v>
      </c>
    </row>
    <row r="36" spans="1:3">
      <c r="A36" s="171">
        <v>2000</v>
      </c>
      <c r="B36">
        <v>9</v>
      </c>
      <c r="C36">
        <v>1.4999999999999999E-2</v>
      </c>
    </row>
    <row r="37" spans="1:3">
      <c r="A37" s="171">
        <v>2002</v>
      </c>
      <c r="B37">
        <v>9</v>
      </c>
      <c r="C37">
        <v>7.38</v>
      </c>
    </row>
    <row r="38" spans="1:3">
      <c r="A38" s="171">
        <v>1998</v>
      </c>
      <c r="B38">
        <v>10</v>
      </c>
      <c r="C38">
        <v>12.8</v>
      </c>
    </row>
    <row r="39" spans="1:3">
      <c r="A39" s="171">
        <v>2000</v>
      </c>
      <c r="B39">
        <v>10</v>
      </c>
      <c r="C39">
        <v>12.9</v>
      </c>
    </row>
    <row r="40" spans="1:3">
      <c r="A40" s="171">
        <v>2002</v>
      </c>
      <c r="B40">
        <v>10</v>
      </c>
      <c r="C40">
        <v>13.8</v>
      </c>
    </row>
    <row r="41" spans="1:3">
      <c r="A41" s="171">
        <v>1998</v>
      </c>
      <c r="B41">
        <v>11</v>
      </c>
      <c r="C41">
        <v>10.8</v>
      </c>
    </row>
    <row r="42" spans="1:3">
      <c r="A42" s="171">
        <v>2000</v>
      </c>
      <c r="B42">
        <v>11</v>
      </c>
      <c r="C42">
        <v>1.1499999999999999</v>
      </c>
    </row>
    <row r="43" spans="1:3">
      <c r="A43" s="171">
        <v>2002</v>
      </c>
      <c r="B43">
        <v>11</v>
      </c>
      <c r="C43">
        <v>1.01</v>
      </c>
    </row>
    <row r="44" spans="1:3">
      <c r="A44" s="171">
        <v>1998</v>
      </c>
      <c r="B44">
        <v>12</v>
      </c>
      <c r="C44">
        <v>18</v>
      </c>
    </row>
    <row r="45" spans="1:3">
      <c r="A45" s="171">
        <v>2000</v>
      </c>
      <c r="B45">
        <v>12</v>
      </c>
      <c r="C45">
        <v>0.01</v>
      </c>
    </row>
    <row r="46" spans="1:3">
      <c r="A46" s="171">
        <v>2002</v>
      </c>
      <c r="B46">
        <v>12</v>
      </c>
      <c r="C46">
        <v>3.2000000000000001E-2</v>
      </c>
    </row>
    <row r="47" spans="1:3">
      <c r="A47" s="171">
        <v>1998</v>
      </c>
      <c r="B47">
        <v>13</v>
      </c>
      <c r="C47">
        <v>12.6</v>
      </c>
    </row>
    <row r="48" spans="1:3">
      <c r="A48" s="171">
        <v>2000</v>
      </c>
      <c r="B48">
        <v>13</v>
      </c>
      <c r="C48">
        <v>13.8</v>
      </c>
    </row>
    <row r="49" spans="1:3">
      <c r="A49" s="171">
        <v>2002</v>
      </c>
      <c r="B49">
        <v>13</v>
      </c>
      <c r="C49">
        <v>13.1</v>
      </c>
    </row>
    <row r="50" spans="1:3">
      <c r="A50" s="171">
        <v>1998</v>
      </c>
      <c r="B50">
        <v>14</v>
      </c>
      <c r="C50">
        <v>13.5</v>
      </c>
    </row>
    <row r="51" spans="1:3">
      <c r="A51" s="171">
        <v>2000</v>
      </c>
      <c r="B51">
        <v>14</v>
      </c>
      <c r="C51">
        <v>17.8</v>
      </c>
    </row>
    <row r="52" spans="1:3">
      <c r="A52" s="171">
        <v>2002</v>
      </c>
      <c r="B52">
        <v>14</v>
      </c>
      <c r="C52">
        <v>20.8</v>
      </c>
    </row>
    <row r="53" spans="1:3">
      <c r="A53" s="171">
        <v>1998</v>
      </c>
      <c r="B53">
        <v>15</v>
      </c>
      <c r="C53">
        <v>12.1</v>
      </c>
    </row>
    <row r="54" spans="1:3">
      <c r="A54" s="171">
        <v>2000</v>
      </c>
      <c r="B54">
        <v>15</v>
      </c>
      <c r="C54">
        <v>7.91</v>
      </c>
    </row>
    <row r="55" spans="1:3">
      <c r="A55" s="171">
        <v>2002</v>
      </c>
      <c r="B55">
        <v>15</v>
      </c>
      <c r="C55">
        <v>7.46</v>
      </c>
    </row>
    <row r="56" spans="1:3">
      <c r="A56" s="171">
        <v>1998</v>
      </c>
      <c r="B56">
        <v>16</v>
      </c>
      <c r="C56">
        <v>12.2</v>
      </c>
    </row>
    <row r="57" spans="1:3">
      <c r="A57" s="171">
        <v>2000</v>
      </c>
      <c r="B57">
        <v>16</v>
      </c>
      <c r="C57">
        <v>11.5</v>
      </c>
    </row>
    <row r="58" spans="1:3">
      <c r="A58" s="171">
        <v>2002</v>
      </c>
      <c r="B58">
        <v>16</v>
      </c>
      <c r="C58">
        <v>0.95</v>
      </c>
    </row>
    <row r="59" spans="1:3">
      <c r="A59" s="171">
        <v>1998</v>
      </c>
      <c r="B59">
        <v>17</v>
      </c>
      <c r="C59">
        <v>18.7</v>
      </c>
    </row>
    <row r="60" spans="1:3">
      <c r="A60" s="171">
        <v>2000</v>
      </c>
      <c r="B60">
        <v>17</v>
      </c>
      <c r="C60">
        <v>24.3</v>
      </c>
    </row>
    <row r="61" spans="1:3">
      <c r="A61" s="171">
        <v>2002</v>
      </c>
      <c r="B61">
        <v>17</v>
      </c>
      <c r="C61">
        <v>9.09</v>
      </c>
    </row>
    <row r="62" spans="1:3">
      <c r="A62" s="17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RowHeight="13" x14ac:dyDescent="0"/>
  <cols>
    <col min="1" max="16384" width="10.7109375" style="2"/>
  </cols>
  <sheetData>
    <row r="1" spans="1:3" ht="20">
      <c r="A1" s="36" t="s">
        <v>2543</v>
      </c>
    </row>
    <row r="3" spans="1:3">
      <c r="A3" s="2" t="s">
        <v>2546</v>
      </c>
    </row>
    <row r="5" spans="1:3">
      <c r="A5" s="2" t="s">
        <v>1740</v>
      </c>
      <c r="B5" s="2" t="s">
        <v>1741</v>
      </c>
      <c r="C5" s="2" t="s">
        <v>247</v>
      </c>
    </row>
    <row r="6" spans="1:3">
      <c r="A6" s="2" t="s">
        <v>1735</v>
      </c>
      <c r="B6" s="2" t="s">
        <v>1736</v>
      </c>
      <c r="C6" s="2">
        <v>70</v>
      </c>
    </row>
    <row r="7" spans="1:3">
      <c r="A7" s="2" t="s">
        <v>1735</v>
      </c>
      <c r="B7" s="2" t="s">
        <v>1737</v>
      </c>
      <c r="C7" s="2">
        <v>55</v>
      </c>
    </row>
    <row r="8" spans="1:3">
      <c r="A8" s="2" t="s">
        <v>1735</v>
      </c>
      <c r="B8" s="2" t="s">
        <v>1738</v>
      </c>
      <c r="C8" s="2">
        <v>63</v>
      </c>
    </row>
    <row r="9" spans="1:3">
      <c r="A9" s="2" t="s">
        <v>1739</v>
      </c>
      <c r="B9" s="2" t="s">
        <v>1736</v>
      </c>
      <c r="C9" s="2">
        <v>90</v>
      </c>
    </row>
    <row r="10" spans="1:3">
      <c r="A10" s="2" t="s">
        <v>1739</v>
      </c>
      <c r="B10" s="2" t="s">
        <v>1737</v>
      </c>
      <c r="C10" s="2">
        <v>77</v>
      </c>
    </row>
    <row r="11" spans="1:3">
      <c r="A11" s="2" t="s">
        <v>1739</v>
      </c>
      <c r="B11" s="2" t="s">
        <v>1738</v>
      </c>
      <c r="C11" s="2">
        <v>75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4" sqref="A4"/>
    </sheetView>
  </sheetViews>
  <sheetFormatPr baseColWidth="10" defaultColWidth="11" defaultRowHeight="13" x14ac:dyDescent="0"/>
  <sheetData>
    <row r="1" spans="1:3" ht="20">
      <c r="A1" s="36" t="s">
        <v>524</v>
      </c>
    </row>
    <row r="3" spans="1:3">
      <c r="A3" t="s">
        <v>525</v>
      </c>
    </row>
    <row r="6" spans="1:3" s="1" customFormat="1">
      <c r="A6" s="1" t="s">
        <v>1182</v>
      </c>
      <c r="B6" s="1" t="s">
        <v>1183</v>
      </c>
      <c r="C6" s="1" t="s">
        <v>1184</v>
      </c>
    </row>
    <row r="7" spans="1:3">
      <c r="A7">
        <v>1</v>
      </c>
      <c r="B7">
        <v>312</v>
      </c>
      <c r="C7">
        <v>346</v>
      </c>
    </row>
    <row r="8" spans="1:3">
      <c r="A8">
        <v>2</v>
      </c>
      <c r="B8">
        <v>233</v>
      </c>
      <c r="C8">
        <v>372</v>
      </c>
    </row>
    <row r="9" spans="1:3">
      <c r="A9">
        <v>3</v>
      </c>
      <c r="B9">
        <v>356</v>
      </c>
      <c r="C9">
        <v>392</v>
      </c>
    </row>
    <row r="10" spans="1:3">
      <c r="A10">
        <v>4</v>
      </c>
      <c r="B10">
        <v>316</v>
      </c>
      <c r="C10">
        <v>351</v>
      </c>
    </row>
    <row r="11" spans="1:3">
      <c r="A11">
        <v>5</v>
      </c>
      <c r="B11">
        <v>310</v>
      </c>
      <c r="C11">
        <v>330</v>
      </c>
    </row>
    <row r="12" spans="1:3">
      <c r="A12">
        <v>6</v>
      </c>
      <c r="B12">
        <v>352</v>
      </c>
      <c r="C12">
        <v>364</v>
      </c>
    </row>
    <row r="13" spans="1:3">
      <c r="A13">
        <v>7</v>
      </c>
      <c r="B13">
        <v>389</v>
      </c>
      <c r="C13">
        <v>375</v>
      </c>
    </row>
    <row r="14" spans="1:3">
      <c r="A14">
        <v>8</v>
      </c>
      <c r="B14">
        <v>313</v>
      </c>
      <c r="C14">
        <v>315</v>
      </c>
    </row>
    <row r="15" spans="1:3">
      <c r="A15">
        <v>9</v>
      </c>
      <c r="B15">
        <v>316</v>
      </c>
      <c r="C15">
        <v>327</v>
      </c>
    </row>
    <row r="16" spans="1:3">
      <c r="A16">
        <v>10</v>
      </c>
      <c r="B16">
        <v>346</v>
      </c>
      <c r="C16">
        <v>378</v>
      </c>
    </row>
  </sheetData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5" sqref="A5"/>
    </sheetView>
  </sheetViews>
  <sheetFormatPr baseColWidth="10" defaultColWidth="11" defaultRowHeight="13" x14ac:dyDescent="0"/>
  <sheetData>
    <row r="1" spans="1:3" ht="20">
      <c r="A1" s="36" t="s">
        <v>852</v>
      </c>
    </row>
    <row r="3" spans="1:3">
      <c r="A3" t="s">
        <v>576</v>
      </c>
    </row>
    <row r="4" spans="1:3">
      <c r="A4" t="s">
        <v>577</v>
      </c>
    </row>
    <row r="7" spans="1:3">
      <c r="A7" s="1" t="s">
        <v>117</v>
      </c>
      <c r="B7" s="1" t="s">
        <v>118</v>
      </c>
      <c r="C7" s="1" t="s">
        <v>1769</v>
      </c>
    </row>
    <row r="8" spans="1:3">
      <c r="A8">
        <v>1</v>
      </c>
      <c r="B8">
        <v>31.4</v>
      </c>
      <c r="C8">
        <v>28.1</v>
      </c>
    </row>
    <row r="9" spans="1:3">
      <c r="A9">
        <v>2</v>
      </c>
      <c r="B9">
        <v>37</v>
      </c>
      <c r="C9">
        <v>37.1</v>
      </c>
    </row>
    <row r="10" spans="1:3">
      <c r="A10">
        <v>3</v>
      </c>
      <c r="B10">
        <v>44</v>
      </c>
      <c r="C10">
        <v>40.6</v>
      </c>
    </row>
    <row r="11" spans="1:3">
      <c r="A11">
        <v>4</v>
      </c>
      <c r="B11">
        <v>28.8</v>
      </c>
      <c r="C11">
        <v>27.3</v>
      </c>
    </row>
    <row r="12" spans="1:3">
      <c r="A12">
        <v>5</v>
      </c>
      <c r="B12">
        <v>59.9</v>
      </c>
      <c r="C12">
        <v>58.4</v>
      </c>
    </row>
    <row r="13" spans="1:3">
      <c r="A13">
        <v>6</v>
      </c>
      <c r="B13">
        <v>37.6</v>
      </c>
      <c r="C13">
        <v>38.9</v>
      </c>
    </row>
  </sheetData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A5" sqref="A5"/>
    </sheetView>
  </sheetViews>
  <sheetFormatPr baseColWidth="10" defaultColWidth="11" defaultRowHeight="13" x14ac:dyDescent="0"/>
  <sheetData>
    <row r="1" spans="1:4" ht="20">
      <c r="A1" s="36" t="s">
        <v>377</v>
      </c>
    </row>
    <row r="3" spans="1:4">
      <c r="A3" t="s">
        <v>378</v>
      </c>
    </row>
    <row r="4" spans="1:4">
      <c r="A4" t="s">
        <v>268</v>
      </c>
    </row>
    <row r="8" spans="1:4">
      <c r="A8" t="s">
        <v>1744</v>
      </c>
      <c r="B8" t="s">
        <v>1591</v>
      </c>
      <c r="C8" t="s">
        <v>1592</v>
      </c>
      <c r="D8" t="s">
        <v>1593</v>
      </c>
    </row>
    <row r="9" spans="1:4">
      <c r="A9">
        <v>1</v>
      </c>
      <c r="B9">
        <v>0.7</v>
      </c>
      <c r="C9" t="s">
        <v>1742</v>
      </c>
      <c r="D9">
        <v>15</v>
      </c>
    </row>
    <row r="10" spans="1:4">
      <c r="A10">
        <v>1</v>
      </c>
      <c r="B10">
        <v>4</v>
      </c>
      <c r="C10" t="s">
        <v>1743</v>
      </c>
      <c r="D10">
        <v>21</v>
      </c>
    </row>
    <row r="11" spans="1:4">
      <c r="A11">
        <v>2</v>
      </c>
      <c r="B11">
        <v>2.4</v>
      </c>
      <c r="C11" t="s">
        <v>1742</v>
      </c>
      <c r="D11">
        <v>11</v>
      </c>
    </row>
    <row r="12" spans="1:4">
      <c r="A12">
        <v>2</v>
      </c>
      <c r="B12">
        <v>6</v>
      </c>
      <c r="C12" t="s">
        <v>1743</v>
      </c>
      <c r="D12">
        <v>3.1</v>
      </c>
    </row>
    <row r="13" spans="1:4">
      <c r="A13">
        <v>3</v>
      </c>
      <c r="B13">
        <v>0.7</v>
      </c>
      <c r="C13" t="s">
        <v>1742</v>
      </c>
      <c r="D13">
        <v>5.9</v>
      </c>
    </row>
    <row r="14" spans="1:4">
      <c r="A14">
        <v>3</v>
      </c>
      <c r="B14">
        <v>2.6</v>
      </c>
      <c r="C14" t="s">
        <v>1743</v>
      </c>
      <c r="D14">
        <v>6.4</v>
      </c>
    </row>
    <row r="15" spans="1:4">
      <c r="A15">
        <v>4</v>
      </c>
      <c r="B15">
        <v>1.3</v>
      </c>
      <c r="C15" t="s">
        <v>1742</v>
      </c>
      <c r="D15">
        <v>12.2</v>
      </c>
    </row>
    <row r="16" spans="1:4">
      <c r="A16">
        <v>4</v>
      </c>
      <c r="B16">
        <v>4</v>
      </c>
      <c r="C16" t="s">
        <v>1743</v>
      </c>
      <c r="D16">
        <v>17.600000000000001</v>
      </c>
    </row>
    <row r="17" spans="1:4">
      <c r="A17">
        <v>5</v>
      </c>
      <c r="B17">
        <v>0.6</v>
      </c>
      <c r="C17" t="s">
        <v>1742</v>
      </c>
      <c r="D17">
        <v>6.2</v>
      </c>
    </row>
    <row r="18" spans="1:4">
      <c r="A18">
        <v>5</v>
      </c>
      <c r="B18">
        <v>4.4000000000000004</v>
      </c>
      <c r="C18" t="s">
        <v>1743</v>
      </c>
      <c r="D18">
        <v>7</v>
      </c>
    </row>
    <row r="19" spans="1:4">
      <c r="A19">
        <v>6</v>
      </c>
      <c r="B19">
        <v>1.3</v>
      </c>
      <c r="C19" t="s">
        <v>1742</v>
      </c>
      <c r="D19">
        <v>39.799999999999997</v>
      </c>
    </row>
    <row r="20" spans="1:4">
      <c r="A20">
        <v>6</v>
      </c>
      <c r="B20">
        <v>3.2</v>
      </c>
      <c r="C20" t="s">
        <v>1743</v>
      </c>
      <c r="D20">
        <v>25</v>
      </c>
    </row>
    <row r="21" spans="1:4">
      <c r="A21">
        <v>7</v>
      </c>
      <c r="B21">
        <v>2</v>
      </c>
      <c r="C21" t="s">
        <v>1742</v>
      </c>
      <c r="D21">
        <v>6.5</v>
      </c>
    </row>
    <row r="22" spans="1:4">
      <c r="A22">
        <v>7</v>
      </c>
      <c r="B22">
        <v>4.2</v>
      </c>
      <c r="C22" t="s">
        <v>1743</v>
      </c>
      <c r="D22">
        <v>11.2</v>
      </c>
    </row>
    <row r="23" spans="1:4">
      <c r="A23">
        <v>8</v>
      </c>
      <c r="B23">
        <v>1.3</v>
      </c>
      <c r="C23" t="s">
        <v>1742</v>
      </c>
      <c r="D23">
        <v>9.6</v>
      </c>
    </row>
    <row r="24" spans="1:4">
      <c r="A24">
        <v>8</v>
      </c>
      <c r="B24">
        <v>4.2</v>
      </c>
      <c r="C24" t="s">
        <v>1743</v>
      </c>
      <c r="D24">
        <v>17.5</v>
      </c>
    </row>
    <row r="25" spans="1:4">
      <c r="A25">
        <v>9</v>
      </c>
      <c r="B25">
        <v>2</v>
      </c>
      <c r="C25" t="s">
        <v>1742</v>
      </c>
      <c r="D25">
        <v>7.3</v>
      </c>
    </row>
    <row r="26" spans="1:4">
      <c r="A26">
        <v>9</v>
      </c>
      <c r="B26">
        <v>3.6</v>
      </c>
      <c r="C26" t="s">
        <v>1743</v>
      </c>
      <c r="D26">
        <v>10</v>
      </c>
    </row>
    <row r="27" spans="1:4">
      <c r="A27">
        <v>10</v>
      </c>
      <c r="B27">
        <v>0.7</v>
      </c>
      <c r="C27" t="s">
        <v>1742</v>
      </c>
      <c r="D27">
        <v>11.3</v>
      </c>
    </row>
    <row r="28" spans="1:4">
      <c r="A28">
        <v>10</v>
      </c>
      <c r="B28">
        <v>3.5</v>
      </c>
      <c r="C28" t="s">
        <v>1743</v>
      </c>
      <c r="D28">
        <v>21</v>
      </c>
    </row>
    <row r="29" spans="1:4">
      <c r="A29">
        <v>11</v>
      </c>
      <c r="B29">
        <v>2.2999999999999998</v>
      </c>
      <c r="C29" t="s">
        <v>1742</v>
      </c>
      <c r="D29">
        <v>12.1</v>
      </c>
    </row>
    <row r="30" spans="1:4">
      <c r="A30">
        <v>11</v>
      </c>
      <c r="B30">
        <v>6</v>
      </c>
      <c r="C30" t="s">
        <v>1743</v>
      </c>
      <c r="D30">
        <v>12.1</v>
      </c>
    </row>
    <row r="31" spans="1:4">
      <c r="A31">
        <v>12</v>
      </c>
      <c r="B31">
        <v>2.5</v>
      </c>
      <c r="C31" t="s">
        <v>1742</v>
      </c>
      <c r="D31">
        <v>13.2</v>
      </c>
    </row>
    <row r="32" spans="1:4">
      <c r="A32">
        <v>12</v>
      </c>
      <c r="B32">
        <v>4.2</v>
      </c>
      <c r="C32" t="s">
        <v>1743</v>
      </c>
      <c r="D32">
        <v>15</v>
      </c>
    </row>
    <row r="33" spans="1:4">
      <c r="A33">
        <v>13</v>
      </c>
      <c r="B33">
        <v>2.2999999999999998</v>
      </c>
      <c r="C33" t="s">
        <v>1742</v>
      </c>
      <c r="D33">
        <v>5</v>
      </c>
    </row>
    <row r="34" spans="1:4">
      <c r="A34">
        <v>13</v>
      </c>
      <c r="B34">
        <v>6</v>
      </c>
      <c r="C34" t="s">
        <v>1743</v>
      </c>
      <c r="D34">
        <v>5</v>
      </c>
    </row>
    <row r="35" spans="1:4">
      <c r="A35">
        <v>14</v>
      </c>
      <c r="B35">
        <v>1.2</v>
      </c>
      <c r="C35" t="s">
        <v>1742</v>
      </c>
      <c r="D35">
        <v>10.199999999999999</v>
      </c>
    </row>
    <row r="36" spans="1:4">
      <c r="A36">
        <v>14</v>
      </c>
      <c r="B36">
        <v>2.9</v>
      </c>
      <c r="C36" t="s">
        <v>1743</v>
      </c>
      <c r="D36">
        <v>6</v>
      </c>
    </row>
    <row r="37" spans="1:4">
      <c r="A37">
        <v>15</v>
      </c>
      <c r="B37">
        <v>0.7</v>
      </c>
      <c r="C37" t="s">
        <v>1742</v>
      </c>
      <c r="D37">
        <v>8.5</v>
      </c>
    </row>
    <row r="38" spans="1:4">
      <c r="A38">
        <v>15</v>
      </c>
      <c r="B38">
        <v>2.9</v>
      </c>
      <c r="C38" t="s">
        <v>1743</v>
      </c>
      <c r="D38">
        <v>7</v>
      </c>
    </row>
    <row r="39" spans="1:4">
      <c r="A39">
        <v>16</v>
      </c>
      <c r="B39">
        <v>1.1000000000000001</v>
      </c>
      <c r="C39" t="s">
        <v>1742</v>
      </c>
      <c r="D39">
        <v>5.8</v>
      </c>
    </row>
    <row r="40" spans="1:4">
      <c r="A40">
        <v>16</v>
      </c>
      <c r="B40">
        <v>3</v>
      </c>
      <c r="C40" t="s">
        <v>1743</v>
      </c>
      <c r="D40">
        <v>5</v>
      </c>
    </row>
    <row r="41" spans="1:4">
      <c r="A41">
        <v>17</v>
      </c>
      <c r="B41">
        <v>2.2000000000000002</v>
      </c>
      <c r="C41" t="s">
        <v>1742</v>
      </c>
      <c r="D41">
        <v>5.0999999999999996</v>
      </c>
    </row>
    <row r="42" spans="1:4">
      <c r="A42">
        <v>17</v>
      </c>
      <c r="B42">
        <v>5</v>
      </c>
      <c r="C42" t="s">
        <v>1743</v>
      </c>
      <c r="D42">
        <v>5</v>
      </c>
    </row>
    <row r="43" spans="1:4">
      <c r="A43">
        <v>18</v>
      </c>
      <c r="B43">
        <v>0.7</v>
      </c>
      <c r="C43" t="s">
        <v>1742</v>
      </c>
      <c r="D43">
        <v>65.400000000000006</v>
      </c>
    </row>
    <row r="44" spans="1:4">
      <c r="A44">
        <v>18</v>
      </c>
      <c r="B44">
        <v>3.2</v>
      </c>
      <c r="C44" t="s">
        <v>1743</v>
      </c>
      <c r="D44">
        <v>55</v>
      </c>
    </row>
    <row r="45" spans="1:4">
      <c r="A45">
        <v>19</v>
      </c>
      <c r="B45">
        <v>0.7</v>
      </c>
      <c r="C45" t="s">
        <v>1742</v>
      </c>
      <c r="D45">
        <v>13.2</v>
      </c>
    </row>
    <row r="46" spans="1:4">
      <c r="A46">
        <v>19</v>
      </c>
      <c r="B46">
        <v>3</v>
      </c>
      <c r="C46" t="s">
        <v>1743</v>
      </c>
      <c r="D46">
        <v>15</v>
      </c>
    </row>
    <row r="47" spans="1:4">
      <c r="A47">
        <v>20</v>
      </c>
      <c r="B47">
        <v>0.3</v>
      </c>
      <c r="C47" t="s">
        <v>1742</v>
      </c>
      <c r="D47">
        <v>7.1</v>
      </c>
    </row>
    <row r="48" spans="1:4">
      <c r="A48">
        <v>20</v>
      </c>
      <c r="B48">
        <v>3.2</v>
      </c>
      <c r="C48" t="s">
        <v>1743</v>
      </c>
      <c r="D48">
        <v>12</v>
      </c>
    </row>
    <row r="49" spans="1:4">
      <c r="A49">
        <v>21</v>
      </c>
      <c r="B49">
        <v>2.2999999999999998</v>
      </c>
      <c r="C49" t="s">
        <v>1742</v>
      </c>
      <c r="D49">
        <v>44.8</v>
      </c>
    </row>
    <row r="50" spans="1:4">
      <c r="A50">
        <v>21</v>
      </c>
      <c r="B50">
        <v>7</v>
      </c>
      <c r="C50" t="s">
        <v>1743</v>
      </c>
      <c r="D50">
        <v>48</v>
      </c>
    </row>
    <row r="51" spans="1:4">
      <c r="A51">
        <v>22</v>
      </c>
      <c r="B51">
        <v>1.8</v>
      </c>
      <c r="C51" t="s">
        <v>1742</v>
      </c>
      <c r="D51">
        <v>16</v>
      </c>
    </row>
    <row r="52" spans="1:4">
      <c r="A52">
        <v>22</v>
      </c>
      <c r="B52">
        <v>6</v>
      </c>
      <c r="C52" t="s">
        <v>1743</v>
      </c>
      <c r="D52">
        <v>20</v>
      </c>
    </row>
    <row r="53" spans="1:4">
      <c r="A53">
        <v>23</v>
      </c>
      <c r="B53">
        <v>2.2000000000000002</v>
      </c>
      <c r="C53" t="s">
        <v>1742</v>
      </c>
      <c r="D53">
        <v>7.2</v>
      </c>
    </row>
    <row r="54" spans="1:4">
      <c r="A54">
        <v>23</v>
      </c>
      <c r="B54">
        <v>6</v>
      </c>
      <c r="C54" t="s">
        <v>1743</v>
      </c>
      <c r="D54">
        <v>10.1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F1" sqref="F1"/>
    </sheetView>
  </sheetViews>
  <sheetFormatPr baseColWidth="10" defaultColWidth="11" defaultRowHeight="13" x14ac:dyDescent="0"/>
  <sheetData>
    <row r="1" spans="1:3" ht="20">
      <c r="A1" s="36" t="s">
        <v>3780</v>
      </c>
    </row>
    <row r="3" spans="1:3">
      <c r="A3" t="s">
        <v>269</v>
      </c>
    </row>
    <row r="4" spans="1:3">
      <c r="A4" t="s">
        <v>456</v>
      </c>
    </row>
    <row r="5" spans="1:3">
      <c r="A5" t="s">
        <v>457</v>
      </c>
    </row>
    <row r="8" spans="1:3">
      <c r="A8" s="1" t="s">
        <v>1185</v>
      </c>
      <c r="B8" s="1" t="s">
        <v>1186</v>
      </c>
      <c r="C8" s="1" t="s">
        <v>1187</v>
      </c>
    </row>
    <row r="9" spans="1:3">
      <c r="A9">
        <v>1</v>
      </c>
      <c r="B9">
        <v>18</v>
      </c>
      <c r="C9">
        <v>14</v>
      </c>
    </row>
    <row r="10" spans="1:3">
      <c r="A10">
        <v>2</v>
      </c>
      <c r="B10">
        <v>20</v>
      </c>
      <c r="C10">
        <v>15</v>
      </c>
    </row>
    <row r="11" spans="1:3">
      <c r="A11">
        <v>3</v>
      </c>
      <c r="B11">
        <v>9</v>
      </c>
      <c r="C11">
        <v>6</v>
      </c>
    </row>
    <row r="12" spans="1:3">
      <c r="A12">
        <v>4</v>
      </c>
      <c r="B12">
        <v>14</v>
      </c>
      <c r="C12">
        <v>12</v>
      </c>
    </row>
    <row r="13" spans="1:3">
      <c r="A13">
        <v>5</v>
      </c>
      <c r="B13">
        <v>38</v>
      </c>
      <c r="C13">
        <v>32</v>
      </c>
    </row>
    <row r="14" spans="1:3">
      <c r="A14">
        <v>6</v>
      </c>
      <c r="B14">
        <v>26</v>
      </c>
      <c r="C14">
        <v>30</v>
      </c>
    </row>
    <row r="15" spans="1:3">
      <c r="A15">
        <v>7</v>
      </c>
      <c r="B15">
        <v>15</v>
      </c>
      <c r="C15">
        <v>9</v>
      </c>
    </row>
    <row r="16" spans="1:3">
      <c r="A16">
        <v>8</v>
      </c>
      <c r="B16">
        <v>10</v>
      </c>
      <c r="C16">
        <v>2</v>
      </c>
    </row>
    <row r="17" spans="1:3">
      <c r="A17">
        <v>9</v>
      </c>
      <c r="B17">
        <v>25</v>
      </c>
      <c r="C17">
        <v>18</v>
      </c>
    </row>
    <row r="18" spans="1:3">
      <c r="A18">
        <v>10</v>
      </c>
      <c r="B18">
        <v>7</v>
      </c>
      <c r="C18">
        <v>3</v>
      </c>
    </row>
    <row r="19" spans="1:3">
      <c r="A19">
        <v>11</v>
      </c>
      <c r="B19">
        <v>13</v>
      </c>
      <c r="C19">
        <v>6</v>
      </c>
    </row>
  </sheetData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A6" sqref="A6"/>
    </sheetView>
  </sheetViews>
  <sheetFormatPr baseColWidth="10" defaultColWidth="11" defaultRowHeight="13" x14ac:dyDescent="0"/>
  <sheetData>
    <row r="1" spans="1:4" ht="20">
      <c r="A1" s="36" t="s">
        <v>458</v>
      </c>
    </row>
    <row r="3" spans="1:4">
      <c r="A3" t="s">
        <v>270</v>
      </c>
    </row>
    <row r="4" spans="1:4">
      <c r="A4" t="s">
        <v>547</v>
      </c>
    </row>
    <row r="5" spans="1:4">
      <c r="A5" t="s">
        <v>500</v>
      </c>
    </row>
    <row r="9" spans="1:4">
      <c r="A9" t="s">
        <v>1191</v>
      </c>
      <c r="B9" t="s">
        <v>1594</v>
      </c>
      <c r="C9" t="s">
        <v>1595</v>
      </c>
      <c r="D9" t="s">
        <v>1596</v>
      </c>
    </row>
    <row r="10" spans="1:4">
      <c r="A10">
        <v>200</v>
      </c>
      <c r="B10">
        <v>1</v>
      </c>
      <c r="C10">
        <v>5</v>
      </c>
      <c r="D10">
        <v>30</v>
      </c>
    </row>
    <row r="11" spans="1:4">
      <c r="A11">
        <v>225</v>
      </c>
      <c r="B11">
        <v>1</v>
      </c>
      <c r="C11">
        <v>5</v>
      </c>
      <c r="D11">
        <v>35</v>
      </c>
    </row>
    <row r="12" spans="1:4">
      <c r="A12">
        <v>250</v>
      </c>
      <c r="B12">
        <v>1</v>
      </c>
      <c r="C12">
        <v>5</v>
      </c>
      <c r="D12">
        <v>32</v>
      </c>
    </row>
    <row r="13" spans="1:4">
      <c r="A13">
        <v>275</v>
      </c>
      <c r="B13">
        <v>1</v>
      </c>
      <c r="C13">
        <v>5</v>
      </c>
      <c r="D13">
        <v>36</v>
      </c>
    </row>
    <row r="14" spans="1:4">
      <c r="A14">
        <v>200</v>
      </c>
      <c r="B14">
        <v>2</v>
      </c>
      <c r="C14">
        <v>1</v>
      </c>
      <c r="D14">
        <v>34</v>
      </c>
    </row>
    <row r="15" spans="1:4">
      <c r="A15">
        <v>225</v>
      </c>
      <c r="B15">
        <v>2</v>
      </c>
      <c r="C15">
        <v>1</v>
      </c>
      <c r="D15">
        <v>41</v>
      </c>
    </row>
    <row r="16" spans="1:4">
      <c r="A16">
        <v>250</v>
      </c>
      <c r="B16">
        <v>2</v>
      </c>
      <c r="C16">
        <v>1</v>
      </c>
      <c r="D16">
        <v>38</v>
      </c>
    </row>
    <row r="17" spans="1:4">
      <c r="A17">
        <v>275</v>
      </c>
      <c r="B17">
        <v>2</v>
      </c>
      <c r="C17">
        <v>1</v>
      </c>
      <c r="D17">
        <v>42</v>
      </c>
    </row>
    <row r="18" spans="1:4">
      <c r="A18">
        <v>200</v>
      </c>
      <c r="B18">
        <v>3</v>
      </c>
      <c r="C18">
        <v>8</v>
      </c>
      <c r="D18">
        <v>29</v>
      </c>
    </row>
    <row r="19" spans="1:4">
      <c r="A19">
        <v>225</v>
      </c>
      <c r="B19">
        <v>3</v>
      </c>
      <c r="C19">
        <v>8</v>
      </c>
      <c r="D19">
        <v>31</v>
      </c>
    </row>
    <row r="20" spans="1:4">
      <c r="A20">
        <v>250</v>
      </c>
      <c r="B20">
        <v>3</v>
      </c>
      <c r="C20">
        <v>8</v>
      </c>
      <c r="D20">
        <v>33</v>
      </c>
    </row>
    <row r="21" spans="1:4">
      <c r="A21">
        <v>275</v>
      </c>
      <c r="B21">
        <v>3</v>
      </c>
      <c r="C21">
        <v>8</v>
      </c>
      <c r="D21">
        <v>31</v>
      </c>
    </row>
    <row r="22" spans="1:4">
      <c r="A22">
        <v>200</v>
      </c>
      <c r="B22">
        <v>1</v>
      </c>
      <c r="C22">
        <v>7</v>
      </c>
      <c r="D22">
        <v>28</v>
      </c>
    </row>
    <row r="23" spans="1:4">
      <c r="A23">
        <v>225</v>
      </c>
      <c r="B23">
        <v>1</v>
      </c>
      <c r="C23">
        <v>7</v>
      </c>
      <c r="D23">
        <v>32</v>
      </c>
    </row>
    <row r="24" spans="1:4">
      <c r="A24">
        <v>250</v>
      </c>
      <c r="B24">
        <v>1</v>
      </c>
      <c r="C24">
        <v>7</v>
      </c>
      <c r="D24">
        <v>35</v>
      </c>
    </row>
    <row r="25" spans="1:4">
      <c r="A25">
        <v>275</v>
      </c>
      <c r="B25">
        <v>1</v>
      </c>
      <c r="C25">
        <v>7</v>
      </c>
      <c r="D25">
        <v>41</v>
      </c>
    </row>
    <row r="26" spans="1:4">
      <c r="A26">
        <v>200</v>
      </c>
      <c r="B26">
        <v>2</v>
      </c>
      <c r="C26">
        <v>6</v>
      </c>
      <c r="D26">
        <v>31</v>
      </c>
    </row>
    <row r="27" spans="1:4">
      <c r="A27">
        <v>225</v>
      </c>
      <c r="B27">
        <v>2</v>
      </c>
      <c r="C27">
        <v>6</v>
      </c>
      <c r="D27">
        <v>36</v>
      </c>
    </row>
    <row r="28" spans="1:4">
      <c r="A28">
        <v>250</v>
      </c>
      <c r="B28">
        <v>2</v>
      </c>
      <c r="C28">
        <v>6</v>
      </c>
      <c r="D28">
        <v>42</v>
      </c>
    </row>
    <row r="29" spans="1:4">
      <c r="A29">
        <v>275</v>
      </c>
      <c r="B29">
        <v>2</v>
      </c>
      <c r="C29">
        <v>6</v>
      </c>
      <c r="D29">
        <v>40</v>
      </c>
    </row>
    <row r="30" spans="1:4">
      <c r="A30">
        <v>200</v>
      </c>
      <c r="B30">
        <v>3</v>
      </c>
      <c r="C30">
        <v>3</v>
      </c>
      <c r="D30">
        <v>31</v>
      </c>
    </row>
    <row r="31" spans="1:4">
      <c r="A31">
        <v>225</v>
      </c>
      <c r="B31">
        <v>3</v>
      </c>
      <c r="C31">
        <v>3</v>
      </c>
      <c r="D31">
        <v>35</v>
      </c>
    </row>
    <row r="32" spans="1:4">
      <c r="A32">
        <v>250</v>
      </c>
      <c r="B32">
        <v>3</v>
      </c>
      <c r="C32">
        <v>3</v>
      </c>
      <c r="D32">
        <v>32</v>
      </c>
    </row>
    <row r="33" spans="1:4">
      <c r="A33">
        <v>275</v>
      </c>
      <c r="B33">
        <v>3</v>
      </c>
      <c r="C33">
        <v>3</v>
      </c>
      <c r="D33">
        <v>35</v>
      </c>
    </row>
    <row r="34" spans="1:4">
      <c r="A34">
        <v>200</v>
      </c>
      <c r="B34">
        <v>1</v>
      </c>
      <c r="C34">
        <v>9</v>
      </c>
      <c r="D34">
        <v>31</v>
      </c>
    </row>
    <row r="35" spans="1:4">
      <c r="A35">
        <v>225</v>
      </c>
      <c r="B35">
        <v>1</v>
      </c>
      <c r="C35">
        <v>9</v>
      </c>
      <c r="D35">
        <v>37</v>
      </c>
    </row>
    <row r="36" spans="1:4">
      <c r="A36">
        <v>250</v>
      </c>
      <c r="B36">
        <v>1</v>
      </c>
      <c r="C36">
        <v>9</v>
      </c>
      <c r="D36">
        <v>36</v>
      </c>
    </row>
    <row r="37" spans="1:4">
      <c r="A37">
        <v>275</v>
      </c>
      <c r="B37">
        <v>1</v>
      </c>
      <c r="C37">
        <v>9</v>
      </c>
      <c r="D37">
        <v>40</v>
      </c>
    </row>
    <row r="38" spans="1:4">
      <c r="A38">
        <v>200</v>
      </c>
      <c r="B38">
        <v>2</v>
      </c>
      <c r="C38">
        <v>4</v>
      </c>
      <c r="D38">
        <v>35</v>
      </c>
    </row>
    <row r="39" spans="1:4">
      <c r="A39">
        <v>225</v>
      </c>
      <c r="B39">
        <v>2</v>
      </c>
      <c r="C39">
        <v>4</v>
      </c>
      <c r="D39">
        <v>40</v>
      </c>
    </row>
    <row r="40" spans="1:4">
      <c r="A40">
        <v>250</v>
      </c>
      <c r="B40">
        <v>2</v>
      </c>
      <c r="C40">
        <v>4</v>
      </c>
      <c r="D40">
        <v>39</v>
      </c>
    </row>
    <row r="41" spans="1:4">
      <c r="A41">
        <v>275</v>
      </c>
      <c r="B41">
        <v>2</v>
      </c>
      <c r="C41">
        <v>4</v>
      </c>
      <c r="D41">
        <v>44</v>
      </c>
    </row>
    <row r="42" spans="1:4">
      <c r="A42">
        <v>200</v>
      </c>
      <c r="B42">
        <v>3</v>
      </c>
      <c r="C42">
        <v>2</v>
      </c>
      <c r="D42">
        <v>32</v>
      </c>
    </row>
    <row r="43" spans="1:4">
      <c r="A43">
        <v>225</v>
      </c>
      <c r="B43">
        <v>3</v>
      </c>
      <c r="C43">
        <v>2</v>
      </c>
      <c r="D43">
        <v>39</v>
      </c>
    </row>
    <row r="44" spans="1:4">
      <c r="A44">
        <v>250</v>
      </c>
      <c r="B44">
        <v>3</v>
      </c>
      <c r="C44">
        <v>2</v>
      </c>
      <c r="D44">
        <v>39</v>
      </c>
    </row>
    <row r="45" spans="1:4">
      <c r="A45">
        <v>275</v>
      </c>
      <c r="B45">
        <v>3</v>
      </c>
      <c r="C45">
        <v>2</v>
      </c>
      <c r="D45">
        <v>40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A4" sqref="A4"/>
    </sheetView>
  </sheetViews>
  <sheetFormatPr baseColWidth="10" defaultColWidth="11" defaultRowHeight="13" x14ac:dyDescent="0"/>
  <sheetData>
    <row r="1" spans="1:4" ht="20">
      <c r="A1" s="36" t="s">
        <v>501</v>
      </c>
    </row>
    <row r="3" spans="1:4">
      <c r="A3" t="s">
        <v>636</v>
      </c>
    </row>
    <row r="11" spans="1:4">
      <c r="A11" t="s">
        <v>114</v>
      </c>
      <c r="B11" t="s">
        <v>115</v>
      </c>
      <c r="C11" t="s">
        <v>1200</v>
      </c>
      <c r="D11" t="s">
        <v>116</v>
      </c>
    </row>
    <row r="12" spans="1:4">
      <c r="A12">
        <v>21.5</v>
      </c>
      <c r="B12" t="s">
        <v>896</v>
      </c>
      <c r="C12" t="s">
        <v>1597</v>
      </c>
      <c r="D12" t="s">
        <v>1598</v>
      </c>
    </row>
    <row r="13" spans="1:4">
      <c r="A13">
        <v>19.600000000000001</v>
      </c>
      <c r="B13" t="s">
        <v>896</v>
      </c>
      <c r="C13" t="s">
        <v>1597</v>
      </c>
      <c r="D13" t="s">
        <v>1598</v>
      </c>
    </row>
    <row r="14" spans="1:4">
      <c r="A14">
        <v>20.9</v>
      </c>
      <c r="B14" t="s">
        <v>896</v>
      </c>
      <c r="C14" t="s">
        <v>1597</v>
      </c>
      <c r="D14" t="s">
        <v>1598</v>
      </c>
    </row>
    <row r="15" spans="1:4">
      <c r="A15">
        <v>22.8</v>
      </c>
      <c r="B15" t="s">
        <v>896</v>
      </c>
      <c r="C15" t="s">
        <v>1597</v>
      </c>
      <c r="D15" t="s">
        <v>1598</v>
      </c>
    </row>
    <row r="16" spans="1:4">
      <c r="A16">
        <v>14.5</v>
      </c>
      <c r="B16" t="s">
        <v>896</v>
      </c>
      <c r="C16" t="s">
        <v>1599</v>
      </c>
      <c r="D16" t="s">
        <v>1600</v>
      </c>
    </row>
    <row r="17" spans="1:4">
      <c r="A17">
        <v>17.399999999999999</v>
      </c>
      <c r="B17" t="s">
        <v>896</v>
      </c>
      <c r="C17" t="s">
        <v>1599</v>
      </c>
      <c r="D17" t="s">
        <v>1600</v>
      </c>
    </row>
    <row r="18" spans="1:4">
      <c r="A18">
        <v>15</v>
      </c>
      <c r="B18" t="s">
        <v>896</v>
      </c>
      <c r="C18" t="s">
        <v>1599</v>
      </c>
      <c r="D18" t="s">
        <v>1600</v>
      </c>
    </row>
    <row r="19" spans="1:4">
      <c r="A19">
        <v>17.8</v>
      </c>
      <c r="B19" t="s">
        <v>896</v>
      </c>
      <c r="C19" t="s">
        <v>1599</v>
      </c>
      <c r="D19" t="s">
        <v>1600</v>
      </c>
    </row>
    <row r="20" spans="1:4">
      <c r="A20">
        <v>16</v>
      </c>
      <c r="B20" t="s">
        <v>896</v>
      </c>
      <c r="C20" t="s">
        <v>1601</v>
      </c>
      <c r="D20" t="s">
        <v>1602</v>
      </c>
    </row>
    <row r="21" spans="1:4">
      <c r="A21">
        <v>20.3</v>
      </c>
      <c r="B21" t="s">
        <v>896</v>
      </c>
      <c r="C21" t="s">
        <v>1601</v>
      </c>
      <c r="D21" t="s">
        <v>1602</v>
      </c>
    </row>
    <row r="22" spans="1:4">
      <c r="A22">
        <v>18.5</v>
      </c>
      <c r="B22" t="s">
        <v>896</v>
      </c>
      <c r="C22" t="s">
        <v>1601</v>
      </c>
      <c r="D22" t="s">
        <v>1602</v>
      </c>
    </row>
    <row r="23" spans="1:4">
      <c r="A23">
        <v>19.3</v>
      </c>
      <c r="B23" t="s">
        <v>896</v>
      </c>
      <c r="C23" t="s">
        <v>1601</v>
      </c>
      <c r="D23" t="s">
        <v>1602</v>
      </c>
    </row>
    <row r="24" spans="1:4">
      <c r="A24">
        <v>14.8</v>
      </c>
      <c r="B24" t="s">
        <v>895</v>
      </c>
      <c r="C24" t="s">
        <v>1597</v>
      </c>
      <c r="D24" t="s">
        <v>1614</v>
      </c>
    </row>
    <row r="25" spans="1:4">
      <c r="A25">
        <v>15.6</v>
      </c>
      <c r="B25" t="s">
        <v>895</v>
      </c>
      <c r="C25" t="s">
        <v>1597</v>
      </c>
      <c r="D25" t="s">
        <v>1614</v>
      </c>
    </row>
    <row r="26" spans="1:4">
      <c r="A26">
        <v>13.5</v>
      </c>
      <c r="B26" t="s">
        <v>895</v>
      </c>
      <c r="C26" t="s">
        <v>1597</v>
      </c>
      <c r="D26" t="s">
        <v>1614</v>
      </c>
    </row>
    <row r="27" spans="1:4">
      <c r="A27">
        <v>16.399999999999999</v>
      </c>
      <c r="B27" t="s">
        <v>895</v>
      </c>
      <c r="C27" t="s">
        <v>1597</v>
      </c>
      <c r="D27" t="s">
        <v>1614</v>
      </c>
    </row>
    <row r="28" spans="1:4">
      <c r="A28">
        <v>12.1</v>
      </c>
      <c r="B28" t="s">
        <v>895</v>
      </c>
      <c r="C28" t="s">
        <v>1599</v>
      </c>
      <c r="D28" t="s">
        <v>1615</v>
      </c>
    </row>
    <row r="29" spans="1:4">
      <c r="A29">
        <v>11.4</v>
      </c>
      <c r="B29" t="s">
        <v>895</v>
      </c>
      <c r="C29" t="s">
        <v>1599</v>
      </c>
      <c r="D29" t="s">
        <v>1615</v>
      </c>
    </row>
    <row r="30" spans="1:4">
      <c r="A30">
        <v>12.7</v>
      </c>
      <c r="B30" t="s">
        <v>895</v>
      </c>
      <c r="C30" t="s">
        <v>1599</v>
      </c>
      <c r="D30" t="s">
        <v>1615</v>
      </c>
    </row>
    <row r="31" spans="1:4">
      <c r="A31">
        <v>14.5</v>
      </c>
      <c r="B31" t="s">
        <v>895</v>
      </c>
      <c r="C31" t="s">
        <v>1599</v>
      </c>
      <c r="D31" t="s">
        <v>1615</v>
      </c>
    </row>
    <row r="32" spans="1:4">
      <c r="A32">
        <v>14.4</v>
      </c>
      <c r="B32" t="s">
        <v>895</v>
      </c>
      <c r="C32" t="s">
        <v>1601</v>
      </c>
      <c r="D32" t="s">
        <v>113</v>
      </c>
    </row>
    <row r="33" spans="1:4">
      <c r="A33">
        <v>14.7</v>
      </c>
      <c r="B33" t="s">
        <v>895</v>
      </c>
      <c r="C33" t="s">
        <v>1601</v>
      </c>
      <c r="D33" t="s">
        <v>113</v>
      </c>
    </row>
    <row r="34" spans="1:4">
      <c r="A34">
        <v>13.8</v>
      </c>
      <c r="B34" t="s">
        <v>895</v>
      </c>
      <c r="C34" t="s">
        <v>1601</v>
      </c>
      <c r="D34" t="s">
        <v>113</v>
      </c>
    </row>
    <row r="35" spans="1:4">
      <c r="A35">
        <v>12</v>
      </c>
      <c r="B35" t="s">
        <v>895</v>
      </c>
      <c r="C35" t="s">
        <v>1601</v>
      </c>
      <c r="D35" t="s">
        <v>113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C10" sqref="C10"/>
    </sheetView>
  </sheetViews>
  <sheetFormatPr baseColWidth="10" defaultColWidth="11" defaultRowHeight="13" x14ac:dyDescent="0"/>
  <sheetData>
    <row r="1" spans="1:2" ht="20">
      <c r="A1" s="36" t="s">
        <v>567</v>
      </c>
    </row>
    <row r="3" spans="1:2">
      <c r="A3" t="s">
        <v>429</v>
      </c>
    </row>
    <row r="4" spans="1:2">
      <c r="A4" t="s">
        <v>502</v>
      </c>
    </row>
    <row r="8" spans="1:2">
      <c r="A8" t="s">
        <v>112</v>
      </c>
      <c r="B8" t="s">
        <v>885</v>
      </c>
    </row>
    <row r="9" spans="1:2">
      <c r="A9">
        <v>0.35</v>
      </c>
      <c r="B9" t="s">
        <v>19</v>
      </c>
    </row>
    <row r="10" spans="1:2">
      <c r="A10">
        <v>0.4</v>
      </c>
      <c r="B10" t="s">
        <v>19</v>
      </c>
    </row>
    <row r="11" spans="1:2">
      <c r="A11">
        <v>0.57999999999999996</v>
      </c>
      <c r="B11" t="s">
        <v>19</v>
      </c>
    </row>
    <row r="12" spans="1:2">
      <c r="A12">
        <v>0.5</v>
      </c>
      <c r="B12" t="s">
        <v>19</v>
      </c>
    </row>
    <row r="13" spans="1:2">
      <c r="A13">
        <v>0.47</v>
      </c>
      <c r="B13" t="s">
        <v>19</v>
      </c>
    </row>
    <row r="14" spans="1:2">
      <c r="A14">
        <v>0.65</v>
      </c>
      <c r="B14" t="s">
        <v>20</v>
      </c>
    </row>
    <row r="15" spans="1:2">
      <c r="A15">
        <v>0.7</v>
      </c>
      <c r="B15" t="s">
        <v>20</v>
      </c>
    </row>
    <row r="16" spans="1:2">
      <c r="A16">
        <v>0.9</v>
      </c>
      <c r="B16" t="s">
        <v>20</v>
      </c>
    </row>
    <row r="17" spans="1:2">
      <c r="A17">
        <v>0.84</v>
      </c>
      <c r="B17" t="s">
        <v>20</v>
      </c>
    </row>
    <row r="18" spans="1:2">
      <c r="A18">
        <v>0.79</v>
      </c>
      <c r="B18" t="s">
        <v>20</v>
      </c>
    </row>
    <row r="19" spans="1:2">
      <c r="A19">
        <v>0.6</v>
      </c>
      <c r="B19" t="s">
        <v>21</v>
      </c>
    </row>
    <row r="20" spans="1:2">
      <c r="A20">
        <v>0.8</v>
      </c>
      <c r="B20" t="s">
        <v>21</v>
      </c>
    </row>
    <row r="21" spans="1:2">
      <c r="A21">
        <v>0.75</v>
      </c>
      <c r="B21" t="s">
        <v>21</v>
      </c>
    </row>
    <row r="22" spans="1:2">
      <c r="A22">
        <v>0.73</v>
      </c>
      <c r="B22" t="s">
        <v>21</v>
      </c>
    </row>
    <row r="23" spans="1:2">
      <c r="A23">
        <v>0.66</v>
      </c>
      <c r="B23" t="s">
        <v>21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9"/>
  <sheetViews>
    <sheetView workbookViewId="0">
      <selection activeCell="A17" sqref="A17:XFD18"/>
    </sheetView>
  </sheetViews>
  <sheetFormatPr baseColWidth="10" defaultColWidth="13.7109375" defaultRowHeight="13" x14ac:dyDescent="0"/>
  <sheetData>
    <row r="1" spans="1:1" ht="23">
      <c r="A1" s="26" t="s">
        <v>2004</v>
      </c>
    </row>
    <row r="3" spans="1:1">
      <c r="A3" t="s">
        <v>1861</v>
      </c>
    </row>
    <row r="5" spans="1:1">
      <c r="A5" t="s">
        <v>1785</v>
      </c>
    </row>
    <row r="6" spans="1:1">
      <c r="A6" t="s">
        <v>1536</v>
      </c>
    </row>
    <row r="7" spans="1:1">
      <c r="A7" t="s">
        <v>1537</v>
      </c>
    </row>
    <row r="9" spans="1:1">
      <c r="A9" t="s">
        <v>1660</v>
      </c>
    </row>
    <row r="10" spans="1:1">
      <c r="A10" t="s">
        <v>1926</v>
      </c>
    </row>
    <row r="11" spans="1:1">
      <c r="A11" t="s">
        <v>2074</v>
      </c>
    </row>
    <row r="12" spans="1:1">
      <c r="A12" t="s">
        <v>1799</v>
      </c>
    </row>
    <row r="13" spans="1:1">
      <c r="A13" t="s">
        <v>292</v>
      </c>
    </row>
    <row r="14" spans="1:1">
      <c r="A14" t="s">
        <v>323</v>
      </c>
    </row>
    <row r="16" spans="1:1">
      <c r="A16" t="s">
        <v>549</v>
      </c>
    </row>
    <row r="19" spans="1:8">
      <c r="A19" t="s">
        <v>2005</v>
      </c>
      <c r="B19" t="s">
        <v>2006</v>
      </c>
      <c r="C19" t="s">
        <v>2007</v>
      </c>
      <c r="D19" t="s">
        <v>2008</v>
      </c>
      <c r="E19" t="s">
        <v>1732</v>
      </c>
      <c r="F19" t="s">
        <v>1733</v>
      </c>
      <c r="G19" t="s">
        <v>1734</v>
      </c>
      <c r="H19" t="s">
        <v>1852</v>
      </c>
    </row>
    <row r="20" spans="1:8">
      <c r="A20">
        <v>3.6635599999999999</v>
      </c>
      <c r="B20">
        <v>7.7441399999999998</v>
      </c>
      <c r="C20">
        <v>-4.4000000000000004</v>
      </c>
      <c r="D20">
        <v>4.2</v>
      </c>
      <c r="E20">
        <v>0</v>
      </c>
      <c r="F20">
        <v>18</v>
      </c>
      <c r="G20">
        <v>19</v>
      </c>
      <c r="H20">
        <v>116</v>
      </c>
    </row>
    <row r="21" spans="1:8">
      <c r="A21">
        <v>3.0445199999999999</v>
      </c>
      <c r="B21">
        <v>8.0339799999999997</v>
      </c>
      <c r="C21">
        <v>-5.7</v>
      </c>
      <c r="D21">
        <v>4.8</v>
      </c>
      <c r="E21">
        <v>-0.3</v>
      </c>
      <c r="F21">
        <v>69.099999999999994</v>
      </c>
      <c r="G21">
        <v>9</v>
      </c>
      <c r="H21">
        <v>506</v>
      </c>
    </row>
    <row r="22" spans="1:8">
      <c r="A22">
        <v>3.7135699999999998</v>
      </c>
      <c r="B22">
        <v>4.7004799999999998</v>
      </c>
      <c r="C22">
        <v>-13.5</v>
      </c>
      <c r="D22">
        <v>4.3</v>
      </c>
      <c r="E22">
        <v>0.2</v>
      </c>
      <c r="F22">
        <v>80</v>
      </c>
      <c r="G22">
        <v>3</v>
      </c>
      <c r="H22">
        <v>95</v>
      </c>
    </row>
    <row r="23" spans="1:8">
      <c r="A23">
        <v>2.9444400000000002</v>
      </c>
      <c r="B23">
        <v>7.5251000000000001</v>
      </c>
      <c r="C23">
        <v>1.4</v>
      </c>
      <c r="D23">
        <v>3</v>
      </c>
      <c r="E23">
        <v>0.1</v>
      </c>
      <c r="F23">
        <v>177</v>
      </c>
      <c r="G23">
        <v>22</v>
      </c>
      <c r="H23">
        <v>161</v>
      </c>
    </row>
    <row r="24" spans="1:8">
      <c r="A24">
        <v>4.0604399999999998</v>
      </c>
      <c r="B24">
        <v>7.7625999999999999</v>
      </c>
      <c r="C24">
        <v>4.0999999999999996</v>
      </c>
      <c r="D24">
        <v>5.6</v>
      </c>
      <c r="E24">
        <v>1.1000000000000001</v>
      </c>
      <c r="F24">
        <v>287</v>
      </c>
      <c r="G24">
        <v>7</v>
      </c>
      <c r="H24">
        <v>80</v>
      </c>
    </row>
    <row r="25" spans="1:8">
      <c r="A25">
        <v>3.6888800000000002</v>
      </c>
      <c r="B25">
        <v>7.8868299999999998</v>
      </c>
      <c r="C25">
        <v>5.8</v>
      </c>
      <c r="D25">
        <v>2.2999999999999998</v>
      </c>
      <c r="E25">
        <v>-0.1</v>
      </c>
      <c r="F25">
        <v>200</v>
      </c>
      <c r="G25">
        <v>9</v>
      </c>
      <c r="H25">
        <v>33</v>
      </c>
    </row>
    <row r="26" spans="1:8">
      <c r="A26">
        <v>3.3321999999999998</v>
      </c>
      <c r="B26">
        <v>7.8152100000000004</v>
      </c>
      <c r="C26">
        <v>2.7</v>
      </c>
      <c r="D26">
        <v>1.9</v>
      </c>
      <c r="E26">
        <v>0.4</v>
      </c>
      <c r="F26">
        <v>228</v>
      </c>
      <c r="G26">
        <v>7</v>
      </c>
      <c r="H26">
        <v>129</v>
      </c>
    </row>
    <row r="27" spans="1:8">
      <c r="A27">
        <v>3.3673000000000002</v>
      </c>
      <c r="B27">
        <v>7.7777900000000004</v>
      </c>
      <c r="C27">
        <v>7.1</v>
      </c>
      <c r="D27">
        <v>8.9</v>
      </c>
      <c r="E27">
        <v>0.2</v>
      </c>
      <c r="F27">
        <v>220</v>
      </c>
      <c r="G27">
        <v>15</v>
      </c>
      <c r="H27">
        <v>155</v>
      </c>
    </row>
    <row r="28" spans="1:8">
      <c r="A28">
        <v>2.07944</v>
      </c>
      <c r="B28">
        <v>6.8916300000000001</v>
      </c>
      <c r="C28">
        <v>4.0999999999999996</v>
      </c>
      <c r="D28">
        <v>2</v>
      </c>
      <c r="E28">
        <v>0.1</v>
      </c>
      <c r="F28">
        <v>183</v>
      </c>
      <c r="G28">
        <v>9</v>
      </c>
      <c r="H28">
        <v>132</v>
      </c>
    </row>
    <row r="29" spans="1:8">
      <c r="A29">
        <v>1.94591</v>
      </c>
      <c r="B29">
        <v>7.6773999999999996</v>
      </c>
      <c r="C29">
        <v>1.1000000000000001</v>
      </c>
      <c r="D29">
        <v>5.2</v>
      </c>
      <c r="E29">
        <v>0.1</v>
      </c>
      <c r="F29">
        <v>43.1</v>
      </c>
      <c r="G29">
        <v>10</v>
      </c>
      <c r="H29">
        <v>480</v>
      </c>
    </row>
    <row r="30" spans="1:8">
      <c r="A30">
        <v>3.3321999999999998</v>
      </c>
      <c r="B30">
        <v>5.71373</v>
      </c>
      <c r="C30">
        <v>-9</v>
      </c>
      <c r="D30">
        <v>3.4</v>
      </c>
      <c r="E30">
        <v>0</v>
      </c>
      <c r="F30">
        <v>80</v>
      </c>
      <c r="G30">
        <v>6</v>
      </c>
      <c r="H30">
        <v>98</v>
      </c>
    </row>
    <row r="31" spans="1:8">
      <c r="A31">
        <v>3.21888</v>
      </c>
      <c r="B31">
        <v>8.3347099999999994</v>
      </c>
      <c r="C31">
        <v>1.6</v>
      </c>
      <c r="D31">
        <v>4.4000000000000004</v>
      </c>
      <c r="E31">
        <v>-0.3</v>
      </c>
      <c r="F31">
        <v>78.099999999999994</v>
      </c>
      <c r="G31">
        <v>16</v>
      </c>
      <c r="H31">
        <v>558</v>
      </c>
    </row>
    <row r="32" spans="1:8">
      <c r="A32">
        <v>1.0986100000000001</v>
      </c>
      <c r="B32">
        <v>4.6539599999999997</v>
      </c>
      <c r="C32">
        <v>-0.4</v>
      </c>
      <c r="D32">
        <v>5.7</v>
      </c>
      <c r="E32">
        <v>0.8</v>
      </c>
      <c r="F32">
        <v>267</v>
      </c>
      <c r="G32">
        <v>3</v>
      </c>
      <c r="H32">
        <v>121</v>
      </c>
    </row>
    <row r="33" spans="1:8">
      <c r="A33">
        <v>5.3845000000000001</v>
      </c>
      <c r="B33">
        <v>7.3889500000000004</v>
      </c>
      <c r="C33">
        <v>-4.8</v>
      </c>
      <c r="D33">
        <v>6</v>
      </c>
      <c r="E33">
        <v>0</v>
      </c>
      <c r="F33">
        <v>81</v>
      </c>
      <c r="G33">
        <v>20</v>
      </c>
      <c r="H33">
        <v>122</v>
      </c>
    </row>
    <row r="34" spans="1:8">
      <c r="A34">
        <v>3.9318300000000002</v>
      </c>
      <c r="B34">
        <v>7.8176300000000003</v>
      </c>
      <c r="C34">
        <v>-0.9</v>
      </c>
      <c r="D34">
        <v>1.4</v>
      </c>
      <c r="E34">
        <v>-0.3</v>
      </c>
      <c r="F34">
        <v>236</v>
      </c>
      <c r="G34">
        <v>15</v>
      </c>
      <c r="H34">
        <v>51</v>
      </c>
    </row>
    <row r="35" spans="1:8">
      <c r="A35">
        <v>3.3673000000000002</v>
      </c>
      <c r="B35">
        <v>4.9698099999999998</v>
      </c>
      <c r="C35">
        <v>-0.5</v>
      </c>
      <c r="D35">
        <v>0.6</v>
      </c>
      <c r="E35">
        <v>1.7</v>
      </c>
      <c r="F35">
        <v>341.1</v>
      </c>
      <c r="G35">
        <v>4</v>
      </c>
      <c r="H35">
        <v>552</v>
      </c>
    </row>
    <row r="36" spans="1:8">
      <c r="A36">
        <v>2.8332099999999998</v>
      </c>
      <c r="B36">
        <v>7.8038400000000001</v>
      </c>
      <c r="C36">
        <v>-1</v>
      </c>
      <c r="D36">
        <v>1.8</v>
      </c>
      <c r="E36">
        <v>0</v>
      </c>
      <c r="F36">
        <v>16</v>
      </c>
      <c r="G36">
        <v>7</v>
      </c>
      <c r="H36">
        <v>150</v>
      </c>
    </row>
    <row r="37" spans="1:8">
      <c r="A37">
        <v>3.0445199999999999</v>
      </c>
      <c r="B37">
        <v>7.6216799999999996</v>
      </c>
      <c r="C37">
        <v>-2.2999999999999998</v>
      </c>
      <c r="D37">
        <v>5.2</v>
      </c>
      <c r="E37">
        <v>-0.1</v>
      </c>
      <c r="F37">
        <v>66.099999999999994</v>
      </c>
      <c r="G37">
        <v>12</v>
      </c>
      <c r="H37">
        <v>428</v>
      </c>
    </row>
    <row r="38" spans="1:8">
      <c r="A38">
        <v>2.99573</v>
      </c>
      <c r="B38">
        <v>5.2149400000000004</v>
      </c>
      <c r="C38">
        <v>5.8</v>
      </c>
      <c r="D38">
        <v>2.6</v>
      </c>
      <c r="E38">
        <v>-0.2</v>
      </c>
      <c r="F38">
        <v>68.8</v>
      </c>
      <c r="G38">
        <v>3</v>
      </c>
      <c r="H38">
        <v>582</v>
      </c>
    </row>
    <row r="39" spans="1:8">
      <c r="A39">
        <v>4.2195099999999996</v>
      </c>
      <c r="B39">
        <v>7.6420399999999997</v>
      </c>
      <c r="C39">
        <v>5.0999999999999996</v>
      </c>
      <c r="D39">
        <v>2.2000000000000002</v>
      </c>
      <c r="E39">
        <v>1.1000000000000001</v>
      </c>
      <c r="F39">
        <v>199</v>
      </c>
      <c r="G39">
        <v>18</v>
      </c>
      <c r="H39">
        <v>538</v>
      </c>
    </row>
    <row r="40" spans="1:8">
      <c r="A40">
        <v>3.0445199999999999</v>
      </c>
      <c r="B40">
        <v>7.77149</v>
      </c>
      <c r="C40">
        <v>10.8</v>
      </c>
      <c r="D40">
        <v>2.4</v>
      </c>
      <c r="E40">
        <v>-1.5</v>
      </c>
      <c r="F40">
        <v>329.8</v>
      </c>
      <c r="G40">
        <v>13</v>
      </c>
      <c r="H40">
        <v>579</v>
      </c>
    </row>
    <row r="41" spans="1:8">
      <c r="A41">
        <v>3.7612000000000001</v>
      </c>
      <c r="B41">
        <v>8.3138500000000004</v>
      </c>
      <c r="C41">
        <v>12.2</v>
      </c>
      <c r="D41">
        <v>4</v>
      </c>
      <c r="E41">
        <v>-2.8</v>
      </c>
      <c r="F41">
        <v>230.4</v>
      </c>
      <c r="G41">
        <v>17</v>
      </c>
      <c r="H41">
        <v>572</v>
      </c>
    </row>
    <row r="42" spans="1:8">
      <c r="A42">
        <v>3.58352</v>
      </c>
      <c r="B42">
        <v>7.63964</v>
      </c>
      <c r="C42">
        <v>-2.8</v>
      </c>
      <c r="D42">
        <v>2.1</v>
      </c>
      <c r="E42">
        <v>-1.6</v>
      </c>
      <c r="F42">
        <v>210.2</v>
      </c>
      <c r="G42">
        <v>11</v>
      </c>
      <c r="H42">
        <v>512</v>
      </c>
    </row>
    <row r="43" spans="1:8">
      <c r="A43">
        <v>2.4849100000000002</v>
      </c>
      <c r="B43">
        <v>7.0553100000000004</v>
      </c>
      <c r="C43">
        <v>11.2</v>
      </c>
      <c r="D43">
        <v>3.3</v>
      </c>
      <c r="E43">
        <v>2.2999999999999998</v>
      </c>
      <c r="F43">
        <v>302.8</v>
      </c>
      <c r="G43">
        <v>23</v>
      </c>
      <c r="H43">
        <v>604</v>
      </c>
    </row>
    <row r="44" spans="1:8">
      <c r="A44">
        <v>2.4849100000000002</v>
      </c>
      <c r="B44">
        <v>7.3827499999999997</v>
      </c>
      <c r="C44">
        <v>13.6</v>
      </c>
      <c r="D44">
        <v>0.6</v>
      </c>
      <c r="E44">
        <v>-0.8</v>
      </c>
      <c r="F44">
        <v>159.80000000000001</v>
      </c>
      <c r="G44">
        <v>11</v>
      </c>
      <c r="H44">
        <v>602</v>
      </c>
    </row>
    <row r="45" spans="1:8">
      <c r="A45">
        <v>3.3321999999999998</v>
      </c>
      <c r="B45">
        <v>7.5678599999999996</v>
      </c>
      <c r="C45">
        <v>-12.3</v>
      </c>
      <c r="D45">
        <v>3.7</v>
      </c>
      <c r="E45">
        <v>-0.2</v>
      </c>
      <c r="F45">
        <v>70</v>
      </c>
      <c r="G45">
        <v>12</v>
      </c>
      <c r="H45">
        <v>460</v>
      </c>
    </row>
    <row r="46" spans="1:8">
      <c r="A46">
        <v>3.1354899999999999</v>
      </c>
      <c r="B46">
        <v>7.9222599999999996</v>
      </c>
      <c r="C46">
        <v>4.2</v>
      </c>
      <c r="D46">
        <v>1.4</v>
      </c>
      <c r="E46">
        <v>0.2</v>
      </c>
      <c r="F46">
        <v>161</v>
      </c>
      <c r="G46">
        <v>7</v>
      </c>
      <c r="H46">
        <v>127</v>
      </c>
    </row>
    <row r="47" spans="1:8">
      <c r="A47">
        <v>2.07944</v>
      </c>
      <c r="B47">
        <v>7.3877100000000002</v>
      </c>
      <c r="C47">
        <v>-2.8</v>
      </c>
      <c r="D47">
        <v>4.5</v>
      </c>
      <c r="E47">
        <v>0.1</v>
      </c>
      <c r="F47">
        <v>53.3</v>
      </c>
      <c r="G47">
        <v>21</v>
      </c>
      <c r="H47">
        <v>417</v>
      </c>
    </row>
    <row r="48" spans="1:8">
      <c r="A48">
        <v>3.6888800000000002</v>
      </c>
      <c r="B48">
        <v>7.4793000000000003</v>
      </c>
      <c r="C48">
        <v>3.4</v>
      </c>
      <c r="D48">
        <v>7.2</v>
      </c>
      <c r="E48">
        <v>0.5</v>
      </c>
      <c r="F48">
        <v>209.1</v>
      </c>
      <c r="G48">
        <v>12</v>
      </c>
      <c r="H48">
        <v>477</v>
      </c>
    </row>
    <row r="49" spans="1:8">
      <c r="A49">
        <v>2.99573</v>
      </c>
      <c r="B49">
        <v>3.9702899999999999</v>
      </c>
      <c r="C49">
        <v>-11.7</v>
      </c>
      <c r="D49">
        <v>2.7</v>
      </c>
      <c r="E49">
        <v>1.7</v>
      </c>
      <c r="F49">
        <v>81</v>
      </c>
      <c r="G49">
        <v>4</v>
      </c>
      <c r="H49">
        <v>87</v>
      </c>
    </row>
    <row r="50" spans="1:8">
      <c r="A50">
        <v>3.9889800000000002</v>
      </c>
      <c r="B50">
        <v>8.0510199999999994</v>
      </c>
      <c r="C50">
        <v>-2.5</v>
      </c>
      <c r="D50">
        <v>3.2</v>
      </c>
      <c r="E50">
        <v>0.1</v>
      </c>
      <c r="F50">
        <v>83</v>
      </c>
      <c r="G50">
        <v>9</v>
      </c>
      <c r="H50">
        <v>51</v>
      </c>
    </row>
    <row r="51" spans="1:8">
      <c r="A51">
        <v>3.0445199999999999</v>
      </c>
      <c r="B51">
        <v>6.6783400000000004</v>
      </c>
      <c r="C51">
        <v>3.9</v>
      </c>
      <c r="D51">
        <v>4.8</v>
      </c>
      <c r="E51">
        <v>-0.6</v>
      </c>
      <c r="F51">
        <v>66.8</v>
      </c>
      <c r="G51">
        <v>8</v>
      </c>
      <c r="H51">
        <v>573</v>
      </c>
    </row>
    <row r="52" spans="1:8">
      <c r="A52">
        <v>3.5553499999999998</v>
      </c>
      <c r="B52">
        <v>7.3460099999999997</v>
      </c>
      <c r="C52">
        <v>3</v>
      </c>
      <c r="D52">
        <v>1.4</v>
      </c>
      <c r="E52">
        <v>1</v>
      </c>
      <c r="F52">
        <v>200</v>
      </c>
      <c r="G52">
        <v>21</v>
      </c>
      <c r="H52">
        <v>177</v>
      </c>
    </row>
    <row r="53" spans="1:8">
      <c r="A53">
        <v>1.79176</v>
      </c>
      <c r="B53">
        <v>7.5406199999999997</v>
      </c>
      <c r="C53">
        <v>0</v>
      </c>
      <c r="D53">
        <v>6.1</v>
      </c>
      <c r="E53">
        <v>-0.2</v>
      </c>
      <c r="F53">
        <v>207.5</v>
      </c>
      <c r="G53">
        <v>19</v>
      </c>
      <c r="H53">
        <v>489</v>
      </c>
    </row>
    <row r="54" spans="1:8">
      <c r="A54">
        <v>3.0445199999999999</v>
      </c>
      <c r="B54">
        <v>4.8202800000000003</v>
      </c>
      <c r="C54">
        <v>-2.6</v>
      </c>
      <c r="D54">
        <v>2.1</v>
      </c>
      <c r="E54">
        <v>0.7</v>
      </c>
      <c r="F54">
        <v>72.8</v>
      </c>
      <c r="G54">
        <v>4</v>
      </c>
      <c r="H54">
        <v>530</v>
      </c>
    </row>
    <row r="55" spans="1:8">
      <c r="A55">
        <v>2.5649500000000001</v>
      </c>
      <c r="B55">
        <v>7.8005699999999996</v>
      </c>
      <c r="C55">
        <v>1</v>
      </c>
      <c r="D55">
        <v>2.2000000000000002</v>
      </c>
      <c r="E55">
        <v>0</v>
      </c>
      <c r="F55">
        <v>99</v>
      </c>
      <c r="G55">
        <v>7</v>
      </c>
      <c r="H55">
        <v>65</v>
      </c>
    </row>
    <row r="56" spans="1:8">
      <c r="A56">
        <v>4.3694499999999996</v>
      </c>
      <c r="B56">
        <v>7.4187799999999999</v>
      </c>
      <c r="C56">
        <v>-0.2</v>
      </c>
      <c r="D56">
        <v>1.1000000000000001</v>
      </c>
      <c r="E56">
        <v>3.2</v>
      </c>
      <c r="F56">
        <v>138</v>
      </c>
      <c r="G56">
        <v>22</v>
      </c>
      <c r="H56">
        <v>49</v>
      </c>
    </row>
    <row r="57" spans="1:8">
      <c r="A57">
        <v>3.4657399999999998</v>
      </c>
      <c r="B57">
        <v>7.9603200000000003</v>
      </c>
      <c r="C57">
        <v>7.7</v>
      </c>
      <c r="D57">
        <v>4.8</v>
      </c>
      <c r="E57">
        <v>-0.2</v>
      </c>
      <c r="F57">
        <v>66</v>
      </c>
      <c r="G57">
        <v>17</v>
      </c>
      <c r="H57">
        <v>196</v>
      </c>
    </row>
    <row r="58" spans="1:8">
      <c r="A58">
        <v>4.6051700000000002</v>
      </c>
      <c r="B58">
        <v>8.2366899999999994</v>
      </c>
      <c r="C58">
        <v>10.7</v>
      </c>
      <c r="D58">
        <v>5.3</v>
      </c>
      <c r="E58">
        <v>-0.9</v>
      </c>
      <c r="F58">
        <v>205</v>
      </c>
      <c r="G58">
        <v>17</v>
      </c>
      <c r="H58">
        <v>192</v>
      </c>
    </row>
    <row r="59" spans="1:8">
      <c r="A59">
        <v>3.09104</v>
      </c>
      <c r="B59">
        <v>8.3072099999999995</v>
      </c>
      <c r="C59">
        <v>9.3000000000000007</v>
      </c>
      <c r="D59">
        <v>7.3</v>
      </c>
      <c r="E59">
        <v>-0.5</v>
      </c>
      <c r="F59">
        <v>206</v>
      </c>
      <c r="G59">
        <v>17</v>
      </c>
      <c r="H59">
        <v>212</v>
      </c>
    </row>
    <row r="60" spans="1:8">
      <c r="A60">
        <v>4.1588799999999999</v>
      </c>
      <c r="B60">
        <v>8.2633299999999998</v>
      </c>
      <c r="C60">
        <v>9.5</v>
      </c>
      <c r="D60">
        <v>5</v>
      </c>
      <c r="E60">
        <v>-0.9</v>
      </c>
      <c r="F60">
        <v>208</v>
      </c>
      <c r="G60">
        <v>17</v>
      </c>
      <c r="H60">
        <v>208</v>
      </c>
    </row>
    <row r="61" spans="1:8">
      <c r="A61">
        <v>1.79176</v>
      </c>
      <c r="B61">
        <v>7.5032899999999998</v>
      </c>
      <c r="C61">
        <v>1.6</v>
      </c>
      <c r="D61">
        <v>4.5</v>
      </c>
      <c r="E61">
        <v>0.1</v>
      </c>
      <c r="F61">
        <v>117</v>
      </c>
      <c r="G61">
        <v>19</v>
      </c>
      <c r="H61">
        <v>62</v>
      </c>
    </row>
    <row r="62" spans="1:8">
      <c r="A62">
        <v>2.4849100000000002</v>
      </c>
      <c r="B62">
        <v>6.4952699999999997</v>
      </c>
      <c r="C62">
        <v>-3.4</v>
      </c>
      <c r="D62">
        <v>0.5</v>
      </c>
      <c r="E62">
        <v>1.1000000000000001</v>
      </c>
      <c r="F62">
        <v>217</v>
      </c>
      <c r="G62">
        <v>6</v>
      </c>
      <c r="H62">
        <v>135</v>
      </c>
    </row>
    <row r="63" spans="1:8">
      <c r="A63">
        <v>3.21888</v>
      </c>
      <c r="B63">
        <v>7.7441399999999998</v>
      </c>
      <c r="C63">
        <v>-1.3</v>
      </c>
      <c r="D63">
        <v>4.2</v>
      </c>
      <c r="E63">
        <v>-0.2</v>
      </c>
      <c r="F63">
        <v>59</v>
      </c>
      <c r="G63">
        <v>15</v>
      </c>
      <c r="H63">
        <v>149</v>
      </c>
    </row>
    <row r="64" spans="1:8">
      <c r="A64">
        <v>3.73767</v>
      </c>
      <c r="B64">
        <v>6.7557700000000001</v>
      </c>
      <c r="C64">
        <v>-3.2</v>
      </c>
      <c r="D64">
        <v>2.6</v>
      </c>
      <c r="E64">
        <v>0.6</v>
      </c>
      <c r="F64">
        <v>70.5</v>
      </c>
      <c r="G64">
        <v>21</v>
      </c>
      <c r="H64">
        <v>398</v>
      </c>
    </row>
    <row r="65" spans="1:8">
      <c r="A65">
        <v>4.2484999999999999</v>
      </c>
      <c r="B65">
        <v>6.5191499999999998</v>
      </c>
      <c r="C65">
        <v>-1.8</v>
      </c>
      <c r="D65">
        <v>2.2999999999999998</v>
      </c>
      <c r="E65">
        <v>1.1000000000000001</v>
      </c>
      <c r="F65">
        <v>81</v>
      </c>
      <c r="G65">
        <v>23</v>
      </c>
      <c r="H65">
        <v>174</v>
      </c>
    </row>
    <row r="66" spans="1:8">
      <c r="A66">
        <v>3.8712</v>
      </c>
      <c r="B66">
        <v>4.7706799999999996</v>
      </c>
      <c r="C66">
        <v>-0.5</v>
      </c>
      <c r="D66">
        <v>0.5</v>
      </c>
      <c r="E66">
        <v>0.7</v>
      </c>
      <c r="F66">
        <v>358</v>
      </c>
      <c r="G66">
        <v>4</v>
      </c>
      <c r="H66">
        <v>402</v>
      </c>
    </row>
    <row r="67" spans="1:8">
      <c r="A67">
        <v>4.0073299999999996</v>
      </c>
      <c r="B67">
        <v>7.8872099999999996</v>
      </c>
      <c r="C67">
        <v>7.6</v>
      </c>
      <c r="D67">
        <v>4</v>
      </c>
      <c r="E67">
        <v>-0.6</v>
      </c>
      <c r="F67">
        <v>180</v>
      </c>
      <c r="G67">
        <v>13</v>
      </c>
      <c r="H67">
        <v>208</v>
      </c>
    </row>
    <row r="68" spans="1:8">
      <c r="A68">
        <v>2.9444400000000002</v>
      </c>
      <c r="B68">
        <v>5.4205300000000003</v>
      </c>
      <c r="C68">
        <v>3.4</v>
      </c>
      <c r="D68">
        <v>2.9</v>
      </c>
      <c r="E68">
        <v>0.4</v>
      </c>
      <c r="F68">
        <v>74.7</v>
      </c>
      <c r="G68">
        <v>3</v>
      </c>
      <c r="H68">
        <v>567</v>
      </c>
    </row>
    <row r="69" spans="1:8">
      <c r="A69">
        <v>3.09104</v>
      </c>
      <c r="B69">
        <v>3.8066599999999999</v>
      </c>
      <c r="C69">
        <v>7.4</v>
      </c>
      <c r="D69">
        <v>3.2</v>
      </c>
      <c r="E69">
        <v>-0.1</v>
      </c>
      <c r="F69">
        <v>225</v>
      </c>
      <c r="G69">
        <v>3</v>
      </c>
      <c r="H69">
        <v>205</v>
      </c>
    </row>
    <row r="70" spans="1:8">
      <c r="A70">
        <v>1.94591</v>
      </c>
      <c r="B70">
        <v>4.8752000000000004</v>
      </c>
      <c r="C70">
        <v>-3.5</v>
      </c>
      <c r="D70">
        <v>3.8</v>
      </c>
      <c r="E70">
        <v>-0.1</v>
      </c>
      <c r="F70">
        <v>60.5</v>
      </c>
      <c r="G70">
        <v>3</v>
      </c>
      <c r="H70">
        <v>418</v>
      </c>
    </row>
    <row r="71" spans="1:8">
      <c r="A71">
        <v>3.5263599999999999</v>
      </c>
      <c r="B71">
        <v>8.2508800000000004</v>
      </c>
      <c r="C71">
        <v>19.8</v>
      </c>
      <c r="D71">
        <v>4.8</v>
      </c>
      <c r="E71">
        <v>-1.9</v>
      </c>
      <c r="F71">
        <v>260</v>
      </c>
      <c r="G71">
        <v>17</v>
      </c>
      <c r="H71">
        <v>206</v>
      </c>
    </row>
    <row r="72" spans="1:8">
      <c r="A72">
        <v>3.8712</v>
      </c>
      <c r="B72">
        <v>7.8551599999999997</v>
      </c>
      <c r="C72">
        <v>16.3</v>
      </c>
      <c r="D72">
        <v>3.4</v>
      </c>
      <c r="E72">
        <v>-0.1</v>
      </c>
      <c r="F72">
        <v>225.3</v>
      </c>
      <c r="G72">
        <v>20</v>
      </c>
      <c r="H72">
        <v>605</v>
      </c>
    </row>
    <row r="73" spans="1:8">
      <c r="A73">
        <v>2.99573</v>
      </c>
      <c r="B73">
        <v>8.25427</v>
      </c>
      <c r="C73">
        <v>-7.3</v>
      </c>
      <c r="D73">
        <v>5</v>
      </c>
      <c r="E73">
        <v>0</v>
      </c>
      <c r="F73">
        <v>60</v>
      </c>
      <c r="G73">
        <v>8</v>
      </c>
      <c r="H73">
        <v>506</v>
      </c>
    </row>
    <row r="74" spans="1:8">
      <c r="A74">
        <v>4.0775399999999999</v>
      </c>
      <c r="B74">
        <v>7.3620099999999997</v>
      </c>
      <c r="C74">
        <v>-0.6</v>
      </c>
      <c r="D74">
        <v>0.8</v>
      </c>
      <c r="E74">
        <v>1.1000000000000001</v>
      </c>
      <c r="F74">
        <v>88.3</v>
      </c>
      <c r="G74">
        <v>21</v>
      </c>
      <c r="H74">
        <v>422</v>
      </c>
    </row>
    <row r="75" spans="1:8">
      <c r="A75">
        <v>3.21888</v>
      </c>
      <c r="B75">
        <v>7.5938800000000004</v>
      </c>
      <c r="C75">
        <v>-0.4</v>
      </c>
      <c r="D75">
        <v>4.5</v>
      </c>
      <c r="E75">
        <v>-0.2</v>
      </c>
      <c r="F75">
        <v>64.599999999999994</v>
      </c>
      <c r="G75">
        <v>13</v>
      </c>
      <c r="H75">
        <v>430</v>
      </c>
    </row>
    <row r="76" spans="1:8">
      <c r="A76">
        <v>3.4965099999999998</v>
      </c>
      <c r="B76">
        <v>8.3520800000000008</v>
      </c>
      <c r="C76">
        <v>17.8</v>
      </c>
      <c r="D76">
        <v>5</v>
      </c>
      <c r="E76">
        <v>-2.5</v>
      </c>
      <c r="F76">
        <v>219.6</v>
      </c>
      <c r="G76">
        <v>16</v>
      </c>
      <c r="H76">
        <v>599</v>
      </c>
    </row>
    <row r="77" spans="1:8">
      <c r="A77">
        <v>3.2581000000000002</v>
      </c>
      <c r="B77">
        <v>4.6249700000000002</v>
      </c>
      <c r="C77">
        <v>-1.9</v>
      </c>
      <c r="D77">
        <v>2.2000000000000002</v>
      </c>
      <c r="E77">
        <v>2.2000000000000002</v>
      </c>
      <c r="F77">
        <v>268</v>
      </c>
      <c r="G77">
        <v>4</v>
      </c>
      <c r="H77">
        <v>172</v>
      </c>
    </row>
    <row r="78" spans="1:8">
      <c r="A78">
        <v>2.99573</v>
      </c>
      <c r="B78">
        <v>7.39879</v>
      </c>
      <c r="C78">
        <v>-10</v>
      </c>
      <c r="D78">
        <v>3.8</v>
      </c>
      <c r="E78">
        <v>-0.1</v>
      </c>
      <c r="F78">
        <v>78.400000000000006</v>
      </c>
      <c r="G78">
        <v>20</v>
      </c>
      <c r="H78">
        <v>449</v>
      </c>
    </row>
    <row r="79" spans="1:8">
      <c r="A79">
        <v>2.7080500000000001</v>
      </c>
      <c r="B79">
        <v>6.4861599999999999</v>
      </c>
      <c r="C79">
        <v>-1.3</v>
      </c>
      <c r="D79">
        <v>2.9</v>
      </c>
      <c r="E79">
        <v>0.7</v>
      </c>
      <c r="F79">
        <v>63.3</v>
      </c>
      <c r="G79">
        <v>24</v>
      </c>
      <c r="H79">
        <v>397</v>
      </c>
    </row>
    <row r="80" spans="1:8">
      <c r="A80">
        <v>3.09104</v>
      </c>
      <c r="B80">
        <v>6.2045599999999999</v>
      </c>
      <c r="C80">
        <v>4.7</v>
      </c>
      <c r="D80">
        <v>1.5</v>
      </c>
      <c r="E80">
        <v>1.1000000000000001</v>
      </c>
      <c r="F80">
        <v>104.4</v>
      </c>
      <c r="G80">
        <v>1</v>
      </c>
      <c r="H80">
        <v>588</v>
      </c>
    </row>
    <row r="81" spans="1:8">
      <c r="A81">
        <v>4.0604399999999998</v>
      </c>
      <c r="B81">
        <v>7.6434800000000003</v>
      </c>
      <c r="C81">
        <v>0.3</v>
      </c>
      <c r="D81">
        <v>1.5</v>
      </c>
      <c r="E81">
        <v>-0.3</v>
      </c>
      <c r="F81">
        <v>172</v>
      </c>
      <c r="G81">
        <v>13</v>
      </c>
      <c r="H81">
        <v>130</v>
      </c>
    </row>
    <row r="82" spans="1:8">
      <c r="A82">
        <v>3.6109200000000001</v>
      </c>
      <c r="B82">
        <v>7.5933700000000002</v>
      </c>
      <c r="C82">
        <v>8.8000000000000007</v>
      </c>
      <c r="D82">
        <v>2.2000000000000002</v>
      </c>
      <c r="E82">
        <v>0</v>
      </c>
      <c r="F82">
        <v>186</v>
      </c>
      <c r="G82">
        <v>21</v>
      </c>
      <c r="H82">
        <v>577</v>
      </c>
    </row>
    <row r="83" spans="1:8">
      <c r="A83">
        <v>2.5649500000000001</v>
      </c>
      <c r="B83">
        <v>6.4345499999999998</v>
      </c>
      <c r="C83">
        <v>-9.3000000000000007</v>
      </c>
      <c r="D83">
        <v>3.6</v>
      </c>
      <c r="E83">
        <v>0.1</v>
      </c>
      <c r="F83">
        <v>71.2</v>
      </c>
      <c r="G83">
        <v>9</v>
      </c>
      <c r="H83">
        <v>450</v>
      </c>
    </row>
    <row r="84" spans="1:8">
      <c r="A84">
        <v>1.60944</v>
      </c>
      <c r="B84">
        <v>7.0003299999999999</v>
      </c>
      <c r="C84">
        <v>-2.4</v>
      </c>
      <c r="D84">
        <v>5.8</v>
      </c>
      <c r="E84">
        <v>0</v>
      </c>
      <c r="F84">
        <v>61</v>
      </c>
      <c r="G84">
        <v>22</v>
      </c>
      <c r="H84">
        <v>418</v>
      </c>
    </row>
    <row r="85" spans="1:8">
      <c r="A85">
        <v>5.0876000000000001</v>
      </c>
      <c r="B85">
        <v>7.4949899999999996</v>
      </c>
      <c r="C85">
        <v>2.9</v>
      </c>
      <c r="D85">
        <v>1.2</v>
      </c>
      <c r="E85">
        <v>2.1</v>
      </c>
      <c r="F85">
        <v>271.10000000000002</v>
      </c>
      <c r="G85">
        <v>21</v>
      </c>
      <c r="H85">
        <v>543</v>
      </c>
    </row>
    <row r="86" spans="1:8">
      <c r="A86">
        <v>2.3025899999999999</v>
      </c>
      <c r="B86">
        <v>7.8022099999999996</v>
      </c>
      <c r="C86">
        <v>2.5</v>
      </c>
      <c r="D86">
        <v>5</v>
      </c>
      <c r="E86">
        <v>0.1</v>
      </c>
      <c r="F86">
        <v>135</v>
      </c>
      <c r="G86">
        <v>7</v>
      </c>
      <c r="H86">
        <v>128</v>
      </c>
    </row>
    <row r="87" spans="1:8">
      <c r="A87">
        <v>3.2581000000000002</v>
      </c>
      <c r="B87">
        <v>7.5527600000000001</v>
      </c>
      <c r="C87">
        <v>13.4</v>
      </c>
      <c r="D87">
        <v>3.9</v>
      </c>
      <c r="E87">
        <v>0.3</v>
      </c>
      <c r="F87">
        <v>216.8</v>
      </c>
      <c r="G87">
        <v>19</v>
      </c>
      <c r="H87">
        <v>606</v>
      </c>
    </row>
    <row r="88" spans="1:8">
      <c r="A88">
        <v>3.6635599999999999</v>
      </c>
      <c r="B88">
        <v>6.82979</v>
      </c>
      <c r="C88">
        <v>-15.5</v>
      </c>
      <c r="D88">
        <v>3.1</v>
      </c>
      <c r="E88">
        <v>0.2</v>
      </c>
      <c r="F88">
        <v>70.3</v>
      </c>
      <c r="G88">
        <v>22</v>
      </c>
      <c r="H88">
        <v>460</v>
      </c>
    </row>
    <row r="89" spans="1:8">
      <c r="A89">
        <v>3.0445199999999999</v>
      </c>
      <c r="B89">
        <v>7.4905299999999997</v>
      </c>
      <c r="C89">
        <v>-1.6</v>
      </c>
      <c r="D89">
        <v>2.2000000000000002</v>
      </c>
      <c r="E89">
        <v>-0.9</v>
      </c>
      <c r="F89">
        <v>211.7</v>
      </c>
      <c r="G89">
        <v>12</v>
      </c>
      <c r="H89">
        <v>501</v>
      </c>
    </row>
    <row r="90" spans="1:8">
      <c r="A90">
        <v>3.4011999999999998</v>
      </c>
      <c r="B90">
        <v>7.5903499999999999</v>
      </c>
      <c r="C90">
        <v>0.1</v>
      </c>
      <c r="D90">
        <v>2.6</v>
      </c>
      <c r="E90">
        <v>-0.1</v>
      </c>
      <c r="F90">
        <v>73</v>
      </c>
      <c r="G90">
        <v>11</v>
      </c>
      <c r="H90">
        <v>66</v>
      </c>
    </row>
    <row r="91" spans="1:8">
      <c r="A91">
        <v>3.0445199999999999</v>
      </c>
      <c r="B91">
        <v>5.5174500000000002</v>
      </c>
      <c r="C91">
        <v>-2.8</v>
      </c>
      <c r="D91">
        <v>0.5</v>
      </c>
      <c r="E91">
        <v>2.2000000000000002</v>
      </c>
      <c r="F91">
        <v>5</v>
      </c>
      <c r="G91">
        <v>5</v>
      </c>
      <c r="H91">
        <v>155</v>
      </c>
    </row>
    <row r="92" spans="1:8">
      <c r="A92">
        <v>3.4011999999999998</v>
      </c>
      <c r="B92">
        <v>8.1861899999999999</v>
      </c>
      <c r="C92">
        <v>-0.9</v>
      </c>
      <c r="D92">
        <v>1.3</v>
      </c>
      <c r="E92">
        <v>0.6</v>
      </c>
      <c r="F92">
        <v>57</v>
      </c>
      <c r="G92">
        <v>8</v>
      </c>
      <c r="H92">
        <v>67</v>
      </c>
    </row>
    <row r="93" spans="1:8">
      <c r="A93">
        <v>3.5553499999999998</v>
      </c>
      <c r="B93">
        <v>5.9584200000000003</v>
      </c>
      <c r="C93">
        <v>-10.3</v>
      </c>
      <c r="D93">
        <v>1.2</v>
      </c>
      <c r="E93">
        <v>2.5</v>
      </c>
      <c r="F93">
        <v>86</v>
      </c>
      <c r="G93">
        <v>24</v>
      </c>
      <c r="H93">
        <v>86</v>
      </c>
    </row>
    <row r="94" spans="1:8">
      <c r="A94">
        <v>3.9702899999999999</v>
      </c>
      <c r="B94">
        <v>7.5527600000000001</v>
      </c>
      <c r="C94">
        <v>-4.0999999999999996</v>
      </c>
      <c r="D94">
        <v>0.7</v>
      </c>
      <c r="E94">
        <v>-0.7</v>
      </c>
      <c r="F94">
        <v>264.8</v>
      </c>
      <c r="G94">
        <v>13</v>
      </c>
      <c r="H94">
        <v>401</v>
      </c>
    </row>
    <row r="95" spans="1:8">
      <c r="A95">
        <v>4.7273899999999998</v>
      </c>
      <c r="B95">
        <v>7.7702200000000001</v>
      </c>
      <c r="C95">
        <v>-3.8</v>
      </c>
      <c r="D95">
        <v>4.9000000000000004</v>
      </c>
      <c r="E95">
        <v>-0.2</v>
      </c>
      <c r="F95">
        <v>68</v>
      </c>
      <c r="G95">
        <v>7</v>
      </c>
      <c r="H95">
        <v>166</v>
      </c>
    </row>
    <row r="96" spans="1:8">
      <c r="A96">
        <v>4.3040700000000003</v>
      </c>
      <c r="B96">
        <v>7.9983399999999998</v>
      </c>
      <c r="C96">
        <v>8.1999999999999993</v>
      </c>
      <c r="D96">
        <v>5.6</v>
      </c>
      <c r="E96">
        <v>-0.6</v>
      </c>
      <c r="F96">
        <v>210</v>
      </c>
      <c r="G96">
        <v>15</v>
      </c>
      <c r="H96">
        <v>212</v>
      </c>
    </row>
    <row r="97" spans="1:8">
      <c r="A97">
        <v>2.5649500000000001</v>
      </c>
      <c r="B97">
        <v>7.1530500000000004</v>
      </c>
      <c r="C97">
        <v>-4.8</v>
      </c>
      <c r="D97">
        <v>4.7</v>
      </c>
      <c r="E97">
        <v>-0.1</v>
      </c>
      <c r="F97">
        <v>74.599999999999994</v>
      </c>
      <c r="G97">
        <v>23</v>
      </c>
      <c r="H97">
        <v>441</v>
      </c>
    </row>
    <row r="98" spans="1:8">
      <c r="A98">
        <v>3.7841900000000002</v>
      </c>
      <c r="B98">
        <v>7.9599700000000002</v>
      </c>
      <c r="C98">
        <v>-4.3</v>
      </c>
      <c r="D98">
        <v>6</v>
      </c>
      <c r="E98">
        <v>0.1</v>
      </c>
      <c r="F98">
        <v>18</v>
      </c>
      <c r="G98">
        <v>13</v>
      </c>
      <c r="H98">
        <v>82</v>
      </c>
    </row>
    <row r="99" spans="1:8">
      <c r="A99">
        <v>4.9558299999999997</v>
      </c>
      <c r="B99">
        <v>6.5750799999999998</v>
      </c>
      <c r="C99">
        <v>6.2</v>
      </c>
      <c r="D99">
        <v>1.3</v>
      </c>
      <c r="E99">
        <v>1.1000000000000001</v>
      </c>
      <c r="F99">
        <v>226</v>
      </c>
      <c r="G99">
        <v>24</v>
      </c>
      <c r="H99">
        <v>200</v>
      </c>
    </row>
    <row r="100" spans="1:8">
      <c r="A100">
        <v>3.6635599999999999</v>
      </c>
      <c r="B100">
        <v>7.8823100000000004</v>
      </c>
      <c r="C100">
        <v>3.3</v>
      </c>
      <c r="D100">
        <v>5.8</v>
      </c>
      <c r="E100">
        <v>-0.1</v>
      </c>
      <c r="F100">
        <v>46.9</v>
      </c>
      <c r="G100">
        <v>19</v>
      </c>
      <c r="H100">
        <v>557</v>
      </c>
    </row>
    <row r="101" spans="1:8">
      <c r="A101">
        <v>5.2678599999999998</v>
      </c>
      <c r="B101">
        <v>7.4360299999999997</v>
      </c>
      <c r="C101">
        <v>-1</v>
      </c>
      <c r="D101">
        <v>1.8</v>
      </c>
      <c r="E101">
        <v>1.4</v>
      </c>
      <c r="F101">
        <v>89</v>
      </c>
      <c r="G101">
        <v>20</v>
      </c>
      <c r="H101">
        <v>44</v>
      </c>
    </row>
    <row r="102" spans="1:8">
      <c r="A102">
        <v>3.4657399999999998</v>
      </c>
      <c r="B102">
        <v>4.9558299999999997</v>
      </c>
      <c r="C102">
        <v>-4</v>
      </c>
      <c r="D102">
        <v>1.7</v>
      </c>
      <c r="E102">
        <v>1</v>
      </c>
      <c r="F102">
        <v>65</v>
      </c>
      <c r="G102">
        <v>2</v>
      </c>
      <c r="H102">
        <v>165</v>
      </c>
    </row>
    <row r="103" spans="1:8">
      <c r="A103">
        <v>2.07944</v>
      </c>
      <c r="B103">
        <v>5.1299000000000001</v>
      </c>
      <c r="C103">
        <v>7.8</v>
      </c>
      <c r="D103">
        <v>1.6</v>
      </c>
      <c r="E103">
        <v>1.7</v>
      </c>
      <c r="F103">
        <v>184.3</v>
      </c>
      <c r="G103">
        <v>4</v>
      </c>
      <c r="H103">
        <v>604</v>
      </c>
    </row>
    <row r="104" spans="1:8">
      <c r="A104">
        <v>3.3673000000000002</v>
      </c>
      <c r="B104">
        <v>7.2063800000000002</v>
      </c>
      <c r="C104">
        <v>-5.3</v>
      </c>
      <c r="D104">
        <v>1.8</v>
      </c>
      <c r="E104">
        <v>-0.2</v>
      </c>
      <c r="F104">
        <v>80</v>
      </c>
      <c r="G104">
        <v>13</v>
      </c>
      <c r="H104">
        <v>451</v>
      </c>
    </row>
    <row r="105" spans="1:8">
      <c r="A105">
        <v>3.2958400000000001</v>
      </c>
      <c r="B105">
        <v>7.4610700000000003</v>
      </c>
      <c r="C105">
        <v>2.2000000000000002</v>
      </c>
      <c r="D105">
        <v>3.1</v>
      </c>
      <c r="E105">
        <v>0.1</v>
      </c>
      <c r="F105">
        <v>62.3</v>
      </c>
      <c r="G105">
        <v>13</v>
      </c>
      <c r="H105">
        <v>470</v>
      </c>
    </row>
    <row r="106" spans="1:8">
      <c r="A106">
        <v>2.1972200000000002</v>
      </c>
      <c r="B106">
        <v>7.5320900000000002</v>
      </c>
      <c r="C106">
        <v>14.8</v>
      </c>
      <c r="D106">
        <v>4.2</v>
      </c>
      <c r="E106">
        <v>-4.5</v>
      </c>
      <c r="F106">
        <v>227.7</v>
      </c>
      <c r="G106">
        <v>11</v>
      </c>
      <c r="H106">
        <v>588</v>
      </c>
    </row>
    <row r="107" spans="1:8">
      <c r="A107">
        <v>3.4339900000000001</v>
      </c>
      <c r="B107">
        <v>8.1335899999999999</v>
      </c>
      <c r="C107">
        <v>-4.8</v>
      </c>
      <c r="D107">
        <v>1.5</v>
      </c>
      <c r="E107">
        <v>0</v>
      </c>
      <c r="F107">
        <v>196</v>
      </c>
      <c r="G107">
        <v>17</v>
      </c>
      <c r="H107">
        <v>100</v>
      </c>
    </row>
    <row r="108" spans="1:8">
      <c r="A108">
        <v>3.2581000000000002</v>
      </c>
      <c r="B108">
        <v>6.9177099999999996</v>
      </c>
      <c r="C108">
        <v>12.8</v>
      </c>
      <c r="D108">
        <v>1</v>
      </c>
      <c r="E108">
        <v>0.3</v>
      </c>
      <c r="F108">
        <v>103.5</v>
      </c>
      <c r="G108">
        <v>24</v>
      </c>
      <c r="H108">
        <v>602</v>
      </c>
    </row>
    <row r="109" spans="1:8">
      <c r="A109">
        <v>2.8332099999999998</v>
      </c>
      <c r="B109">
        <v>7.1220600000000003</v>
      </c>
      <c r="C109">
        <v>-3.2</v>
      </c>
      <c r="D109">
        <v>4.5999999999999996</v>
      </c>
      <c r="E109">
        <v>-0.1</v>
      </c>
      <c r="F109">
        <v>62.2</v>
      </c>
      <c r="G109">
        <v>12</v>
      </c>
      <c r="H109">
        <v>427</v>
      </c>
    </row>
    <row r="110" spans="1:8">
      <c r="A110">
        <v>3.6375899999999999</v>
      </c>
      <c r="B110">
        <v>8.2844999999999995</v>
      </c>
      <c r="C110">
        <v>0.7</v>
      </c>
      <c r="D110">
        <v>0.8</v>
      </c>
      <c r="E110">
        <v>-0.8</v>
      </c>
      <c r="F110">
        <v>86</v>
      </c>
      <c r="G110">
        <v>8</v>
      </c>
      <c r="H110">
        <v>541</v>
      </c>
    </row>
    <row r="111" spans="1:8">
      <c r="A111">
        <v>2.7080500000000001</v>
      </c>
      <c r="B111">
        <v>7.5652799999999996</v>
      </c>
      <c r="C111">
        <v>3.5</v>
      </c>
      <c r="D111">
        <v>6.9</v>
      </c>
      <c r="E111">
        <v>0.2</v>
      </c>
      <c r="F111">
        <v>204.4</v>
      </c>
      <c r="G111">
        <v>15</v>
      </c>
      <c r="H111">
        <v>482</v>
      </c>
    </row>
    <row r="112" spans="1:8">
      <c r="A112">
        <v>2.99573</v>
      </c>
      <c r="B112">
        <v>7.6511199999999997</v>
      </c>
      <c r="C112">
        <v>-6.8</v>
      </c>
      <c r="D112">
        <v>2.2000000000000002</v>
      </c>
      <c r="E112">
        <v>-0.4</v>
      </c>
      <c r="F112">
        <v>78.8</v>
      </c>
      <c r="G112">
        <v>16</v>
      </c>
      <c r="H112">
        <v>517</v>
      </c>
    </row>
    <row r="113" spans="1:8">
      <c r="A113">
        <v>4.0073299999999996</v>
      </c>
      <c r="B113">
        <v>7.6718299999999999</v>
      </c>
      <c r="C113">
        <v>8.3000000000000007</v>
      </c>
      <c r="D113">
        <v>0.7</v>
      </c>
      <c r="E113">
        <v>-1.3</v>
      </c>
      <c r="F113">
        <v>206.2</v>
      </c>
      <c r="G113">
        <v>14</v>
      </c>
      <c r="H113">
        <v>532</v>
      </c>
    </row>
    <row r="114" spans="1:8">
      <c r="A114">
        <v>3.4339900000000001</v>
      </c>
      <c r="B114">
        <v>6.3117299999999998</v>
      </c>
      <c r="C114">
        <v>-19</v>
      </c>
      <c r="D114">
        <v>2.2999999999999998</v>
      </c>
      <c r="E114">
        <v>0.8</v>
      </c>
      <c r="F114">
        <v>60.9</v>
      </c>
      <c r="G114">
        <v>8</v>
      </c>
      <c r="H114">
        <v>461</v>
      </c>
    </row>
    <row r="115" spans="1:8">
      <c r="A115">
        <v>0.69315000000000004</v>
      </c>
      <c r="B115">
        <v>7.0774999999999997</v>
      </c>
      <c r="C115">
        <v>7</v>
      </c>
      <c r="D115">
        <v>4</v>
      </c>
      <c r="E115">
        <v>-0.2</v>
      </c>
      <c r="F115">
        <v>54.3</v>
      </c>
      <c r="G115">
        <v>10</v>
      </c>
      <c r="H115">
        <v>578</v>
      </c>
    </row>
    <row r="116" spans="1:8">
      <c r="A116">
        <v>3.5263599999999999</v>
      </c>
      <c r="B116">
        <v>7.3414799999999998</v>
      </c>
      <c r="C116">
        <v>-14.6</v>
      </c>
      <c r="D116">
        <v>1.6</v>
      </c>
      <c r="E116">
        <v>-0.4</v>
      </c>
      <c r="F116">
        <v>228.9</v>
      </c>
      <c r="G116">
        <v>14</v>
      </c>
      <c r="H116">
        <v>457</v>
      </c>
    </row>
    <row r="117" spans="1:8">
      <c r="A117">
        <v>2.6390600000000002</v>
      </c>
      <c r="B117">
        <v>7.9634600000000004</v>
      </c>
      <c r="C117">
        <v>3.6</v>
      </c>
      <c r="D117">
        <v>3.2</v>
      </c>
      <c r="E117">
        <v>1.2</v>
      </c>
      <c r="F117">
        <v>268</v>
      </c>
      <c r="G117">
        <v>18</v>
      </c>
      <c r="H117">
        <v>42</v>
      </c>
    </row>
    <row r="118" spans="1:8">
      <c r="A118">
        <v>1.94591</v>
      </c>
      <c r="B118">
        <v>7.3511600000000001</v>
      </c>
      <c r="C118">
        <v>3.5</v>
      </c>
      <c r="D118">
        <v>1.9</v>
      </c>
      <c r="E118">
        <v>0.2</v>
      </c>
      <c r="F118">
        <v>215</v>
      </c>
      <c r="G118">
        <v>20</v>
      </c>
      <c r="H118">
        <v>107</v>
      </c>
    </row>
    <row r="119" spans="1:8">
      <c r="A119">
        <v>3.7135699999999998</v>
      </c>
      <c r="B119">
        <v>7.54115</v>
      </c>
      <c r="C119">
        <v>5.2</v>
      </c>
      <c r="D119">
        <v>0.9</v>
      </c>
      <c r="E119">
        <v>-1</v>
      </c>
      <c r="F119">
        <v>280</v>
      </c>
      <c r="G119">
        <v>11</v>
      </c>
      <c r="H119">
        <v>155</v>
      </c>
    </row>
    <row r="120" spans="1:8">
      <c r="A120">
        <v>2.8332099999999998</v>
      </c>
      <c r="B120">
        <v>6.6424899999999996</v>
      </c>
      <c r="C120">
        <v>-8.3000000000000007</v>
      </c>
      <c r="D120">
        <v>2.6</v>
      </c>
      <c r="E120">
        <v>0.2</v>
      </c>
      <c r="F120">
        <v>60</v>
      </c>
      <c r="G120">
        <v>23</v>
      </c>
      <c r="H120">
        <v>85</v>
      </c>
    </row>
    <row r="121" spans="1:8">
      <c r="A121">
        <v>3.4339900000000001</v>
      </c>
      <c r="B121">
        <v>7.5657899999999998</v>
      </c>
      <c r="C121">
        <v>0.6</v>
      </c>
      <c r="D121">
        <v>3.8</v>
      </c>
      <c r="E121">
        <v>-0.4</v>
      </c>
      <c r="F121">
        <v>64.599999999999994</v>
      </c>
      <c r="G121">
        <v>12</v>
      </c>
      <c r="H121">
        <v>507</v>
      </c>
    </row>
    <row r="122" spans="1:8">
      <c r="A122">
        <v>3.2958400000000001</v>
      </c>
      <c r="B122">
        <v>8.1806000000000001</v>
      </c>
      <c r="C122">
        <v>-0.5</v>
      </c>
      <c r="D122">
        <v>0.7</v>
      </c>
      <c r="E122">
        <v>-0.2</v>
      </c>
      <c r="F122">
        <v>248</v>
      </c>
      <c r="G122">
        <v>15</v>
      </c>
      <c r="H122">
        <v>124</v>
      </c>
    </row>
    <row r="123" spans="1:8">
      <c r="A123">
        <v>3.1780499999999998</v>
      </c>
      <c r="B123">
        <v>7.60738</v>
      </c>
      <c r="C123">
        <v>1</v>
      </c>
      <c r="D123">
        <v>2.4</v>
      </c>
      <c r="E123">
        <v>-0.1</v>
      </c>
      <c r="F123">
        <v>192</v>
      </c>
      <c r="G123">
        <v>13</v>
      </c>
      <c r="H123">
        <v>38</v>
      </c>
    </row>
    <row r="124" spans="1:8">
      <c r="A124">
        <v>4.8121799999999997</v>
      </c>
      <c r="B124">
        <v>7.5432699999999997</v>
      </c>
      <c r="C124">
        <v>-8</v>
      </c>
      <c r="D124">
        <v>0.6</v>
      </c>
      <c r="E124">
        <v>0.5</v>
      </c>
      <c r="F124">
        <v>88</v>
      </c>
      <c r="G124">
        <v>13</v>
      </c>
      <c r="H124">
        <v>94</v>
      </c>
    </row>
    <row r="125" spans="1:8">
      <c r="A125">
        <v>4.6347300000000002</v>
      </c>
      <c r="B125">
        <v>8.2098499999999994</v>
      </c>
      <c r="C125">
        <v>-3</v>
      </c>
      <c r="D125">
        <v>1.5</v>
      </c>
      <c r="E125">
        <v>2.7</v>
      </c>
      <c r="F125">
        <v>89.6</v>
      </c>
      <c r="G125">
        <v>8</v>
      </c>
      <c r="H125">
        <v>470</v>
      </c>
    </row>
    <row r="126" spans="1:8">
      <c r="A126">
        <v>3.0445199999999999</v>
      </c>
      <c r="B126">
        <v>5.7620500000000003</v>
      </c>
      <c r="C126">
        <v>5</v>
      </c>
      <c r="D126">
        <v>3.2</v>
      </c>
      <c r="E126">
        <v>0</v>
      </c>
      <c r="F126">
        <v>58</v>
      </c>
      <c r="G126">
        <v>6</v>
      </c>
      <c r="H126">
        <v>195</v>
      </c>
    </row>
    <row r="127" spans="1:8">
      <c r="A127">
        <v>3.8712</v>
      </c>
      <c r="B127">
        <v>6.9127400000000003</v>
      </c>
      <c r="C127">
        <v>-5.0999999999999996</v>
      </c>
      <c r="D127">
        <v>0.8</v>
      </c>
      <c r="E127">
        <v>1.4</v>
      </c>
      <c r="F127">
        <v>241</v>
      </c>
      <c r="G127">
        <v>23</v>
      </c>
      <c r="H127">
        <v>137</v>
      </c>
    </row>
    <row r="128" spans="1:8">
      <c r="A128">
        <v>3.6888800000000002</v>
      </c>
      <c r="B128">
        <v>8.1978100000000005</v>
      </c>
      <c r="C128">
        <v>0.2</v>
      </c>
      <c r="D128">
        <v>2.4</v>
      </c>
      <c r="E128">
        <v>0.5</v>
      </c>
      <c r="F128">
        <v>80</v>
      </c>
      <c r="G128">
        <v>8</v>
      </c>
      <c r="H128">
        <v>72</v>
      </c>
    </row>
    <row r="129" spans="1:8">
      <c r="A129">
        <v>4.33073</v>
      </c>
      <c r="B129">
        <v>7.6024000000000003</v>
      </c>
      <c r="C129">
        <v>12.9</v>
      </c>
      <c r="D129">
        <v>5.6</v>
      </c>
      <c r="E129">
        <v>-0.8</v>
      </c>
      <c r="F129">
        <v>46</v>
      </c>
      <c r="G129">
        <v>13</v>
      </c>
      <c r="H129">
        <v>188</v>
      </c>
    </row>
    <row r="130" spans="1:8">
      <c r="A130">
        <v>4.6151200000000001</v>
      </c>
      <c r="B130">
        <v>7.5432699999999997</v>
      </c>
      <c r="C130">
        <v>2.6</v>
      </c>
      <c r="D130">
        <v>2.6</v>
      </c>
      <c r="E130">
        <v>-1.9</v>
      </c>
      <c r="F130">
        <v>243</v>
      </c>
      <c r="G130">
        <v>11</v>
      </c>
      <c r="H130">
        <v>45</v>
      </c>
    </row>
    <row r="131" spans="1:8">
      <c r="A131">
        <v>4.4308199999999998</v>
      </c>
      <c r="B131">
        <v>7.7066100000000004</v>
      </c>
      <c r="C131">
        <v>7.8</v>
      </c>
      <c r="D131">
        <v>8</v>
      </c>
      <c r="E131">
        <v>-1.2</v>
      </c>
      <c r="F131">
        <v>33.700000000000003</v>
      </c>
      <c r="G131">
        <v>13</v>
      </c>
      <c r="H131">
        <v>556</v>
      </c>
    </row>
    <row r="132" spans="1:8">
      <c r="A132">
        <v>3.4011999999999998</v>
      </c>
      <c r="B132">
        <v>5.5451800000000002</v>
      </c>
      <c r="C132">
        <v>-0.7</v>
      </c>
      <c r="D132">
        <v>2</v>
      </c>
      <c r="E132">
        <v>-0.3</v>
      </c>
      <c r="F132">
        <v>254</v>
      </c>
      <c r="G132">
        <v>1</v>
      </c>
      <c r="H132">
        <v>542</v>
      </c>
    </row>
    <row r="133" spans="1:8">
      <c r="A133">
        <v>2.4849100000000002</v>
      </c>
      <c r="B133">
        <v>7.6843199999999996</v>
      </c>
      <c r="C133">
        <v>7.7</v>
      </c>
      <c r="D133">
        <v>1.5</v>
      </c>
      <c r="E133">
        <v>-0.1</v>
      </c>
      <c r="F133">
        <v>89</v>
      </c>
      <c r="G133">
        <v>16</v>
      </c>
      <c r="H133">
        <v>209</v>
      </c>
    </row>
    <row r="134" spans="1:8">
      <c r="A134">
        <v>3.2958400000000001</v>
      </c>
      <c r="B134">
        <v>7.9006400000000001</v>
      </c>
      <c r="C134">
        <v>1.5</v>
      </c>
      <c r="D134">
        <v>1.3</v>
      </c>
      <c r="E134">
        <v>0.9</v>
      </c>
      <c r="F134">
        <v>334.7</v>
      </c>
      <c r="G134">
        <v>18</v>
      </c>
      <c r="H134">
        <v>422</v>
      </c>
    </row>
    <row r="135" spans="1:8">
      <c r="A135">
        <v>2.9444400000000002</v>
      </c>
      <c r="B135">
        <v>7.7668400000000002</v>
      </c>
      <c r="C135">
        <v>15.8</v>
      </c>
      <c r="D135">
        <v>3.2</v>
      </c>
      <c r="E135">
        <v>-0.2</v>
      </c>
      <c r="F135">
        <v>125.5</v>
      </c>
      <c r="G135">
        <v>17</v>
      </c>
      <c r="H135">
        <v>595</v>
      </c>
    </row>
    <row r="136" spans="1:8">
      <c r="A136">
        <v>3.3673000000000002</v>
      </c>
      <c r="B136">
        <v>7.97797</v>
      </c>
      <c r="C136">
        <v>4.3</v>
      </c>
      <c r="D136">
        <v>5.7</v>
      </c>
      <c r="E136">
        <v>-1</v>
      </c>
      <c r="F136">
        <v>232</v>
      </c>
      <c r="G136">
        <v>9</v>
      </c>
      <c r="H136">
        <v>156</v>
      </c>
    </row>
    <row r="137" spans="1:8">
      <c r="A137">
        <v>2.8903699999999999</v>
      </c>
      <c r="B137">
        <v>7.8976699999999997</v>
      </c>
      <c r="C137">
        <v>8.1</v>
      </c>
      <c r="D137">
        <v>6.4</v>
      </c>
      <c r="E137">
        <v>-0.5</v>
      </c>
      <c r="F137">
        <v>199.4</v>
      </c>
      <c r="G137">
        <v>7</v>
      </c>
      <c r="H137">
        <v>577</v>
      </c>
    </row>
    <row r="138" spans="1:8">
      <c r="A138">
        <v>4.9052699999999998</v>
      </c>
      <c r="B138">
        <v>8.2406500000000005</v>
      </c>
      <c r="C138">
        <v>11.6</v>
      </c>
      <c r="D138">
        <v>6</v>
      </c>
      <c r="E138">
        <v>-1.3</v>
      </c>
      <c r="F138">
        <v>213</v>
      </c>
      <c r="G138">
        <v>16</v>
      </c>
      <c r="H138">
        <v>193</v>
      </c>
    </row>
    <row r="139" spans="1:8">
      <c r="A139">
        <v>2.6390600000000002</v>
      </c>
      <c r="B139">
        <v>7.0758099999999997</v>
      </c>
      <c r="C139">
        <v>2.8</v>
      </c>
      <c r="D139">
        <v>3.2</v>
      </c>
      <c r="E139">
        <v>0.3</v>
      </c>
      <c r="F139">
        <v>223</v>
      </c>
      <c r="G139">
        <v>10</v>
      </c>
      <c r="H139">
        <v>69</v>
      </c>
    </row>
    <row r="140" spans="1:8">
      <c r="A140">
        <v>3.2958400000000001</v>
      </c>
      <c r="B140">
        <v>7.7423999999999999</v>
      </c>
      <c r="C140">
        <v>-4.4000000000000004</v>
      </c>
      <c r="D140">
        <v>4.9000000000000004</v>
      </c>
      <c r="E140">
        <v>-0.1</v>
      </c>
      <c r="F140">
        <v>23</v>
      </c>
      <c r="G140">
        <v>10</v>
      </c>
      <c r="H140">
        <v>82</v>
      </c>
    </row>
    <row r="141" spans="1:8">
      <c r="A141">
        <v>3.7135699999999998</v>
      </c>
      <c r="B141">
        <v>6.9791499999999997</v>
      </c>
      <c r="C141">
        <v>-5.0999999999999996</v>
      </c>
      <c r="D141">
        <v>3.3</v>
      </c>
      <c r="E141">
        <v>1.4</v>
      </c>
      <c r="F141">
        <v>81</v>
      </c>
      <c r="G141">
        <v>23</v>
      </c>
      <c r="H141">
        <v>98</v>
      </c>
    </row>
    <row r="142" spans="1:8">
      <c r="A142">
        <v>4.39445</v>
      </c>
      <c r="B142">
        <v>8.2774099999999997</v>
      </c>
      <c r="C142">
        <v>2</v>
      </c>
      <c r="D142">
        <v>2.5</v>
      </c>
      <c r="E142">
        <v>-0.3</v>
      </c>
      <c r="F142">
        <v>207.2</v>
      </c>
      <c r="G142">
        <v>16</v>
      </c>
      <c r="H142">
        <v>536</v>
      </c>
    </row>
    <row r="143" spans="1:8">
      <c r="A143">
        <v>3.82864</v>
      </c>
      <c r="B143">
        <v>8.0126799999999996</v>
      </c>
      <c r="C143">
        <v>10</v>
      </c>
      <c r="D143">
        <v>4.8</v>
      </c>
      <c r="E143">
        <v>-0.5</v>
      </c>
      <c r="F143">
        <v>83.2</v>
      </c>
      <c r="G143">
        <v>9</v>
      </c>
      <c r="H143">
        <v>600</v>
      </c>
    </row>
    <row r="144" spans="1:8">
      <c r="A144">
        <v>2.5649500000000001</v>
      </c>
      <c r="B144">
        <v>5.7899599999999998</v>
      </c>
      <c r="C144">
        <v>1.1000000000000001</v>
      </c>
      <c r="D144">
        <v>4</v>
      </c>
      <c r="E144">
        <v>-0.1</v>
      </c>
      <c r="F144">
        <v>79</v>
      </c>
      <c r="G144">
        <v>3</v>
      </c>
      <c r="H144">
        <v>70</v>
      </c>
    </row>
    <row r="145" spans="1:8">
      <c r="A145">
        <v>3.3321999999999998</v>
      </c>
      <c r="B145">
        <v>7.4593400000000001</v>
      </c>
      <c r="C145">
        <v>6.1</v>
      </c>
      <c r="D145">
        <v>2.5</v>
      </c>
      <c r="E145">
        <v>0</v>
      </c>
      <c r="F145">
        <v>92</v>
      </c>
      <c r="G145">
        <v>22</v>
      </c>
      <c r="H145">
        <v>210</v>
      </c>
    </row>
    <row r="146" spans="1:8">
      <c r="A146">
        <v>3.1354899999999999</v>
      </c>
      <c r="B146">
        <v>6.22851</v>
      </c>
      <c r="C146">
        <v>0.1</v>
      </c>
      <c r="D146">
        <v>1.9</v>
      </c>
      <c r="E146">
        <v>1.1000000000000001</v>
      </c>
      <c r="F146">
        <v>208.8</v>
      </c>
      <c r="G146">
        <v>6</v>
      </c>
      <c r="H146">
        <v>538</v>
      </c>
    </row>
    <row r="147" spans="1:8">
      <c r="A147">
        <v>0.69315000000000004</v>
      </c>
      <c r="B147">
        <v>6.4536199999999999</v>
      </c>
      <c r="C147">
        <v>-2.6</v>
      </c>
      <c r="D147">
        <v>4.9000000000000004</v>
      </c>
      <c r="E147">
        <v>0.2</v>
      </c>
      <c r="F147">
        <v>38.299999999999997</v>
      </c>
      <c r="G147">
        <v>23</v>
      </c>
      <c r="H147">
        <v>405</v>
      </c>
    </row>
    <row r="148" spans="1:8">
      <c r="A148">
        <v>4.0073299999999996</v>
      </c>
      <c r="B148">
        <v>7.7178000000000004</v>
      </c>
      <c r="C148">
        <v>7.9</v>
      </c>
      <c r="D148">
        <v>0.4</v>
      </c>
      <c r="E148">
        <v>0.5</v>
      </c>
      <c r="F148">
        <v>276</v>
      </c>
      <c r="G148">
        <v>19</v>
      </c>
      <c r="H148">
        <v>184</v>
      </c>
    </row>
    <row r="149" spans="1:8">
      <c r="A149">
        <v>3.2581000000000002</v>
      </c>
      <c r="B149">
        <v>7.9269600000000002</v>
      </c>
      <c r="C149">
        <v>4.8</v>
      </c>
      <c r="D149">
        <v>9.4</v>
      </c>
      <c r="E149">
        <v>0.6</v>
      </c>
      <c r="F149">
        <v>204</v>
      </c>
      <c r="G149">
        <v>14</v>
      </c>
      <c r="H149">
        <v>474</v>
      </c>
    </row>
    <row r="150" spans="1:8">
      <c r="A150">
        <v>3.2581000000000002</v>
      </c>
      <c r="B150">
        <v>6.5624399999999996</v>
      </c>
      <c r="C150">
        <v>2.6</v>
      </c>
      <c r="D150">
        <v>2.8</v>
      </c>
      <c r="E150">
        <v>-0.7</v>
      </c>
      <c r="F150">
        <v>224.1</v>
      </c>
      <c r="G150">
        <v>8</v>
      </c>
      <c r="H150">
        <v>545</v>
      </c>
    </row>
    <row r="151" spans="1:8">
      <c r="A151">
        <v>4.8441900000000002</v>
      </c>
      <c r="B151">
        <v>8.1727299999999996</v>
      </c>
      <c r="C151">
        <v>-9.6</v>
      </c>
      <c r="D151">
        <v>1.1000000000000001</v>
      </c>
      <c r="E151">
        <v>1.3</v>
      </c>
      <c r="F151">
        <v>191</v>
      </c>
      <c r="G151">
        <v>16</v>
      </c>
      <c r="H151">
        <v>94</v>
      </c>
    </row>
    <row r="152" spans="1:8">
      <c r="A152">
        <v>2.6390600000000002</v>
      </c>
      <c r="B152">
        <v>5.1299000000000001</v>
      </c>
      <c r="C152">
        <v>-1.5</v>
      </c>
      <c r="D152">
        <v>2.5</v>
      </c>
      <c r="E152">
        <v>-0.1</v>
      </c>
      <c r="F152">
        <v>245.1</v>
      </c>
      <c r="G152">
        <v>4</v>
      </c>
      <c r="H152">
        <v>510</v>
      </c>
    </row>
    <row r="153" spans="1:8">
      <c r="A153">
        <v>1.38629</v>
      </c>
      <c r="B153">
        <v>4.5432899999999998</v>
      </c>
      <c r="C153">
        <v>3.8</v>
      </c>
      <c r="D153">
        <v>5.8</v>
      </c>
      <c r="E153">
        <v>0.7</v>
      </c>
      <c r="F153">
        <v>201.9</v>
      </c>
      <c r="G153">
        <v>3</v>
      </c>
      <c r="H153">
        <v>473</v>
      </c>
    </row>
    <row r="154" spans="1:8">
      <c r="A154">
        <v>3.2581000000000002</v>
      </c>
      <c r="B154">
        <v>5.7104299999999997</v>
      </c>
      <c r="C154">
        <v>1.8</v>
      </c>
      <c r="D154">
        <v>2.7</v>
      </c>
      <c r="E154">
        <v>0.9</v>
      </c>
      <c r="F154">
        <v>181.9</v>
      </c>
      <c r="G154">
        <v>1</v>
      </c>
      <c r="H154">
        <v>527</v>
      </c>
    </row>
    <row r="155" spans="1:8">
      <c r="A155">
        <v>2.3025899999999999</v>
      </c>
      <c r="B155">
        <v>8.1925699999999999</v>
      </c>
      <c r="C155">
        <v>-0.7</v>
      </c>
      <c r="D155">
        <v>4.0999999999999996</v>
      </c>
      <c r="E155">
        <v>0.6</v>
      </c>
      <c r="F155">
        <v>252</v>
      </c>
      <c r="G155">
        <v>8</v>
      </c>
      <c r="H155">
        <v>121</v>
      </c>
    </row>
    <row r="156" spans="1:8">
      <c r="A156">
        <v>3.09104</v>
      </c>
      <c r="B156">
        <v>5.0039499999999997</v>
      </c>
      <c r="C156">
        <v>3.6</v>
      </c>
      <c r="D156">
        <v>2.7</v>
      </c>
      <c r="E156">
        <v>1.2</v>
      </c>
      <c r="F156">
        <v>344.7</v>
      </c>
      <c r="G156">
        <v>4</v>
      </c>
      <c r="H156">
        <v>533</v>
      </c>
    </row>
    <row r="157" spans="1:8">
      <c r="A157">
        <v>2.9444400000000002</v>
      </c>
      <c r="B157">
        <v>7.3981700000000004</v>
      </c>
      <c r="C157">
        <v>3.9</v>
      </c>
      <c r="D157">
        <v>6.2</v>
      </c>
      <c r="E157">
        <v>0.7</v>
      </c>
      <c r="F157">
        <v>206</v>
      </c>
      <c r="G157">
        <v>20</v>
      </c>
      <c r="H157">
        <v>155</v>
      </c>
    </row>
    <row r="158" spans="1:8">
      <c r="A158">
        <v>3.4011999999999998</v>
      </c>
      <c r="B158">
        <v>6.6398799999999998</v>
      </c>
      <c r="C158">
        <v>4.7</v>
      </c>
      <c r="D158">
        <v>3.6</v>
      </c>
      <c r="E158">
        <v>0</v>
      </c>
      <c r="F158">
        <v>59</v>
      </c>
      <c r="G158">
        <v>24</v>
      </c>
      <c r="H158">
        <v>196</v>
      </c>
    </row>
    <row r="159" spans="1:8">
      <c r="A159">
        <v>2.99573</v>
      </c>
      <c r="B159">
        <v>6.2934200000000002</v>
      </c>
      <c r="C159">
        <v>-2.5</v>
      </c>
      <c r="D159">
        <v>4.9000000000000004</v>
      </c>
      <c r="E159">
        <v>-0.2</v>
      </c>
      <c r="F159">
        <v>84</v>
      </c>
      <c r="G159">
        <v>7</v>
      </c>
      <c r="H159">
        <v>167</v>
      </c>
    </row>
    <row r="160" spans="1:8">
      <c r="A160">
        <v>3.82864</v>
      </c>
      <c r="B160">
        <v>7.4378000000000002</v>
      </c>
      <c r="C160">
        <v>-9.9</v>
      </c>
      <c r="D160">
        <v>4.5</v>
      </c>
      <c r="E160">
        <v>-0.1</v>
      </c>
      <c r="F160">
        <v>55</v>
      </c>
      <c r="G160">
        <v>11</v>
      </c>
      <c r="H160">
        <v>89</v>
      </c>
    </row>
    <row r="161" spans="1:8">
      <c r="A161">
        <v>2.3025899999999999</v>
      </c>
      <c r="B161">
        <v>7.7976999999999999</v>
      </c>
      <c r="C161">
        <v>1.7</v>
      </c>
      <c r="D161">
        <v>2</v>
      </c>
      <c r="E161">
        <v>0.3</v>
      </c>
      <c r="F161">
        <v>38</v>
      </c>
      <c r="G161">
        <v>15</v>
      </c>
      <c r="H161">
        <v>63</v>
      </c>
    </row>
    <row r="162" spans="1:8">
      <c r="A162">
        <v>4.2904600000000004</v>
      </c>
      <c r="B162">
        <v>7.33629</v>
      </c>
      <c r="C162">
        <v>-12.8</v>
      </c>
      <c r="D162">
        <v>3.5</v>
      </c>
      <c r="E162">
        <v>0</v>
      </c>
      <c r="F162">
        <v>79</v>
      </c>
      <c r="G162">
        <v>19</v>
      </c>
      <c r="H162">
        <v>97</v>
      </c>
    </row>
    <row r="163" spans="1:8">
      <c r="A163">
        <v>4.4188400000000003</v>
      </c>
      <c r="B163">
        <v>7.5158899999999997</v>
      </c>
      <c r="C163">
        <v>4.3</v>
      </c>
      <c r="D163">
        <v>2.1</v>
      </c>
      <c r="E163">
        <v>0.6</v>
      </c>
      <c r="F163">
        <v>32.299999999999997</v>
      </c>
      <c r="G163">
        <v>20</v>
      </c>
      <c r="H163">
        <v>555</v>
      </c>
    </row>
    <row r="164" spans="1:8">
      <c r="A164">
        <v>3.3673000000000002</v>
      </c>
      <c r="B164">
        <v>7.7084099999999998</v>
      </c>
      <c r="C164">
        <v>2.1</v>
      </c>
      <c r="D164">
        <v>3.1</v>
      </c>
      <c r="E164">
        <v>0</v>
      </c>
      <c r="F164">
        <v>79</v>
      </c>
      <c r="G164">
        <v>10</v>
      </c>
      <c r="H164">
        <v>64</v>
      </c>
    </row>
    <row r="165" spans="1:8">
      <c r="A165">
        <v>2.3025899999999999</v>
      </c>
      <c r="B165">
        <v>4.6443899999999996</v>
      </c>
      <c r="C165">
        <v>-2.2000000000000002</v>
      </c>
      <c r="D165">
        <v>4.9000000000000004</v>
      </c>
      <c r="E165">
        <v>-0.1</v>
      </c>
      <c r="F165">
        <v>77</v>
      </c>
      <c r="G165">
        <v>2</v>
      </c>
      <c r="H165">
        <v>114</v>
      </c>
    </row>
    <row r="166" spans="1:8">
      <c r="A166">
        <v>3.9889800000000002</v>
      </c>
      <c r="B166">
        <v>7.7740200000000002</v>
      </c>
      <c r="C166">
        <v>3.3</v>
      </c>
      <c r="D166">
        <v>1.8</v>
      </c>
      <c r="E166">
        <v>-0.3</v>
      </c>
      <c r="F166">
        <v>220</v>
      </c>
      <c r="G166">
        <v>10</v>
      </c>
      <c r="H166">
        <v>155</v>
      </c>
    </row>
    <row r="167" spans="1:8">
      <c r="A167">
        <v>4.1271300000000002</v>
      </c>
      <c r="B167">
        <v>5.0562500000000004</v>
      </c>
      <c r="C167">
        <v>5.6</v>
      </c>
      <c r="D167">
        <v>3.5</v>
      </c>
      <c r="E167">
        <v>-0.1</v>
      </c>
      <c r="F167">
        <v>78</v>
      </c>
      <c r="G167">
        <v>4</v>
      </c>
      <c r="H167">
        <v>184</v>
      </c>
    </row>
    <row r="168" spans="1:8">
      <c r="A168">
        <v>3.6888800000000002</v>
      </c>
      <c r="B168">
        <v>5.8636299999999997</v>
      </c>
      <c r="C168">
        <v>-0.6</v>
      </c>
      <c r="D168">
        <v>0.6</v>
      </c>
      <c r="E168">
        <v>1.7</v>
      </c>
      <c r="F168">
        <v>142</v>
      </c>
      <c r="G168">
        <v>1</v>
      </c>
      <c r="H168">
        <v>79</v>
      </c>
    </row>
    <row r="169" spans="1:8">
      <c r="A169">
        <v>2.3025899999999999</v>
      </c>
      <c r="B169">
        <v>5.5294299999999996</v>
      </c>
      <c r="C169">
        <v>3.4</v>
      </c>
      <c r="D169">
        <v>4.7</v>
      </c>
      <c r="E169">
        <v>0.8</v>
      </c>
      <c r="F169">
        <v>220.1</v>
      </c>
      <c r="G169">
        <v>5</v>
      </c>
      <c r="H169">
        <v>474</v>
      </c>
    </row>
    <row r="170" spans="1:8">
      <c r="A170">
        <v>3.2958400000000001</v>
      </c>
      <c r="B170">
        <v>7.9175399999999998</v>
      </c>
      <c r="C170">
        <v>0.2</v>
      </c>
      <c r="D170">
        <v>2.8</v>
      </c>
      <c r="E170">
        <v>0.4</v>
      </c>
      <c r="F170">
        <v>335</v>
      </c>
      <c r="G170">
        <v>15</v>
      </c>
      <c r="H170">
        <v>53</v>
      </c>
    </row>
    <row r="171" spans="1:8">
      <c r="A171">
        <v>3.1354899999999999</v>
      </c>
      <c r="B171">
        <v>6.7405200000000001</v>
      </c>
      <c r="C171">
        <v>-6.4</v>
      </c>
      <c r="D171">
        <v>2.8</v>
      </c>
      <c r="E171">
        <v>-0.1</v>
      </c>
      <c r="F171">
        <v>77</v>
      </c>
      <c r="G171">
        <v>22</v>
      </c>
      <c r="H171">
        <v>84</v>
      </c>
    </row>
    <row r="172" spans="1:8">
      <c r="A172">
        <v>2.07944</v>
      </c>
      <c r="B172">
        <v>6.5366900000000001</v>
      </c>
      <c r="C172">
        <v>8</v>
      </c>
      <c r="D172">
        <v>1.9</v>
      </c>
      <c r="E172">
        <v>-0.2</v>
      </c>
      <c r="F172">
        <v>54.6</v>
      </c>
      <c r="G172">
        <v>8</v>
      </c>
      <c r="H172">
        <v>578</v>
      </c>
    </row>
    <row r="173" spans="1:8">
      <c r="A173">
        <v>5.2522700000000002</v>
      </c>
      <c r="B173">
        <v>7.8284399999999996</v>
      </c>
      <c r="C173">
        <v>3.6</v>
      </c>
      <c r="D173">
        <v>0.8</v>
      </c>
      <c r="E173">
        <v>1.5</v>
      </c>
      <c r="F173">
        <v>87.7</v>
      </c>
      <c r="G173">
        <v>19</v>
      </c>
      <c r="H173">
        <v>529</v>
      </c>
    </row>
    <row r="174" spans="1:8">
      <c r="A174">
        <v>3.7841900000000002</v>
      </c>
      <c r="B174">
        <v>7.7484599999999997</v>
      </c>
      <c r="C174">
        <v>-13.4</v>
      </c>
      <c r="D174">
        <v>4</v>
      </c>
      <c r="E174">
        <v>0.2</v>
      </c>
      <c r="F174">
        <v>74.099999999999994</v>
      </c>
      <c r="G174">
        <v>13</v>
      </c>
      <c r="H174">
        <v>448</v>
      </c>
    </row>
    <row r="175" spans="1:8">
      <c r="A175">
        <v>3.9702899999999999</v>
      </c>
      <c r="B175">
        <v>5.7104299999999997</v>
      </c>
      <c r="C175">
        <v>-2.1</v>
      </c>
      <c r="D175">
        <v>1.3</v>
      </c>
      <c r="E175">
        <v>1.8</v>
      </c>
      <c r="F175">
        <v>87.8</v>
      </c>
      <c r="G175">
        <v>1</v>
      </c>
      <c r="H175">
        <v>485</v>
      </c>
    </row>
    <row r="176" spans="1:8">
      <c r="A176">
        <v>2.99573</v>
      </c>
      <c r="B176">
        <v>5.6489700000000003</v>
      </c>
      <c r="C176">
        <v>-8.6999999999999993</v>
      </c>
      <c r="D176">
        <v>4.3</v>
      </c>
      <c r="E176">
        <v>-0.2</v>
      </c>
      <c r="F176">
        <v>74.5</v>
      </c>
      <c r="G176">
        <v>1</v>
      </c>
      <c r="H176">
        <v>450</v>
      </c>
    </row>
    <row r="177" spans="1:8">
      <c r="A177">
        <v>2.5649500000000001</v>
      </c>
      <c r="B177">
        <v>6.4297199999999997</v>
      </c>
      <c r="C177">
        <v>1.6</v>
      </c>
      <c r="D177">
        <v>1.3</v>
      </c>
      <c r="E177">
        <v>1</v>
      </c>
      <c r="F177">
        <v>58</v>
      </c>
      <c r="G177">
        <v>8</v>
      </c>
      <c r="H177">
        <v>76</v>
      </c>
    </row>
    <row r="178" spans="1:8">
      <c r="A178">
        <v>3.21888</v>
      </c>
      <c r="B178">
        <v>6.5132300000000001</v>
      </c>
      <c r="C178">
        <v>-3.9</v>
      </c>
      <c r="D178">
        <v>2.8</v>
      </c>
      <c r="E178">
        <v>0.4</v>
      </c>
      <c r="F178">
        <v>71.3</v>
      </c>
      <c r="G178">
        <v>8</v>
      </c>
      <c r="H178">
        <v>398</v>
      </c>
    </row>
    <row r="179" spans="1:8">
      <c r="A179">
        <v>1.38629</v>
      </c>
      <c r="B179">
        <v>7.9305700000000003</v>
      </c>
      <c r="C179">
        <v>1.4</v>
      </c>
      <c r="D179">
        <v>2.5</v>
      </c>
      <c r="E179">
        <v>0.2</v>
      </c>
      <c r="F179">
        <v>210.5</v>
      </c>
      <c r="G179">
        <v>19</v>
      </c>
      <c r="H179">
        <v>525</v>
      </c>
    </row>
    <row r="180" spans="1:8">
      <c r="A180">
        <v>3.1354899999999999</v>
      </c>
      <c r="B180">
        <v>7.5933700000000002</v>
      </c>
      <c r="C180">
        <v>3.3</v>
      </c>
      <c r="D180">
        <v>4.2</v>
      </c>
      <c r="E180">
        <v>1.2</v>
      </c>
      <c r="F180">
        <v>235</v>
      </c>
      <c r="G180">
        <v>20</v>
      </c>
      <c r="H180">
        <v>138</v>
      </c>
    </row>
    <row r="181" spans="1:8">
      <c r="A181">
        <v>4.0604399999999998</v>
      </c>
      <c r="B181">
        <v>7.1981799999999998</v>
      </c>
      <c r="C181">
        <v>3</v>
      </c>
      <c r="D181">
        <v>1.8</v>
      </c>
      <c r="E181">
        <v>1.1000000000000001</v>
      </c>
      <c r="F181">
        <v>191</v>
      </c>
      <c r="G181">
        <v>22</v>
      </c>
      <c r="H181">
        <v>192</v>
      </c>
    </row>
    <row r="182" spans="1:8">
      <c r="A182">
        <v>4.2766700000000002</v>
      </c>
      <c r="B182">
        <v>8.2337699999999998</v>
      </c>
      <c r="C182">
        <v>7.2</v>
      </c>
      <c r="D182">
        <v>3.8</v>
      </c>
      <c r="E182">
        <v>-0.2</v>
      </c>
      <c r="F182">
        <v>31</v>
      </c>
      <c r="G182">
        <v>15</v>
      </c>
      <c r="H182">
        <v>173</v>
      </c>
    </row>
    <row r="183" spans="1:8">
      <c r="A183">
        <v>3.4965099999999998</v>
      </c>
      <c r="B183">
        <v>8.1321200000000005</v>
      </c>
      <c r="C183">
        <v>-1.7</v>
      </c>
      <c r="D183">
        <v>1.5</v>
      </c>
      <c r="E183">
        <v>-0.1</v>
      </c>
      <c r="F183">
        <v>68</v>
      </c>
      <c r="G183">
        <v>8</v>
      </c>
      <c r="H183">
        <v>515</v>
      </c>
    </row>
    <row r="184" spans="1:8">
      <c r="A184">
        <v>3.21888</v>
      </c>
      <c r="B184">
        <v>7.8728400000000001</v>
      </c>
      <c r="C184">
        <v>0.8</v>
      </c>
      <c r="D184">
        <v>5</v>
      </c>
      <c r="E184">
        <v>0.1</v>
      </c>
      <c r="F184">
        <v>76.2</v>
      </c>
      <c r="G184">
        <v>19</v>
      </c>
      <c r="H184">
        <v>514</v>
      </c>
    </row>
    <row r="185" spans="1:8">
      <c r="A185">
        <v>4.0775399999999999</v>
      </c>
      <c r="B185">
        <v>7.5310199999999998</v>
      </c>
      <c r="C185">
        <v>0.1</v>
      </c>
      <c r="D185">
        <v>3.5</v>
      </c>
      <c r="E185">
        <v>1.2</v>
      </c>
      <c r="F185">
        <v>66.3</v>
      </c>
      <c r="G185">
        <v>20</v>
      </c>
      <c r="H185">
        <v>397</v>
      </c>
    </row>
    <row r="186" spans="1:8">
      <c r="A186">
        <v>4.2046900000000003</v>
      </c>
      <c r="B186">
        <v>7.4927599999999996</v>
      </c>
      <c r="C186">
        <v>4.5</v>
      </c>
      <c r="D186">
        <v>6.6</v>
      </c>
      <c r="E186">
        <v>-0.1</v>
      </c>
      <c r="F186">
        <v>210</v>
      </c>
      <c r="G186">
        <v>12</v>
      </c>
      <c r="H186">
        <v>156</v>
      </c>
    </row>
    <row r="187" spans="1:8">
      <c r="A187">
        <v>4.1896500000000003</v>
      </c>
      <c r="B187">
        <v>5.6559900000000001</v>
      </c>
      <c r="C187">
        <v>0.3</v>
      </c>
      <c r="D187">
        <v>1.5</v>
      </c>
      <c r="E187">
        <v>1.7</v>
      </c>
      <c r="F187">
        <v>303.39999999999998</v>
      </c>
      <c r="G187">
        <v>1</v>
      </c>
      <c r="H187">
        <v>529</v>
      </c>
    </row>
    <row r="188" spans="1:8">
      <c r="A188">
        <v>2.4849100000000002</v>
      </c>
      <c r="B188">
        <v>7.0732699999999999</v>
      </c>
      <c r="C188">
        <v>-0.9</v>
      </c>
      <c r="D188">
        <v>1.6</v>
      </c>
      <c r="E188">
        <v>-0.5</v>
      </c>
      <c r="F188">
        <v>256.5</v>
      </c>
      <c r="G188">
        <v>9</v>
      </c>
      <c r="H188">
        <v>510</v>
      </c>
    </row>
    <row r="189" spans="1:8">
      <c r="A189">
        <v>1.0986100000000001</v>
      </c>
      <c r="B189">
        <v>6.33683</v>
      </c>
      <c r="C189">
        <v>2.2000000000000002</v>
      </c>
      <c r="D189">
        <v>2.8</v>
      </c>
      <c r="E189">
        <v>0.1</v>
      </c>
      <c r="F189">
        <v>142</v>
      </c>
      <c r="G189">
        <v>1</v>
      </c>
      <c r="H189">
        <v>63</v>
      </c>
    </row>
    <row r="190" spans="1:8">
      <c r="A190">
        <v>2.4849100000000002</v>
      </c>
      <c r="B190">
        <v>7.2122900000000003</v>
      </c>
      <c r="C190">
        <v>-0.6</v>
      </c>
      <c r="D190">
        <v>2.1</v>
      </c>
      <c r="E190">
        <v>0.1</v>
      </c>
      <c r="F190">
        <v>60</v>
      </c>
      <c r="G190">
        <v>21</v>
      </c>
      <c r="H190">
        <v>134</v>
      </c>
    </row>
    <row r="191" spans="1:8">
      <c r="A191">
        <v>2.4849100000000002</v>
      </c>
      <c r="B191">
        <v>7.8697800000000004</v>
      </c>
      <c r="C191">
        <v>3.2</v>
      </c>
      <c r="D191">
        <v>2.6</v>
      </c>
      <c r="E191">
        <v>1.3</v>
      </c>
      <c r="F191">
        <v>286</v>
      </c>
      <c r="G191">
        <v>20</v>
      </c>
      <c r="H191">
        <v>42</v>
      </c>
    </row>
    <row r="192" spans="1:8">
      <c r="A192">
        <v>0.69315000000000004</v>
      </c>
      <c r="B192">
        <v>7.8403099999999997</v>
      </c>
      <c r="C192">
        <v>4.0999999999999996</v>
      </c>
      <c r="D192">
        <v>2.7</v>
      </c>
      <c r="E192">
        <v>0.2</v>
      </c>
      <c r="F192">
        <v>175</v>
      </c>
      <c r="G192">
        <v>19</v>
      </c>
      <c r="H192">
        <v>56</v>
      </c>
    </row>
    <row r="193" spans="1:8">
      <c r="A193">
        <v>4.3438100000000004</v>
      </c>
      <c r="B193">
        <v>7.9834399999999999</v>
      </c>
      <c r="C193">
        <v>-4.8</v>
      </c>
      <c r="D193">
        <v>0.8</v>
      </c>
      <c r="E193">
        <v>1.1000000000000001</v>
      </c>
      <c r="F193">
        <v>230.1</v>
      </c>
      <c r="G193">
        <v>17</v>
      </c>
      <c r="H193">
        <v>445</v>
      </c>
    </row>
    <row r="194" spans="1:8">
      <c r="A194">
        <v>2.6390600000000002</v>
      </c>
      <c r="B194">
        <v>7.0308599999999997</v>
      </c>
      <c r="C194">
        <v>7.1</v>
      </c>
      <c r="D194">
        <v>1.6</v>
      </c>
      <c r="E194">
        <v>0.5</v>
      </c>
      <c r="F194">
        <v>66.400000000000006</v>
      </c>
      <c r="G194">
        <v>22</v>
      </c>
      <c r="H194">
        <v>593</v>
      </c>
    </row>
    <row r="195" spans="1:8">
      <c r="A195">
        <v>3.2958400000000001</v>
      </c>
      <c r="B195">
        <v>7.9017499999999998</v>
      </c>
      <c r="C195">
        <v>-4.4000000000000004</v>
      </c>
      <c r="D195">
        <v>3.8</v>
      </c>
      <c r="E195">
        <v>0.1</v>
      </c>
      <c r="F195">
        <v>15</v>
      </c>
      <c r="G195">
        <v>9</v>
      </c>
      <c r="H195">
        <v>82</v>
      </c>
    </row>
    <row r="196" spans="1:8">
      <c r="A196">
        <v>4.1743899999999998</v>
      </c>
      <c r="B196">
        <v>7.7222299999999997</v>
      </c>
      <c r="C196">
        <v>7.1</v>
      </c>
      <c r="D196">
        <v>3.9</v>
      </c>
      <c r="E196">
        <v>-0.9</v>
      </c>
      <c r="F196">
        <v>90</v>
      </c>
      <c r="G196">
        <v>10</v>
      </c>
      <c r="H196">
        <v>197</v>
      </c>
    </row>
    <row r="197" spans="1:8">
      <c r="A197">
        <v>3.7135699999999998</v>
      </c>
      <c r="B197">
        <v>8.1945099999999993</v>
      </c>
      <c r="C197">
        <v>0</v>
      </c>
      <c r="D197">
        <v>0.8</v>
      </c>
      <c r="E197">
        <v>-0.3</v>
      </c>
      <c r="F197">
        <v>254.2</v>
      </c>
      <c r="G197">
        <v>16</v>
      </c>
      <c r="H197">
        <v>500</v>
      </c>
    </row>
    <row r="198" spans="1:8">
      <c r="A198">
        <v>4.0253500000000004</v>
      </c>
      <c r="B198">
        <v>7.8469800000000003</v>
      </c>
      <c r="C198">
        <v>11.6</v>
      </c>
      <c r="D198">
        <v>4.2</v>
      </c>
      <c r="E198">
        <v>-2.7</v>
      </c>
      <c r="F198">
        <v>247</v>
      </c>
      <c r="G198">
        <v>14</v>
      </c>
      <c r="H198">
        <v>200</v>
      </c>
    </row>
    <row r="199" spans="1:8">
      <c r="A199">
        <v>4.8520300000000001</v>
      </c>
      <c r="B199">
        <v>7.5873100000000004</v>
      </c>
      <c r="C199">
        <v>3.1</v>
      </c>
      <c r="D199">
        <v>2.2000000000000002</v>
      </c>
      <c r="E199">
        <v>-3.4</v>
      </c>
      <c r="F199">
        <v>227</v>
      </c>
      <c r="G199">
        <v>11</v>
      </c>
      <c r="H199">
        <v>148</v>
      </c>
    </row>
    <row r="200" spans="1:8">
      <c r="A200">
        <v>4.6443899999999996</v>
      </c>
      <c r="B200">
        <v>6.4723499999999996</v>
      </c>
      <c r="C200">
        <v>1.5</v>
      </c>
      <c r="D200">
        <v>1.2</v>
      </c>
      <c r="E200">
        <v>1.3</v>
      </c>
      <c r="F200">
        <v>101</v>
      </c>
      <c r="G200">
        <v>24</v>
      </c>
      <c r="H200">
        <v>191</v>
      </c>
    </row>
    <row r="201" spans="1:8">
      <c r="A201">
        <v>3.6375899999999999</v>
      </c>
      <c r="B201">
        <v>7.74932</v>
      </c>
      <c r="C201">
        <v>15</v>
      </c>
      <c r="D201">
        <v>7.3</v>
      </c>
      <c r="E201">
        <v>-2.2000000000000002</v>
      </c>
      <c r="F201">
        <v>229.9</v>
      </c>
      <c r="G201">
        <v>14</v>
      </c>
      <c r="H201">
        <v>584</v>
      </c>
    </row>
    <row r="202" spans="1:8">
      <c r="A202">
        <v>3.4011999999999998</v>
      </c>
      <c r="B202">
        <v>8.1271100000000001</v>
      </c>
      <c r="C202">
        <v>3.6</v>
      </c>
      <c r="D202">
        <v>4.9000000000000004</v>
      </c>
      <c r="E202">
        <v>1.2</v>
      </c>
      <c r="F202">
        <v>238</v>
      </c>
      <c r="G202">
        <v>18</v>
      </c>
      <c r="H202">
        <v>138</v>
      </c>
    </row>
    <row r="203" spans="1:8">
      <c r="A203">
        <v>1.79176</v>
      </c>
      <c r="B203">
        <v>5.6835800000000001</v>
      </c>
      <c r="C203">
        <v>5.7</v>
      </c>
      <c r="D203">
        <v>1.9</v>
      </c>
      <c r="E203">
        <v>0.3</v>
      </c>
      <c r="F203">
        <v>49</v>
      </c>
      <c r="G203">
        <v>6</v>
      </c>
      <c r="H203">
        <v>189</v>
      </c>
    </row>
    <row r="204" spans="1:8">
      <c r="A204">
        <v>4.1108700000000002</v>
      </c>
      <c r="B204">
        <v>7.5827400000000003</v>
      </c>
      <c r="C204">
        <v>3.4</v>
      </c>
      <c r="D204">
        <v>6.9</v>
      </c>
      <c r="E204">
        <v>-0.1</v>
      </c>
      <c r="F204">
        <v>194.9</v>
      </c>
      <c r="G204">
        <v>11</v>
      </c>
      <c r="H204">
        <v>548</v>
      </c>
    </row>
    <row r="205" spans="1:8">
      <c r="A205">
        <v>3.3673000000000002</v>
      </c>
      <c r="B205">
        <v>8.0143400000000007</v>
      </c>
      <c r="C205">
        <v>10.1</v>
      </c>
      <c r="D205">
        <v>2.4</v>
      </c>
      <c r="E205">
        <v>-0.3</v>
      </c>
      <c r="F205">
        <v>44</v>
      </c>
      <c r="G205">
        <v>17</v>
      </c>
      <c r="H205">
        <v>189</v>
      </c>
    </row>
    <row r="206" spans="1:8">
      <c r="A206">
        <v>4.4426500000000004</v>
      </c>
      <c r="B206">
        <v>7.6553899999999997</v>
      </c>
      <c r="C206">
        <v>-2.4</v>
      </c>
      <c r="D206">
        <v>2.6</v>
      </c>
      <c r="E206">
        <v>0.7</v>
      </c>
      <c r="F206">
        <v>78.3</v>
      </c>
      <c r="G206">
        <v>18</v>
      </c>
      <c r="H206">
        <v>398</v>
      </c>
    </row>
    <row r="207" spans="1:8">
      <c r="A207">
        <v>2.7725900000000001</v>
      </c>
      <c r="B207">
        <v>7.8371599999999999</v>
      </c>
      <c r="C207">
        <v>0.2</v>
      </c>
      <c r="D207">
        <v>4.5</v>
      </c>
      <c r="E207">
        <v>0</v>
      </c>
      <c r="F207">
        <v>80</v>
      </c>
      <c r="G207">
        <v>7</v>
      </c>
      <c r="H207">
        <v>157</v>
      </c>
    </row>
    <row r="208" spans="1:8">
      <c r="A208">
        <v>3.7135699999999998</v>
      </c>
      <c r="B208">
        <v>6.9920999999999998</v>
      </c>
      <c r="C208">
        <v>-15</v>
      </c>
      <c r="D208">
        <v>3.3</v>
      </c>
      <c r="E208">
        <v>0.6</v>
      </c>
      <c r="F208">
        <v>66</v>
      </c>
      <c r="G208">
        <v>23</v>
      </c>
      <c r="H208">
        <v>462</v>
      </c>
    </row>
    <row r="209" spans="1:8">
      <c r="A209">
        <v>5.1704800000000004</v>
      </c>
      <c r="B209">
        <v>8.0820900000000009</v>
      </c>
      <c r="C209">
        <v>5.2</v>
      </c>
      <c r="D209">
        <v>7.2</v>
      </c>
      <c r="E209">
        <v>-1.3</v>
      </c>
      <c r="F209">
        <v>202.7</v>
      </c>
      <c r="G209">
        <v>14</v>
      </c>
      <c r="H209">
        <v>537</v>
      </c>
    </row>
    <row r="210" spans="1:8">
      <c r="A210">
        <v>3.09104</v>
      </c>
      <c r="B210">
        <v>7.8555400000000004</v>
      </c>
      <c r="C210">
        <v>4.0999999999999996</v>
      </c>
      <c r="D210">
        <v>3.4</v>
      </c>
      <c r="E210">
        <v>0.1</v>
      </c>
      <c r="F210">
        <v>79</v>
      </c>
      <c r="G210">
        <v>7</v>
      </c>
      <c r="H210">
        <v>170</v>
      </c>
    </row>
    <row r="211" spans="1:8">
      <c r="A211">
        <v>2.7080500000000001</v>
      </c>
      <c r="B211">
        <v>7.6806400000000004</v>
      </c>
      <c r="C211">
        <v>6.3</v>
      </c>
      <c r="D211">
        <v>9.4</v>
      </c>
      <c r="E211">
        <v>0.2</v>
      </c>
      <c r="F211">
        <v>248</v>
      </c>
      <c r="G211">
        <v>16</v>
      </c>
      <c r="H211">
        <v>160</v>
      </c>
    </row>
    <row r="212" spans="1:8">
      <c r="A212">
        <v>4.1108700000000002</v>
      </c>
      <c r="B212">
        <v>7.5438000000000001</v>
      </c>
      <c r="C212">
        <v>8.6999999999999993</v>
      </c>
      <c r="D212">
        <v>4</v>
      </c>
      <c r="E212">
        <v>-1.2</v>
      </c>
      <c r="F212">
        <v>216.3</v>
      </c>
      <c r="G212">
        <v>14</v>
      </c>
      <c r="H212">
        <v>538</v>
      </c>
    </row>
    <row r="213" spans="1:8">
      <c r="A213">
        <v>4.7957900000000002</v>
      </c>
      <c r="B213">
        <v>8.3059799999999999</v>
      </c>
      <c r="C213">
        <v>2.4</v>
      </c>
      <c r="D213">
        <v>4.2</v>
      </c>
      <c r="E213">
        <v>-0.7</v>
      </c>
      <c r="F213">
        <v>65.099999999999994</v>
      </c>
      <c r="G213">
        <v>8</v>
      </c>
      <c r="H213">
        <v>556</v>
      </c>
    </row>
    <row r="214" spans="1:8">
      <c r="A214">
        <v>2.3978999999999999</v>
      </c>
      <c r="B214">
        <v>5.9532400000000001</v>
      </c>
      <c r="C214">
        <v>-5.3</v>
      </c>
      <c r="D214">
        <v>1</v>
      </c>
      <c r="E214">
        <v>2.2000000000000002</v>
      </c>
      <c r="F214">
        <v>60</v>
      </c>
      <c r="G214">
        <v>9</v>
      </c>
      <c r="H214">
        <v>77</v>
      </c>
    </row>
    <row r="215" spans="1:8">
      <c r="A215">
        <v>2.99573</v>
      </c>
      <c r="B215">
        <v>6.2633999999999999</v>
      </c>
      <c r="C215">
        <v>2.5</v>
      </c>
      <c r="D215">
        <v>4.3</v>
      </c>
      <c r="E215">
        <v>-0.1</v>
      </c>
      <c r="F215">
        <v>79</v>
      </c>
      <c r="G215">
        <v>24</v>
      </c>
      <c r="H215">
        <v>69</v>
      </c>
    </row>
    <row r="216" spans="1:8">
      <c r="A216">
        <v>3.1354899999999999</v>
      </c>
      <c r="B216">
        <v>8.2503600000000006</v>
      </c>
      <c r="C216">
        <v>9.3000000000000007</v>
      </c>
      <c r="D216">
        <v>5.4</v>
      </c>
      <c r="E216">
        <v>-0.8</v>
      </c>
      <c r="F216">
        <v>213</v>
      </c>
      <c r="G216">
        <v>16</v>
      </c>
      <c r="H216">
        <v>212</v>
      </c>
    </row>
    <row r="217" spans="1:8">
      <c r="A217">
        <v>3.4339900000000001</v>
      </c>
      <c r="B217">
        <v>7.6177599999999996</v>
      </c>
      <c r="C217">
        <v>-5.6</v>
      </c>
      <c r="D217">
        <v>3.1</v>
      </c>
      <c r="E217">
        <v>-0.5</v>
      </c>
      <c r="F217">
        <v>77.400000000000006</v>
      </c>
      <c r="G217">
        <v>11</v>
      </c>
      <c r="H217">
        <v>519</v>
      </c>
    </row>
    <row r="218" spans="1:8">
      <c r="A218">
        <v>3.4011999999999998</v>
      </c>
      <c r="B218">
        <v>7.4442500000000003</v>
      </c>
      <c r="C218">
        <v>5.6</v>
      </c>
      <c r="D218">
        <v>7</v>
      </c>
      <c r="E218">
        <v>1</v>
      </c>
      <c r="F218">
        <v>248.1</v>
      </c>
      <c r="G218">
        <v>12</v>
      </c>
      <c r="H218">
        <v>471</v>
      </c>
    </row>
    <row r="219" spans="1:8">
      <c r="A219">
        <v>3.09104</v>
      </c>
      <c r="B219">
        <v>7.8716900000000001</v>
      </c>
      <c r="C219">
        <v>-1.7</v>
      </c>
      <c r="D219">
        <v>0.5</v>
      </c>
      <c r="E219">
        <v>0</v>
      </c>
      <c r="F219">
        <v>218</v>
      </c>
      <c r="G219">
        <v>18</v>
      </c>
      <c r="H219">
        <v>51</v>
      </c>
    </row>
    <row r="220" spans="1:8">
      <c r="A220">
        <v>4.4543499999999998</v>
      </c>
      <c r="B220">
        <v>7.6449199999999999</v>
      </c>
      <c r="C220">
        <v>-5.6</v>
      </c>
      <c r="D220">
        <v>4.9000000000000004</v>
      </c>
      <c r="E220">
        <v>-0.1</v>
      </c>
      <c r="F220">
        <v>56.7</v>
      </c>
      <c r="G220">
        <v>7</v>
      </c>
      <c r="H220">
        <v>409</v>
      </c>
    </row>
    <row r="221" spans="1:8">
      <c r="A221">
        <v>4.1896500000000003</v>
      </c>
      <c r="B221">
        <v>7.4685100000000002</v>
      </c>
      <c r="C221">
        <v>-3.5</v>
      </c>
      <c r="D221">
        <v>0.7</v>
      </c>
      <c r="E221">
        <v>0.2</v>
      </c>
      <c r="F221">
        <v>165.1</v>
      </c>
      <c r="G221">
        <v>20</v>
      </c>
      <c r="H221">
        <v>520</v>
      </c>
    </row>
    <row r="222" spans="1:8">
      <c r="A222">
        <v>3.73767</v>
      </c>
      <c r="B222">
        <v>8.1825600000000005</v>
      </c>
      <c r="C222">
        <v>-11.2</v>
      </c>
      <c r="D222">
        <v>3.7</v>
      </c>
      <c r="E222">
        <v>0.2</v>
      </c>
      <c r="F222">
        <v>78</v>
      </c>
      <c r="G222">
        <v>16</v>
      </c>
      <c r="H222">
        <v>96</v>
      </c>
    </row>
    <row r="223" spans="1:8">
      <c r="A223">
        <v>4.2046900000000003</v>
      </c>
      <c r="B223">
        <v>5.10595</v>
      </c>
      <c r="C223">
        <v>-11.9</v>
      </c>
      <c r="D223">
        <v>0.6</v>
      </c>
      <c r="E223">
        <v>0.8</v>
      </c>
      <c r="F223">
        <v>286.5</v>
      </c>
      <c r="G223">
        <v>4</v>
      </c>
      <c r="H223">
        <v>489</v>
      </c>
    </row>
    <row r="224" spans="1:8">
      <c r="A224">
        <v>2.5649500000000001</v>
      </c>
      <c r="B224">
        <v>5.7930099999999998</v>
      </c>
      <c r="C224">
        <v>2.1</v>
      </c>
      <c r="D224">
        <v>2.6</v>
      </c>
      <c r="E224">
        <v>3.1</v>
      </c>
      <c r="F224">
        <v>241</v>
      </c>
      <c r="G224">
        <v>1</v>
      </c>
      <c r="H224">
        <v>32</v>
      </c>
    </row>
    <row r="225" spans="1:8">
      <c r="A225">
        <v>2.5649500000000001</v>
      </c>
      <c r="B225">
        <v>7.1412500000000003</v>
      </c>
      <c r="C225">
        <v>1</v>
      </c>
      <c r="D225">
        <v>4.5</v>
      </c>
      <c r="E225">
        <v>1.3</v>
      </c>
      <c r="F225">
        <v>232</v>
      </c>
      <c r="G225">
        <v>21</v>
      </c>
      <c r="H225">
        <v>145</v>
      </c>
    </row>
    <row r="226" spans="1:8">
      <c r="A226">
        <v>4.8598100000000004</v>
      </c>
      <c r="B226">
        <v>7.6930300000000003</v>
      </c>
      <c r="C226">
        <v>8.8000000000000007</v>
      </c>
      <c r="D226">
        <v>3.6</v>
      </c>
      <c r="E226">
        <v>-2.5</v>
      </c>
      <c r="F226">
        <v>85.4</v>
      </c>
      <c r="G226">
        <v>12</v>
      </c>
      <c r="H226">
        <v>547</v>
      </c>
    </row>
    <row r="227" spans="1:8">
      <c r="A227">
        <v>5.2522700000000002</v>
      </c>
      <c r="B227">
        <v>7.2305599999999997</v>
      </c>
      <c r="C227">
        <v>-4.5999999999999996</v>
      </c>
      <c r="D227">
        <v>6.5</v>
      </c>
      <c r="E227">
        <v>0.1</v>
      </c>
      <c r="F227">
        <v>80</v>
      </c>
      <c r="G227">
        <v>21</v>
      </c>
      <c r="H227">
        <v>122</v>
      </c>
    </row>
    <row r="228" spans="1:8">
      <c r="A228">
        <v>2.6390600000000002</v>
      </c>
      <c r="B228">
        <v>6.0845000000000002</v>
      </c>
      <c r="C228">
        <v>-5.8</v>
      </c>
      <c r="D228">
        <v>2</v>
      </c>
      <c r="E228">
        <v>-0.3</v>
      </c>
      <c r="F228">
        <v>107.5</v>
      </c>
      <c r="G228">
        <v>1</v>
      </c>
      <c r="H228">
        <v>518</v>
      </c>
    </row>
    <row r="229" spans="1:8">
      <c r="A229">
        <v>3.1354899999999999</v>
      </c>
      <c r="B229">
        <v>5.7203099999999996</v>
      </c>
      <c r="C229">
        <v>1</v>
      </c>
      <c r="D229">
        <v>1.8</v>
      </c>
      <c r="E229">
        <v>0.6</v>
      </c>
      <c r="F229">
        <v>92</v>
      </c>
      <c r="G229">
        <v>3</v>
      </c>
      <c r="H229">
        <v>76</v>
      </c>
    </row>
    <row r="230" spans="1:8">
      <c r="A230">
        <v>1.94591</v>
      </c>
      <c r="B230">
        <v>6.8189200000000003</v>
      </c>
      <c r="C230">
        <v>0.1</v>
      </c>
      <c r="D230">
        <v>1.7</v>
      </c>
      <c r="E230">
        <v>-0.1</v>
      </c>
      <c r="F230">
        <v>214</v>
      </c>
      <c r="G230">
        <v>11</v>
      </c>
      <c r="H230">
        <v>112</v>
      </c>
    </row>
    <row r="231" spans="1:8">
      <c r="A231">
        <v>3.4011999999999998</v>
      </c>
      <c r="B231">
        <v>5.6733200000000004</v>
      </c>
      <c r="C231">
        <v>-1.9</v>
      </c>
      <c r="D231">
        <v>0.9</v>
      </c>
      <c r="E231">
        <v>3.7</v>
      </c>
      <c r="F231">
        <v>109.2</v>
      </c>
      <c r="G231">
        <v>5</v>
      </c>
      <c r="H231">
        <v>397</v>
      </c>
    </row>
    <row r="232" spans="1:8">
      <c r="A232">
        <v>4.7273899999999998</v>
      </c>
      <c r="B232">
        <v>8.2617799999999999</v>
      </c>
      <c r="C232">
        <v>1</v>
      </c>
      <c r="D232">
        <v>3.4</v>
      </c>
      <c r="E232">
        <v>1.3</v>
      </c>
      <c r="F232">
        <v>248</v>
      </c>
      <c r="G232">
        <v>8</v>
      </c>
      <c r="H232">
        <v>43</v>
      </c>
    </row>
    <row r="233" spans="1:8">
      <c r="A233">
        <v>3.3673000000000002</v>
      </c>
      <c r="B233">
        <v>5.9295900000000001</v>
      </c>
      <c r="C233">
        <v>2.1</v>
      </c>
      <c r="D233">
        <v>3.8</v>
      </c>
      <c r="E233">
        <v>0.5</v>
      </c>
      <c r="F233">
        <v>64.2</v>
      </c>
      <c r="G233">
        <v>1</v>
      </c>
      <c r="H233">
        <v>531</v>
      </c>
    </row>
    <row r="234" spans="1:8">
      <c r="A234">
        <v>3.2581000000000002</v>
      </c>
      <c r="B234">
        <v>7.5326199999999996</v>
      </c>
      <c r="C234">
        <v>6.1</v>
      </c>
      <c r="D234">
        <v>2.5</v>
      </c>
      <c r="E234">
        <v>-0.1</v>
      </c>
      <c r="F234">
        <v>182.5</v>
      </c>
      <c r="G234">
        <v>21</v>
      </c>
      <c r="H234">
        <v>572</v>
      </c>
    </row>
    <row r="235" spans="1:8">
      <c r="A235">
        <v>3.73767</v>
      </c>
      <c r="B235">
        <v>8.1176100000000009</v>
      </c>
      <c r="C235">
        <v>0.2</v>
      </c>
      <c r="D235">
        <v>0.8</v>
      </c>
      <c r="E235">
        <v>0.9</v>
      </c>
      <c r="F235">
        <v>11</v>
      </c>
      <c r="G235">
        <v>16</v>
      </c>
      <c r="H235">
        <v>113</v>
      </c>
    </row>
    <row r="236" spans="1:8">
      <c r="A236">
        <v>1.79176</v>
      </c>
      <c r="B236">
        <v>7.9844600000000003</v>
      </c>
      <c r="C236">
        <v>1.9</v>
      </c>
      <c r="D236">
        <v>5.8</v>
      </c>
      <c r="E236">
        <v>0.2</v>
      </c>
      <c r="F236">
        <v>9</v>
      </c>
      <c r="G236">
        <v>9</v>
      </c>
      <c r="H236">
        <v>80</v>
      </c>
    </row>
    <row r="237" spans="1:8">
      <c r="A237">
        <v>4.0604399999999998</v>
      </c>
      <c r="B237">
        <v>7.7462999999999997</v>
      </c>
      <c r="C237">
        <v>11.8</v>
      </c>
      <c r="D237">
        <v>6</v>
      </c>
      <c r="E237">
        <v>-0.7</v>
      </c>
      <c r="F237">
        <v>212.7</v>
      </c>
      <c r="G237">
        <v>14</v>
      </c>
      <c r="H237">
        <v>582</v>
      </c>
    </row>
    <row r="238" spans="1:8">
      <c r="A238">
        <v>3.9120200000000001</v>
      </c>
      <c r="B238">
        <v>8.1922899999999998</v>
      </c>
      <c r="C238">
        <v>-4.4000000000000004</v>
      </c>
      <c r="D238">
        <v>1.5</v>
      </c>
      <c r="E238">
        <v>0.5</v>
      </c>
      <c r="F238">
        <v>87.9</v>
      </c>
      <c r="G238">
        <v>8</v>
      </c>
      <c r="H238">
        <v>423</v>
      </c>
    </row>
    <row r="239" spans="1:8">
      <c r="A239">
        <v>0.69315000000000004</v>
      </c>
      <c r="B239">
        <v>6.4329400000000003</v>
      </c>
      <c r="C239">
        <v>1.9</v>
      </c>
      <c r="D239">
        <v>2.4</v>
      </c>
      <c r="E239">
        <v>0.1</v>
      </c>
      <c r="F239">
        <v>133</v>
      </c>
      <c r="G239">
        <v>24</v>
      </c>
      <c r="H239">
        <v>62</v>
      </c>
    </row>
    <row r="240" spans="1:8">
      <c r="A240">
        <v>1.60944</v>
      </c>
      <c r="B240">
        <v>5.2831999999999999</v>
      </c>
      <c r="C240">
        <v>8.6</v>
      </c>
      <c r="D240">
        <v>1.8</v>
      </c>
      <c r="E240">
        <v>1.5</v>
      </c>
      <c r="F240">
        <v>242</v>
      </c>
      <c r="G240">
        <v>3</v>
      </c>
      <c r="H240">
        <v>34</v>
      </c>
    </row>
    <row r="241" spans="1:8">
      <c r="A241">
        <v>4.46591</v>
      </c>
      <c r="B241">
        <v>8.2233599999999996</v>
      </c>
      <c r="C241">
        <v>9.1</v>
      </c>
      <c r="D241">
        <v>9.4</v>
      </c>
      <c r="E241">
        <v>-0.5</v>
      </c>
      <c r="F241">
        <v>39.4</v>
      </c>
      <c r="G241">
        <v>16</v>
      </c>
      <c r="H241">
        <v>556</v>
      </c>
    </row>
    <row r="242" spans="1:8">
      <c r="A242">
        <v>3.1780499999999998</v>
      </c>
      <c r="B242">
        <v>7.6898299999999997</v>
      </c>
      <c r="C242">
        <v>13</v>
      </c>
      <c r="D242">
        <v>0.3</v>
      </c>
      <c r="E242">
        <v>0.4</v>
      </c>
      <c r="F242">
        <v>114</v>
      </c>
      <c r="G242">
        <v>22</v>
      </c>
      <c r="H242">
        <v>602</v>
      </c>
    </row>
    <row r="243" spans="1:8">
      <c r="A243">
        <v>2.8903699999999999</v>
      </c>
      <c r="B243">
        <v>6.7056399999999998</v>
      </c>
      <c r="C243">
        <v>1.8</v>
      </c>
      <c r="D243">
        <v>0.8</v>
      </c>
      <c r="E243">
        <v>0.1</v>
      </c>
      <c r="F243">
        <v>269</v>
      </c>
      <c r="G243">
        <v>6</v>
      </c>
      <c r="H243">
        <v>141</v>
      </c>
    </row>
    <row r="244" spans="1:8">
      <c r="A244">
        <v>4.1743899999999998</v>
      </c>
      <c r="B244">
        <v>7.5842599999999996</v>
      </c>
      <c r="C244">
        <v>4</v>
      </c>
      <c r="D244">
        <v>3.1</v>
      </c>
      <c r="E244">
        <v>-1.7</v>
      </c>
      <c r="F244">
        <v>103.7</v>
      </c>
      <c r="G244">
        <v>12</v>
      </c>
      <c r="H244">
        <v>554</v>
      </c>
    </row>
    <row r="245" spans="1:8">
      <c r="A245">
        <v>3.73767</v>
      </c>
      <c r="B245">
        <v>8.0494299999999992</v>
      </c>
      <c r="C245">
        <v>-7.8</v>
      </c>
      <c r="D245">
        <v>0.6</v>
      </c>
      <c r="E245">
        <v>-0.1</v>
      </c>
      <c r="F245">
        <v>177</v>
      </c>
      <c r="G245">
        <v>17</v>
      </c>
      <c r="H245">
        <v>95</v>
      </c>
    </row>
    <row r="246" spans="1:8">
      <c r="A246">
        <v>4.0073299999999996</v>
      </c>
      <c r="B246">
        <v>7.7288600000000001</v>
      </c>
      <c r="C246">
        <v>8.6999999999999993</v>
      </c>
      <c r="D246">
        <v>5.5</v>
      </c>
      <c r="E246">
        <v>-0.4</v>
      </c>
      <c r="F246">
        <v>132.30000000000001</v>
      </c>
      <c r="G246">
        <v>14</v>
      </c>
      <c r="H246">
        <v>573</v>
      </c>
    </row>
    <row r="247" spans="1:8">
      <c r="A247">
        <v>3.0445199999999999</v>
      </c>
      <c r="B247">
        <v>7.5180600000000002</v>
      </c>
      <c r="C247">
        <v>-4.9000000000000004</v>
      </c>
      <c r="D247">
        <v>4.0999999999999996</v>
      </c>
      <c r="E247">
        <v>-0.2</v>
      </c>
      <c r="F247">
        <v>73.8</v>
      </c>
      <c r="G247">
        <v>13</v>
      </c>
      <c r="H247">
        <v>436</v>
      </c>
    </row>
    <row r="248" spans="1:8">
      <c r="A248">
        <v>2.6390600000000002</v>
      </c>
      <c r="B248">
        <v>7.5817199999999998</v>
      </c>
      <c r="C248">
        <v>-8.8000000000000007</v>
      </c>
      <c r="D248">
        <v>8.1</v>
      </c>
      <c r="E248">
        <v>-0.1</v>
      </c>
      <c r="F248">
        <v>53</v>
      </c>
      <c r="G248">
        <v>18</v>
      </c>
      <c r="H248">
        <v>90</v>
      </c>
    </row>
    <row r="249" spans="1:8">
      <c r="A249">
        <v>4.1108700000000002</v>
      </c>
      <c r="B249">
        <v>8.2842500000000001</v>
      </c>
      <c r="C249">
        <v>2.9</v>
      </c>
      <c r="D249">
        <v>3.3</v>
      </c>
      <c r="E249">
        <v>0.8</v>
      </c>
      <c r="F249">
        <v>22.1</v>
      </c>
      <c r="G249">
        <v>17</v>
      </c>
      <c r="H249">
        <v>397</v>
      </c>
    </row>
    <row r="250" spans="1:8">
      <c r="A250">
        <v>4.4773399999999999</v>
      </c>
      <c r="B250">
        <v>8.0173100000000002</v>
      </c>
      <c r="C250">
        <v>0.4</v>
      </c>
      <c r="D250">
        <v>3.9</v>
      </c>
      <c r="E250">
        <v>0.7</v>
      </c>
      <c r="F250">
        <v>67.400000000000006</v>
      </c>
      <c r="G250">
        <v>18</v>
      </c>
      <c r="H250">
        <v>507</v>
      </c>
    </row>
    <row r="251" spans="1:8">
      <c r="A251">
        <v>3.1780499999999998</v>
      </c>
      <c r="B251">
        <v>7.6778599999999999</v>
      </c>
      <c r="C251">
        <v>-0.7</v>
      </c>
      <c r="D251">
        <v>4.3</v>
      </c>
      <c r="E251">
        <v>-0.4</v>
      </c>
      <c r="F251">
        <v>59</v>
      </c>
      <c r="G251">
        <v>13</v>
      </c>
      <c r="H251">
        <v>151</v>
      </c>
    </row>
    <row r="252" spans="1:8">
      <c r="A252">
        <v>3.3321999999999998</v>
      </c>
      <c r="B252">
        <v>7.8597999999999999</v>
      </c>
      <c r="C252">
        <v>4.2</v>
      </c>
      <c r="D252">
        <v>2.7</v>
      </c>
      <c r="E252">
        <v>1.1000000000000001</v>
      </c>
      <c r="F252">
        <v>230.7</v>
      </c>
      <c r="G252">
        <v>18</v>
      </c>
      <c r="H252">
        <v>526</v>
      </c>
    </row>
    <row r="253" spans="1:8">
      <c r="A253">
        <v>0.69315000000000004</v>
      </c>
      <c r="B253">
        <v>4.7957900000000002</v>
      </c>
      <c r="C253">
        <v>2.7</v>
      </c>
      <c r="D253">
        <v>2.8</v>
      </c>
      <c r="E253">
        <v>0.2</v>
      </c>
      <c r="F253">
        <v>187</v>
      </c>
      <c r="G253">
        <v>4</v>
      </c>
      <c r="H253">
        <v>131</v>
      </c>
    </row>
    <row r="254" spans="1:8">
      <c r="A254">
        <v>4.5849700000000002</v>
      </c>
      <c r="B254">
        <v>7.6652800000000001</v>
      </c>
      <c r="C254">
        <v>7.4</v>
      </c>
      <c r="D254">
        <v>0.9</v>
      </c>
      <c r="E254">
        <v>-0.2</v>
      </c>
      <c r="F254">
        <v>55</v>
      </c>
      <c r="G254">
        <v>13</v>
      </c>
      <c r="H254">
        <v>184</v>
      </c>
    </row>
    <row r="255" spans="1:8">
      <c r="A255">
        <v>0.69315000000000004</v>
      </c>
      <c r="B255">
        <v>4.3694499999999996</v>
      </c>
      <c r="C255">
        <v>0.6</v>
      </c>
      <c r="D255">
        <v>4.5999999999999996</v>
      </c>
      <c r="E255">
        <v>0.1</v>
      </c>
      <c r="F255">
        <v>350</v>
      </c>
      <c r="G255">
        <v>3</v>
      </c>
      <c r="H255">
        <v>171</v>
      </c>
    </row>
    <row r="256" spans="1:8">
      <c r="A256">
        <v>3.4011999999999998</v>
      </c>
      <c r="B256">
        <v>7.5251000000000001</v>
      </c>
      <c r="C256">
        <v>6</v>
      </c>
      <c r="D256">
        <v>3.5</v>
      </c>
      <c r="E256">
        <v>-0.2</v>
      </c>
      <c r="F256">
        <v>78.099999999999994</v>
      </c>
      <c r="G256">
        <v>21</v>
      </c>
      <c r="H256">
        <v>571</v>
      </c>
    </row>
    <row r="257" spans="1:8">
      <c r="A257">
        <v>2.07944</v>
      </c>
      <c r="B257">
        <v>7.7384899999999996</v>
      </c>
      <c r="C257">
        <v>1.6</v>
      </c>
      <c r="D257">
        <v>1.6</v>
      </c>
      <c r="E257">
        <v>0.3</v>
      </c>
      <c r="F257">
        <v>211.3</v>
      </c>
      <c r="G257">
        <v>21</v>
      </c>
      <c r="H257">
        <v>525</v>
      </c>
    </row>
    <row r="258" spans="1:8">
      <c r="A258">
        <v>4.5538800000000004</v>
      </c>
      <c r="B258">
        <v>7.6207099999999999</v>
      </c>
      <c r="C258">
        <v>3.4</v>
      </c>
      <c r="D258">
        <v>5.9</v>
      </c>
      <c r="E258">
        <v>-0.6</v>
      </c>
      <c r="F258">
        <v>45</v>
      </c>
      <c r="G258">
        <v>13</v>
      </c>
      <c r="H258">
        <v>164</v>
      </c>
    </row>
    <row r="259" spans="1:8">
      <c r="A259">
        <v>3.21888</v>
      </c>
      <c r="B259">
        <v>5.3936299999999999</v>
      </c>
      <c r="C259">
        <v>3.3</v>
      </c>
      <c r="D259">
        <v>1.7</v>
      </c>
      <c r="E259">
        <v>-0.1</v>
      </c>
      <c r="F259">
        <v>187</v>
      </c>
      <c r="G259">
        <v>4</v>
      </c>
      <c r="H259">
        <v>202</v>
      </c>
    </row>
    <row r="260" spans="1:8">
      <c r="A260">
        <v>2.7725900000000001</v>
      </c>
      <c r="B260">
        <v>5.8777400000000002</v>
      </c>
      <c r="C260">
        <v>-5.4</v>
      </c>
      <c r="D260">
        <v>5.0999999999999996</v>
      </c>
      <c r="E260">
        <v>-0.2</v>
      </c>
      <c r="F260">
        <v>72.2</v>
      </c>
      <c r="G260">
        <v>2</v>
      </c>
      <c r="H260">
        <v>441</v>
      </c>
    </row>
    <row r="261" spans="1:8">
      <c r="A261">
        <v>3.2958400000000001</v>
      </c>
      <c r="B261">
        <v>5.8521999999999998</v>
      </c>
      <c r="C261">
        <v>4.2</v>
      </c>
      <c r="D261">
        <v>1.7</v>
      </c>
      <c r="E261">
        <v>1</v>
      </c>
      <c r="F261">
        <v>175</v>
      </c>
      <c r="G261">
        <v>5</v>
      </c>
      <c r="H261">
        <v>587</v>
      </c>
    </row>
    <row r="262" spans="1:8">
      <c r="A262">
        <v>3.3321999999999998</v>
      </c>
      <c r="B262">
        <v>8.02027</v>
      </c>
      <c r="C262">
        <v>2</v>
      </c>
      <c r="D262">
        <v>6</v>
      </c>
      <c r="E262">
        <v>-0.1</v>
      </c>
      <c r="F262">
        <v>152</v>
      </c>
      <c r="G262">
        <v>18</v>
      </c>
      <c r="H262">
        <v>61</v>
      </c>
    </row>
    <row r="263" spans="1:8">
      <c r="A263">
        <v>4.0253500000000004</v>
      </c>
      <c r="B263">
        <v>7.2370599999999996</v>
      </c>
      <c r="C263">
        <v>-14.2</v>
      </c>
      <c r="D263">
        <v>1.4</v>
      </c>
      <c r="E263">
        <v>-0.1</v>
      </c>
      <c r="F263">
        <v>238.1</v>
      </c>
      <c r="G263">
        <v>18</v>
      </c>
      <c r="H263">
        <v>457</v>
      </c>
    </row>
    <row r="264" spans="1:8">
      <c r="A264">
        <v>4.3820300000000003</v>
      </c>
      <c r="B264">
        <v>7.8328100000000003</v>
      </c>
      <c r="C264">
        <v>9.4</v>
      </c>
      <c r="D264">
        <v>2.9</v>
      </c>
      <c r="E264">
        <v>-0.3</v>
      </c>
      <c r="F264">
        <v>248.4</v>
      </c>
      <c r="G264">
        <v>15</v>
      </c>
      <c r="H264">
        <v>540</v>
      </c>
    </row>
    <row r="265" spans="1:8">
      <c r="A265">
        <v>2.99573</v>
      </c>
      <c r="B265">
        <v>4.6051700000000002</v>
      </c>
      <c r="C265">
        <v>1.5</v>
      </c>
      <c r="D265">
        <v>1.1000000000000001</v>
      </c>
      <c r="E265">
        <v>0.2</v>
      </c>
      <c r="F265">
        <v>233.7</v>
      </c>
      <c r="G265">
        <v>3</v>
      </c>
      <c r="H265">
        <v>480</v>
      </c>
    </row>
    <row r="266" spans="1:8">
      <c r="A266">
        <v>3.5553499999999998</v>
      </c>
      <c r="B266">
        <v>8.1107300000000002</v>
      </c>
      <c r="C266">
        <v>0.6</v>
      </c>
      <c r="D266">
        <v>6.8</v>
      </c>
      <c r="E266">
        <v>0.3</v>
      </c>
      <c r="F266">
        <v>10</v>
      </c>
      <c r="G266">
        <v>8</v>
      </c>
      <c r="H266">
        <v>54</v>
      </c>
    </row>
    <row r="267" spans="1:8">
      <c r="A267">
        <v>3.2581000000000002</v>
      </c>
      <c r="B267">
        <v>7.5791700000000004</v>
      </c>
      <c r="C267">
        <v>2.5</v>
      </c>
      <c r="D267">
        <v>3</v>
      </c>
      <c r="E267">
        <v>-0.2</v>
      </c>
      <c r="F267">
        <v>83</v>
      </c>
      <c r="G267">
        <v>13</v>
      </c>
      <c r="H267">
        <v>64</v>
      </c>
    </row>
    <row r="268" spans="1:8">
      <c r="A268">
        <v>4.4773399999999999</v>
      </c>
      <c r="B268">
        <v>8.3136100000000006</v>
      </c>
      <c r="C268">
        <v>-0.3</v>
      </c>
      <c r="D268">
        <v>3</v>
      </c>
      <c r="E268">
        <v>-0.8</v>
      </c>
      <c r="F268">
        <v>71.8</v>
      </c>
      <c r="G268">
        <v>8</v>
      </c>
      <c r="H268">
        <v>554</v>
      </c>
    </row>
    <row r="269" spans="1:8">
      <c r="A269">
        <v>4.0604399999999998</v>
      </c>
      <c r="B269">
        <v>4.8675300000000004</v>
      </c>
      <c r="C269">
        <v>1.4</v>
      </c>
      <c r="D269">
        <v>0.7</v>
      </c>
      <c r="E269">
        <v>1.5</v>
      </c>
      <c r="F269">
        <v>79.400000000000006</v>
      </c>
      <c r="G269">
        <v>4</v>
      </c>
      <c r="H269">
        <v>563</v>
      </c>
    </row>
    <row r="270" spans="1:8">
      <c r="A270">
        <v>3.21888</v>
      </c>
      <c r="B270">
        <v>7.5087900000000003</v>
      </c>
      <c r="C270">
        <v>-0.7</v>
      </c>
      <c r="D270">
        <v>4</v>
      </c>
      <c r="E270">
        <v>-0.5</v>
      </c>
      <c r="F270">
        <v>65.099999999999994</v>
      </c>
      <c r="G270">
        <v>11</v>
      </c>
      <c r="H270">
        <v>507</v>
      </c>
    </row>
    <row r="271" spans="1:8">
      <c r="A271">
        <v>4.46591</v>
      </c>
      <c r="B271">
        <v>6.5132300000000001</v>
      </c>
      <c r="C271">
        <v>-8.1</v>
      </c>
      <c r="D271">
        <v>0.7</v>
      </c>
      <c r="E271">
        <v>1.2</v>
      </c>
      <c r="F271">
        <v>111</v>
      </c>
      <c r="G271">
        <v>24</v>
      </c>
      <c r="H271">
        <v>143</v>
      </c>
    </row>
    <row r="272" spans="1:8">
      <c r="A272">
        <v>3.1354899999999999</v>
      </c>
      <c r="B272">
        <v>6.6106999999999996</v>
      </c>
      <c r="C272">
        <v>-13.1</v>
      </c>
      <c r="D272">
        <v>3.5</v>
      </c>
      <c r="E272">
        <v>0</v>
      </c>
      <c r="F272">
        <v>83</v>
      </c>
      <c r="G272">
        <v>9</v>
      </c>
      <c r="H272">
        <v>97</v>
      </c>
    </row>
    <row r="273" spans="1:8">
      <c r="A273">
        <v>2.3025899999999999</v>
      </c>
      <c r="B273">
        <v>4.7004799999999998</v>
      </c>
      <c r="C273">
        <v>6.3</v>
      </c>
      <c r="D273">
        <v>6</v>
      </c>
      <c r="E273">
        <v>0.9</v>
      </c>
      <c r="F273">
        <v>219.2</v>
      </c>
      <c r="G273">
        <v>2</v>
      </c>
      <c r="H273">
        <v>586</v>
      </c>
    </row>
    <row r="274" spans="1:8">
      <c r="A274">
        <v>3.6109200000000001</v>
      </c>
      <c r="B274">
        <v>6.9498600000000001</v>
      </c>
      <c r="C274">
        <v>-3.8</v>
      </c>
      <c r="D274">
        <v>0.7</v>
      </c>
      <c r="E274">
        <v>-0.2</v>
      </c>
      <c r="F274">
        <v>258</v>
      </c>
      <c r="G274">
        <v>23</v>
      </c>
      <c r="H274">
        <v>74</v>
      </c>
    </row>
    <row r="275" spans="1:8">
      <c r="A275">
        <v>3.1354899999999999</v>
      </c>
      <c r="B275">
        <v>5.7268499999999998</v>
      </c>
      <c r="C275">
        <v>-3.6</v>
      </c>
      <c r="D275">
        <v>0.8</v>
      </c>
      <c r="E275">
        <v>4</v>
      </c>
      <c r="F275">
        <v>302.39999999999998</v>
      </c>
      <c r="G275">
        <v>5</v>
      </c>
      <c r="H275">
        <v>470</v>
      </c>
    </row>
    <row r="276" spans="1:8">
      <c r="A276">
        <v>3.8918200000000001</v>
      </c>
      <c r="B276">
        <v>8.1633700000000005</v>
      </c>
      <c r="C276">
        <v>-1.1000000000000001</v>
      </c>
      <c r="D276">
        <v>1.5</v>
      </c>
      <c r="E276">
        <v>-0.2</v>
      </c>
      <c r="F276">
        <v>157.4</v>
      </c>
      <c r="G276">
        <v>16</v>
      </c>
      <c r="H276">
        <v>521</v>
      </c>
    </row>
    <row r="277" spans="1:8">
      <c r="A277">
        <v>3.21888</v>
      </c>
      <c r="B277">
        <v>7.7012</v>
      </c>
      <c r="C277">
        <v>15.8</v>
      </c>
      <c r="D277">
        <v>3.9</v>
      </c>
      <c r="E277">
        <v>-0.4</v>
      </c>
      <c r="F277">
        <v>119.5</v>
      </c>
      <c r="G277">
        <v>15</v>
      </c>
      <c r="H277">
        <v>595</v>
      </c>
    </row>
    <row r="278" spans="1:8">
      <c r="A278">
        <v>3.1780499999999998</v>
      </c>
      <c r="B278">
        <v>4.4543499999999998</v>
      </c>
      <c r="C278">
        <v>-5.0999999999999996</v>
      </c>
      <c r="D278">
        <v>3.4</v>
      </c>
      <c r="E278">
        <v>0.4</v>
      </c>
      <c r="F278">
        <v>58.4</v>
      </c>
      <c r="G278">
        <v>3</v>
      </c>
      <c r="H278">
        <v>507</v>
      </c>
    </row>
    <row r="279" spans="1:8">
      <c r="A279">
        <v>3.73767</v>
      </c>
      <c r="B279">
        <v>8.2824799999999996</v>
      </c>
      <c r="C279">
        <v>8.5</v>
      </c>
      <c r="D279">
        <v>3.1</v>
      </c>
      <c r="E279">
        <v>-0.7</v>
      </c>
      <c r="F279">
        <v>238</v>
      </c>
      <c r="G279">
        <v>8</v>
      </c>
      <c r="H279">
        <v>205</v>
      </c>
    </row>
    <row r="280" spans="1:8">
      <c r="A280">
        <v>2.3978999999999999</v>
      </c>
      <c r="B280">
        <v>8.0583299999999998</v>
      </c>
      <c r="C280">
        <v>-2.1</v>
      </c>
      <c r="D280">
        <v>4.0999999999999996</v>
      </c>
      <c r="E280">
        <v>-0.2</v>
      </c>
      <c r="F280">
        <v>82</v>
      </c>
      <c r="G280">
        <v>8</v>
      </c>
      <c r="H280">
        <v>114</v>
      </c>
    </row>
    <row r="281" spans="1:8">
      <c r="A281">
        <v>3.6888800000000002</v>
      </c>
      <c r="B281">
        <v>7.9002699999999999</v>
      </c>
      <c r="C281">
        <v>1.5</v>
      </c>
      <c r="D281">
        <v>0.5</v>
      </c>
      <c r="E281">
        <v>-0.6</v>
      </c>
      <c r="F281">
        <v>99.2</v>
      </c>
      <c r="G281">
        <v>13</v>
      </c>
      <c r="H281">
        <v>509</v>
      </c>
    </row>
    <row r="282" spans="1:8">
      <c r="A282">
        <v>4.2626799999999996</v>
      </c>
      <c r="B282">
        <v>7.3414799999999998</v>
      </c>
      <c r="C282">
        <v>3</v>
      </c>
      <c r="D282">
        <v>0.8</v>
      </c>
      <c r="E282">
        <v>0.6</v>
      </c>
      <c r="F282">
        <v>86</v>
      </c>
      <c r="G282">
        <v>21</v>
      </c>
      <c r="H282">
        <v>32</v>
      </c>
    </row>
    <row r="283" spans="1:8">
      <c r="A283">
        <v>4.9416399999999996</v>
      </c>
      <c r="B283">
        <v>7.9002699999999999</v>
      </c>
      <c r="C283">
        <v>-12.6</v>
      </c>
      <c r="D283">
        <v>2.2000000000000002</v>
      </c>
      <c r="E283">
        <v>0.2</v>
      </c>
      <c r="F283">
        <v>77.8</v>
      </c>
      <c r="G283">
        <v>19</v>
      </c>
      <c r="H283">
        <v>488</v>
      </c>
    </row>
    <row r="284" spans="1:8">
      <c r="A284">
        <v>3.2958400000000001</v>
      </c>
      <c r="B284">
        <v>7.6591699999999996</v>
      </c>
      <c r="C284">
        <v>3</v>
      </c>
      <c r="D284">
        <v>3.1</v>
      </c>
      <c r="E284">
        <v>-0.1</v>
      </c>
      <c r="F284">
        <v>221</v>
      </c>
      <c r="G284">
        <v>14</v>
      </c>
      <c r="H284">
        <v>169</v>
      </c>
    </row>
    <row r="285" spans="1:8">
      <c r="A285">
        <v>2.07944</v>
      </c>
      <c r="B285">
        <v>5.60947</v>
      </c>
      <c r="C285">
        <v>-5.2</v>
      </c>
      <c r="D285">
        <v>2.9</v>
      </c>
      <c r="E285">
        <v>0.1</v>
      </c>
      <c r="F285">
        <v>60</v>
      </c>
      <c r="G285">
        <v>2</v>
      </c>
      <c r="H285">
        <v>90</v>
      </c>
    </row>
    <row r="286" spans="1:8">
      <c r="A286">
        <v>2.1972200000000002</v>
      </c>
      <c r="B286">
        <v>7.1522699999999997</v>
      </c>
      <c r="C286">
        <v>3.5</v>
      </c>
      <c r="D286">
        <v>0.9</v>
      </c>
      <c r="E286">
        <v>0.2</v>
      </c>
      <c r="F286">
        <v>265</v>
      </c>
      <c r="G286">
        <v>22</v>
      </c>
      <c r="H286">
        <v>169</v>
      </c>
    </row>
    <row r="287" spans="1:8">
      <c r="A287">
        <v>2.07944</v>
      </c>
      <c r="B287">
        <v>5.4249499999999999</v>
      </c>
      <c r="C287">
        <v>2.8</v>
      </c>
      <c r="D287">
        <v>1.3</v>
      </c>
      <c r="E287">
        <v>0</v>
      </c>
      <c r="F287">
        <v>75.8</v>
      </c>
      <c r="G287">
        <v>2</v>
      </c>
      <c r="H287">
        <v>404</v>
      </c>
    </row>
    <row r="288" spans="1:8">
      <c r="A288">
        <v>4.5432899999999998</v>
      </c>
      <c r="B288">
        <v>7.8071000000000002</v>
      </c>
      <c r="C288">
        <v>6.5</v>
      </c>
      <c r="D288">
        <v>4.3</v>
      </c>
      <c r="E288">
        <v>-1.1000000000000001</v>
      </c>
      <c r="F288">
        <v>44</v>
      </c>
      <c r="G288">
        <v>11</v>
      </c>
      <c r="H288">
        <v>173</v>
      </c>
    </row>
    <row r="289" spans="1:8">
      <c r="A289">
        <v>2.07944</v>
      </c>
      <c r="B289">
        <v>7.9483899999999998</v>
      </c>
      <c r="C289">
        <v>2.5</v>
      </c>
      <c r="D289">
        <v>3.6</v>
      </c>
      <c r="E289">
        <v>-0.1</v>
      </c>
      <c r="F289">
        <v>54.7</v>
      </c>
      <c r="G289">
        <v>16</v>
      </c>
      <c r="H289">
        <v>574</v>
      </c>
    </row>
    <row r="290" spans="1:8">
      <c r="A290">
        <v>4.3694499999999996</v>
      </c>
      <c r="B290">
        <v>8.3406900000000004</v>
      </c>
      <c r="C290">
        <v>6.3</v>
      </c>
      <c r="D290">
        <v>4.2</v>
      </c>
      <c r="E290">
        <v>-0.1</v>
      </c>
      <c r="F290">
        <v>76</v>
      </c>
      <c r="G290">
        <v>16</v>
      </c>
      <c r="H290">
        <v>166</v>
      </c>
    </row>
    <row r="291" spans="1:8">
      <c r="A291">
        <v>3.9702899999999999</v>
      </c>
      <c r="B291">
        <v>7.5406199999999997</v>
      </c>
      <c r="C291">
        <v>-1.4</v>
      </c>
      <c r="D291">
        <v>1.7</v>
      </c>
      <c r="E291">
        <v>-0.2</v>
      </c>
      <c r="F291">
        <v>86</v>
      </c>
      <c r="G291">
        <v>12</v>
      </c>
      <c r="H291">
        <v>51</v>
      </c>
    </row>
    <row r="292" spans="1:8">
      <c r="A292">
        <v>3.9889800000000002</v>
      </c>
      <c r="B292">
        <v>5.8916399999999998</v>
      </c>
      <c r="C292">
        <v>1.7</v>
      </c>
      <c r="D292">
        <v>1.1000000000000001</v>
      </c>
      <c r="E292">
        <v>2.4</v>
      </c>
      <c r="F292">
        <v>173.1</v>
      </c>
      <c r="G292">
        <v>1</v>
      </c>
      <c r="H292">
        <v>533</v>
      </c>
    </row>
    <row r="293" spans="1:8">
      <c r="A293">
        <v>2.99573</v>
      </c>
      <c r="B293">
        <v>7.5240200000000002</v>
      </c>
      <c r="C293">
        <v>2.4</v>
      </c>
      <c r="D293">
        <v>7.9</v>
      </c>
      <c r="E293">
        <v>-0.1</v>
      </c>
      <c r="F293">
        <v>43.5</v>
      </c>
      <c r="G293">
        <v>21</v>
      </c>
      <c r="H293">
        <v>557</v>
      </c>
    </row>
    <row r="294" spans="1:8">
      <c r="A294">
        <v>3.5263599999999999</v>
      </c>
      <c r="B294">
        <v>6.4329400000000003</v>
      </c>
      <c r="C294">
        <v>-0.1</v>
      </c>
      <c r="D294">
        <v>1.6</v>
      </c>
      <c r="E294">
        <v>-0.2</v>
      </c>
      <c r="F294">
        <v>75</v>
      </c>
      <c r="G294">
        <v>22</v>
      </c>
      <c r="H294">
        <v>55</v>
      </c>
    </row>
    <row r="295" spans="1:8">
      <c r="A295">
        <v>2.99573</v>
      </c>
      <c r="B295">
        <v>7.5021899999999997</v>
      </c>
      <c r="C295">
        <v>3.1</v>
      </c>
      <c r="D295">
        <v>1.7</v>
      </c>
      <c r="E295">
        <v>0.3</v>
      </c>
      <c r="F295">
        <v>269</v>
      </c>
      <c r="G295">
        <v>12</v>
      </c>
      <c r="H295">
        <v>69</v>
      </c>
    </row>
    <row r="296" spans="1:8">
      <c r="A296">
        <v>5.3936299999999999</v>
      </c>
      <c r="B296">
        <v>8.0404499999999999</v>
      </c>
      <c r="C296">
        <v>12.9</v>
      </c>
      <c r="D296">
        <v>8.3000000000000007</v>
      </c>
      <c r="E296">
        <v>-1.1000000000000001</v>
      </c>
      <c r="F296">
        <v>357.5</v>
      </c>
      <c r="G296">
        <v>14</v>
      </c>
      <c r="H296">
        <v>551</v>
      </c>
    </row>
    <row r="297" spans="1:8">
      <c r="A297">
        <v>3.6375899999999999</v>
      </c>
      <c r="B297">
        <v>7.3198600000000003</v>
      </c>
      <c r="C297">
        <v>-13.4</v>
      </c>
      <c r="D297">
        <v>3.8</v>
      </c>
      <c r="E297">
        <v>0.1</v>
      </c>
      <c r="F297">
        <v>75</v>
      </c>
      <c r="G297">
        <v>11</v>
      </c>
      <c r="H297">
        <v>448</v>
      </c>
    </row>
    <row r="298" spans="1:8">
      <c r="A298">
        <v>2.3025899999999999</v>
      </c>
      <c r="B298">
        <v>5.4337200000000001</v>
      </c>
      <c r="C298">
        <v>0.7</v>
      </c>
      <c r="D298">
        <v>3.9</v>
      </c>
      <c r="E298">
        <v>0.1</v>
      </c>
      <c r="F298">
        <v>182.9</v>
      </c>
      <c r="G298">
        <v>2</v>
      </c>
      <c r="H298">
        <v>491</v>
      </c>
    </row>
    <row r="299" spans="1:8">
      <c r="A299">
        <v>4.9272499999999999</v>
      </c>
      <c r="B299">
        <v>7.9405799999999997</v>
      </c>
      <c r="C299">
        <v>2.4</v>
      </c>
      <c r="D299">
        <v>1</v>
      </c>
      <c r="E299">
        <v>0.4</v>
      </c>
      <c r="F299">
        <v>110.7</v>
      </c>
      <c r="G299">
        <v>7</v>
      </c>
      <c r="H299">
        <v>533</v>
      </c>
    </row>
    <row r="300" spans="1:8">
      <c r="A300">
        <v>2.9444400000000002</v>
      </c>
      <c r="B300">
        <v>8.1780799999999996</v>
      </c>
      <c r="C300">
        <v>-1.3</v>
      </c>
      <c r="D300">
        <v>5.6</v>
      </c>
      <c r="E300">
        <v>-0.2</v>
      </c>
      <c r="F300">
        <v>46</v>
      </c>
      <c r="G300">
        <v>17</v>
      </c>
      <c r="H300">
        <v>149</v>
      </c>
    </row>
    <row r="301" spans="1:8">
      <c r="A301">
        <v>2.7080500000000001</v>
      </c>
      <c r="B301">
        <v>7.6572800000000001</v>
      </c>
      <c r="C301">
        <v>-6.3</v>
      </c>
      <c r="D301">
        <v>4</v>
      </c>
      <c r="E301">
        <v>-0.1</v>
      </c>
      <c r="F301">
        <v>51.6</v>
      </c>
      <c r="G301">
        <v>19</v>
      </c>
      <c r="H301">
        <v>408</v>
      </c>
    </row>
    <row r="302" spans="1:8">
      <c r="A302">
        <v>2.07944</v>
      </c>
      <c r="B302">
        <v>7.5616399999999997</v>
      </c>
      <c r="C302">
        <v>3.5</v>
      </c>
      <c r="D302">
        <v>1.8</v>
      </c>
      <c r="E302">
        <v>0</v>
      </c>
      <c r="F302">
        <v>71.2</v>
      </c>
      <c r="G302">
        <v>21</v>
      </c>
      <c r="H302">
        <v>576</v>
      </c>
    </row>
    <row r="303" spans="1:8">
      <c r="A303">
        <v>3.4011999999999998</v>
      </c>
      <c r="B303">
        <v>7.98752</v>
      </c>
      <c r="C303">
        <v>0</v>
      </c>
      <c r="D303">
        <v>4</v>
      </c>
      <c r="E303">
        <v>-0.3</v>
      </c>
      <c r="F303">
        <v>78.5</v>
      </c>
      <c r="G303">
        <v>9</v>
      </c>
      <c r="H303">
        <v>430</v>
      </c>
    </row>
    <row r="304" spans="1:8">
      <c r="A304">
        <v>5.0562500000000004</v>
      </c>
      <c r="B304">
        <v>7.6314299999999999</v>
      </c>
      <c r="C304">
        <v>11.8</v>
      </c>
      <c r="D304">
        <v>2.4</v>
      </c>
      <c r="E304">
        <v>-1.5</v>
      </c>
      <c r="F304">
        <v>232.5</v>
      </c>
      <c r="G304">
        <v>14</v>
      </c>
      <c r="H304">
        <v>535</v>
      </c>
    </row>
    <row r="305" spans="1:8">
      <c r="A305">
        <v>4.9344700000000001</v>
      </c>
      <c r="B305">
        <v>7.63192</v>
      </c>
      <c r="C305">
        <v>5.8</v>
      </c>
      <c r="D305">
        <v>1.9</v>
      </c>
      <c r="E305">
        <v>-3.1</v>
      </c>
      <c r="F305">
        <v>260.8</v>
      </c>
      <c r="G305">
        <v>12</v>
      </c>
      <c r="H305">
        <v>541</v>
      </c>
    </row>
    <row r="306" spans="1:8">
      <c r="A306">
        <v>2.5649500000000001</v>
      </c>
      <c r="B306">
        <v>7.6323999999999996</v>
      </c>
      <c r="C306">
        <v>3.1</v>
      </c>
      <c r="D306">
        <v>4.7</v>
      </c>
      <c r="E306">
        <v>-0.1</v>
      </c>
      <c r="F306">
        <v>48</v>
      </c>
      <c r="G306">
        <v>12</v>
      </c>
      <c r="H306">
        <v>576</v>
      </c>
    </row>
    <row r="307" spans="1:8">
      <c r="A307">
        <v>3.0445199999999999</v>
      </c>
      <c r="B307">
        <v>7.9248000000000003</v>
      </c>
      <c r="C307">
        <v>1.4</v>
      </c>
      <c r="D307">
        <v>2.1</v>
      </c>
      <c r="E307">
        <v>0</v>
      </c>
      <c r="F307">
        <v>221</v>
      </c>
      <c r="G307">
        <v>17</v>
      </c>
      <c r="H307">
        <v>525</v>
      </c>
    </row>
    <row r="308" spans="1:8">
      <c r="A308">
        <v>1.38629</v>
      </c>
      <c r="B308">
        <v>4.3040700000000003</v>
      </c>
      <c r="C308">
        <v>0.8</v>
      </c>
      <c r="D308">
        <v>3.1</v>
      </c>
      <c r="E308">
        <v>1.6</v>
      </c>
      <c r="F308">
        <v>77</v>
      </c>
      <c r="G308">
        <v>3</v>
      </c>
      <c r="H308">
        <v>50</v>
      </c>
    </row>
    <row r="309" spans="1:8">
      <c r="A309">
        <v>2.7725900000000001</v>
      </c>
      <c r="B309">
        <v>7.6755500000000003</v>
      </c>
      <c r="C309">
        <v>6.8</v>
      </c>
      <c r="D309">
        <v>9.9</v>
      </c>
      <c r="E309">
        <v>-0.2</v>
      </c>
      <c r="F309">
        <v>249</v>
      </c>
      <c r="G309">
        <v>15</v>
      </c>
      <c r="H309">
        <v>160</v>
      </c>
    </row>
    <row r="310" spans="1:8">
      <c r="A310">
        <v>3.9120200000000001</v>
      </c>
      <c r="B310">
        <v>7.1025</v>
      </c>
      <c r="C310">
        <v>1.3</v>
      </c>
      <c r="D310">
        <v>8</v>
      </c>
      <c r="E310">
        <v>0</v>
      </c>
      <c r="F310">
        <v>61.6</v>
      </c>
      <c r="G310">
        <v>23</v>
      </c>
      <c r="H310">
        <v>557</v>
      </c>
    </row>
    <row r="311" spans="1:8">
      <c r="A311">
        <v>4.3567099999999996</v>
      </c>
      <c r="B311">
        <v>7.9543699999999999</v>
      </c>
      <c r="C311">
        <v>6.8</v>
      </c>
      <c r="D311">
        <v>1.5</v>
      </c>
      <c r="E311">
        <v>-0.6</v>
      </c>
      <c r="F311">
        <v>124.9</v>
      </c>
      <c r="G311">
        <v>7</v>
      </c>
      <c r="H311">
        <v>585</v>
      </c>
    </row>
    <row r="312" spans="1:8">
      <c r="A312">
        <v>3.4011999999999998</v>
      </c>
      <c r="B312">
        <v>7.8747400000000001</v>
      </c>
      <c r="C312">
        <v>-6.8</v>
      </c>
      <c r="D312">
        <v>1</v>
      </c>
      <c r="E312">
        <v>0</v>
      </c>
      <c r="F312">
        <v>207</v>
      </c>
      <c r="G312">
        <v>15</v>
      </c>
      <c r="H312">
        <v>84</v>
      </c>
    </row>
    <row r="313" spans="1:8">
      <c r="A313">
        <v>4.0253500000000004</v>
      </c>
      <c r="B313">
        <v>7.8516599999999999</v>
      </c>
      <c r="C313">
        <v>10.5</v>
      </c>
      <c r="D313">
        <v>4.4000000000000004</v>
      </c>
      <c r="E313">
        <v>-0.9</v>
      </c>
      <c r="F313">
        <v>69</v>
      </c>
      <c r="G313">
        <v>15</v>
      </c>
      <c r="H313">
        <v>198</v>
      </c>
    </row>
    <row r="314" spans="1:8">
      <c r="A314">
        <v>3.73767</v>
      </c>
      <c r="B314">
        <v>8.2604900000000008</v>
      </c>
      <c r="C314">
        <v>3.8</v>
      </c>
      <c r="D314">
        <v>5.2</v>
      </c>
      <c r="E314">
        <v>0</v>
      </c>
      <c r="F314">
        <v>222</v>
      </c>
      <c r="G314">
        <v>8</v>
      </c>
      <c r="H314">
        <v>163</v>
      </c>
    </row>
    <row r="315" spans="1:8">
      <c r="A315">
        <v>2.9444400000000002</v>
      </c>
      <c r="B315">
        <v>7.7411000000000003</v>
      </c>
      <c r="C315">
        <v>-12.8</v>
      </c>
      <c r="D315">
        <v>3.6</v>
      </c>
      <c r="E315">
        <v>0.1</v>
      </c>
      <c r="F315">
        <v>68.400000000000006</v>
      </c>
      <c r="G315">
        <v>14</v>
      </c>
      <c r="H315">
        <v>460</v>
      </c>
    </row>
    <row r="316" spans="1:8">
      <c r="A316">
        <v>4.0943399999999999</v>
      </c>
      <c r="B316">
        <v>5.24702</v>
      </c>
      <c r="C316">
        <v>1.3</v>
      </c>
      <c r="D316">
        <v>0.8</v>
      </c>
      <c r="E316">
        <v>1.1000000000000001</v>
      </c>
      <c r="F316">
        <v>72.3</v>
      </c>
      <c r="G316">
        <v>5</v>
      </c>
      <c r="H316">
        <v>563</v>
      </c>
    </row>
    <row r="317" spans="1:8">
      <c r="A317">
        <v>3.0445199999999999</v>
      </c>
      <c r="B317">
        <v>5.2417499999999997</v>
      </c>
      <c r="C317">
        <v>-4.2</v>
      </c>
      <c r="D317">
        <v>1.4</v>
      </c>
      <c r="E317">
        <v>3.6</v>
      </c>
      <c r="F317">
        <v>230</v>
      </c>
      <c r="G317">
        <v>2</v>
      </c>
      <c r="H317">
        <v>155</v>
      </c>
    </row>
    <row r="318" spans="1:8">
      <c r="A318">
        <v>3.1780499999999998</v>
      </c>
      <c r="B318">
        <v>7.5522400000000003</v>
      </c>
      <c r="C318">
        <v>-0.6</v>
      </c>
      <c r="D318">
        <v>2.5</v>
      </c>
      <c r="E318">
        <v>-0.1</v>
      </c>
      <c r="F318">
        <v>75</v>
      </c>
      <c r="G318">
        <v>13</v>
      </c>
      <c r="H318">
        <v>111</v>
      </c>
    </row>
    <row r="319" spans="1:8">
      <c r="A319">
        <v>2.5649500000000001</v>
      </c>
      <c r="B319">
        <v>7.9624199999999998</v>
      </c>
      <c r="C319">
        <v>-6.1</v>
      </c>
      <c r="D319">
        <v>5.2</v>
      </c>
      <c r="E319">
        <v>0.4</v>
      </c>
      <c r="F319">
        <v>27</v>
      </c>
      <c r="G319">
        <v>18</v>
      </c>
      <c r="H319">
        <v>82</v>
      </c>
    </row>
    <row r="320" spans="1:8">
      <c r="A320">
        <v>2.6390600000000002</v>
      </c>
      <c r="B320">
        <v>6.8575100000000004</v>
      </c>
      <c r="C320">
        <v>5.0999999999999996</v>
      </c>
      <c r="D320">
        <v>5.5</v>
      </c>
      <c r="E320">
        <v>0.1</v>
      </c>
      <c r="F320">
        <v>230</v>
      </c>
      <c r="G320">
        <v>10</v>
      </c>
      <c r="H320">
        <v>126</v>
      </c>
    </row>
    <row r="321" spans="1:8">
      <c r="A321">
        <v>3.09104</v>
      </c>
      <c r="B321">
        <v>8.1190999999999995</v>
      </c>
      <c r="C321">
        <v>0.8</v>
      </c>
      <c r="D321">
        <v>3</v>
      </c>
      <c r="E321">
        <v>-0.1</v>
      </c>
      <c r="F321">
        <v>78</v>
      </c>
      <c r="G321">
        <v>17</v>
      </c>
      <c r="H321">
        <v>65</v>
      </c>
    </row>
    <row r="322" spans="1:8">
      <c r="A322">
        <v>3.4011999999999998</v>
      </c>
      <c r="B322">
        <v>8.0006799999999991</v>
      </c>
      <c r="C322">
        <v>-4.4000000000000004</v>
      </c>
      <c r="D322">
        <v>3.7</v>
      </c>
      <c r="E322">
        <v>-0.1</v>
      </c>
      <c r="F322">
        <v>78</v>
      </c>
      <c r="G322">
        <v>14</v>
      </c>
      <c r="H322">
        <v>68</v>
      </c>
    </row>
    <row r="323" spans="1:8">
      <c r="A323">
        <v>2.1972200000000002</v>
      </c>
      <c r="B323">
        <v>4.1108700000000002</v>
      </c>
      <c r="C323">
        <v>-6.5</v>
      </c>
      <c r="D323">
        <v>2.1</v>
      </c>
      <c r="E323">
        <v>-0.1</v>
      </c>
      <c r="F323">
        <v>68.2</v>
      </c>
      <c r="G323">
        <v>5</v>
      </c>
      <c r="H323">
        <v>451</v>
      </c>
    </row>
    <row r="324" spans="1:8">
      <c r="A324">
        <v>3.7612000000000001</v>
      </c>
      <c r="B324">
        <v>4.8121799999999997</v>
      </c>
      <c r="C324">
        <v>-3.7</v>
      </c>
      <c r="D324">
        <v>0.9</v>
      </c>
      <c r="E324">
        <v>-0.1</v>
      </c>
      <c r="F324">
        <v>281.3</v>
      </c>
      <c r="G324">
        <v>4</v>
      </c>
      <c r="H324">
        <v>513</v>
      </c>
    </row>
    <row r="325" spans="1:8">
      <c r="A325">
        <v>2.7725900000000001</v>
      </c>
      <c r="B325">
        <v>6.4281100000000002</v>
      </c>
      <c r="C325">
        <v>0.7</v>
      </c>
      <c r="D325">
        <v>2.9</v>
      </c>
      <c r="E325">
        <v>1.4</v>
      </c>
      <c r="F325">
        <v>229.6</v>
      </c>
      <c r="G325">
        <v>24</v>
      </c>
      <c r="H325">
        <v>473</v>
      </c>
    </row>
    <row r="326" spans="1:8">
      <c r="A326">
        <v>3.4011999999999998</v>
      </c>
      <c r="B326">
        <v>4.9558299999999997</v>
      </c>
      <c r="C326">
        <v>-5.7</v>
      </c>
      <c r="D326">
        <v>3.3</v>
      </c>
      <c r="E326">
        <v>0.6</v>
      </c>
      <c r="F326">
        <v>72</v>
      </c>
      <c r="G326">
        <v>2</v>
      </c>
      <c r="H326">
        <v>401</v>
      </c>
    </row>
    <row r="327" spans="1:8">
      <c r="A327">
        <v>3.6109200000000001</v>
      </c>
      <c r="B327">
        <v>6.1612099999999996</v>
      </c>
      <c r="C327">
        <v>8.4</v>
      </c>
      <c r="D327">
        <v>3.3</v>
      </c>
      <c r="E327">
        <v>0.7</v>
      </c>
      <c r="F327">
        <v>80.5</v>
      </c>
      <c r="G327">
        <v>24</v>
      </c>
      <c r="H327">
        <v>564</v>
      </c>
    </row>
    <row r="328" spans="1:8">
      <c r="A328">
        <v>3.3673000000000002</v>
      </c>
      <c r="B328">
        <v>6.5525099999999998</v>
      </c>
      <c r="C328">
        <v>-0.2</v>
      </c>
      <c r="D328">
        <v>2.8</v>
      </c>
      <c r="E328">
        <v>0.7</v>
      </c>
      <c r="F328">
        <v>71</v>
      </c>
      <c r="G328">
        <v>23</v>
      </c>
      <c r="H328">
        <v>72</v>
      </c>
    </row>
    <row r="329" spans="1:8">
      <c r="A329">
        <v>0.69315000000000004</v>
      </c>
      <c r="B329">
        <v>5.1299000000000001</v>
      </c>
      <c r="C329">
        <v>-1.9</v>
      </c>
      <c r="D329">
        <v>4.5</v>
      </c>
      <c r="E329">
        <v>0.4</v>
      </c>
      <c r="F329">
        <v>17</v>
      </c>
      <c r="G329">
        <v>2</v>
      </c>
      <c r="H329">
        <v>40</v>
      </c>
    </row>
    <row r="330" spans="1:8">
      <c r="A330">
        <v>2.9444400000000002</v>
      </c>
      <c r="B330">
        <v>5.1873899999999997</v>
      </c>
      <c r="C330">
        <v>-7.3</v>
      </c>
      <c r="D330">
        <v>1.9</v>
      </c>
      <c r="E330">
        <v>0.5</v>
      </c>
      <c r="F330">
        <v>85</v>
      </c>
      <c r="G330">
        <v>3</v>
      </c>
      <c r="H330">
        <v>118</v>
      </c>
    </row>
    <row r="331" spans="1:8">
      <c r="A331">
        <v>4.1743899999999998</v>
      </c>
      <c r="B331">
        <v>7.91608</v>
      </c>
      <c r="C331">
        <v>0.1</v>
      </c>
      <c r="D331">
        <v>2.1</v>
      </c>
      <c r="E331">
        <v>2</v>
      </c>
      <c r="F331">
        <v>77</v>
      </c>
      <c r="G331">
        <v>18</v>
      </c>
      <c r="H331">
        <v>49</v>
      </c>
    </row>
    <row r="332" spans="1:8">
      <c r="A332">
        <v>2.8332099999999998</v>
      </c>
      <c r="B332">
        <v>7.3395400000000004</v>
      </c>
      <c r="C332">
        <v>-5.9</v>
      </c>
      <c r="D332">
        <v>2.9</v>
      </c>
      <c r="E332">
        <v>0.2</v>
      </c>
      <c r="F332">
        <v>64.599999999999994</v>
      </c>
      <c r="G332">
        <v>22</v>
      </c>
      <c r="H332">
        <v>406</v>
      </c>
    </row>
    <row r="333" spans="1:8">
      <c r="A333">
        <v>3.0445199999999999</v>
      </c>
      <c r="B333">
        <v>7.0076000000000001</v>
      </c>
      <c r="C333">
        <v>4.7</v>
      </c>
      <c r="D333">
        <v>5.6</v>
      </c>
      <c r="E333">
        <v>0</v>
      </c>
      <c r="F333">
        <v>69</v>
      </c>
      <c r="G333">
        <v>23</v>
      </c>
      <c r="H333">
        <v>211</v>
      </c>
    </row>
    <row r="334" spans="1:8">
      <c r="A334">
        <v>3.2581000000000002</v>
      </c>
      <c r="B334">
        <v>7.8766400000000001</v>
      </c>
      <c r="C334">
        <v>4.2</v>
      </c>
      <c r="D334">
        <v>4.4000000000000004</v>
      </c>
      <c r="E334">
        <v>0.6</v>
      </c>
      <c r="F334">
        <v>189.8</v>
      </c>
      <c r="G334">
        <v>15</v>
      </c>
      <c r="H334">
        <v>472</v>
      </c>
    </row>
    <row r="335" spans="1:8">
      <c r="A335">
        <v>3.21888</v>
      </c>
      <c r="B335">
        <v>7.2377799999999999</v>
      </c>
      <c r="C335">
        <v>2.1</v>
      </c>
      <c r="D335">
        <v>5.4</v>
      </c>
      <c r="E335">
        <v>0.1</v>
      </c>
      <c r="F335">
        <v>159</v>
      </c>
      <c r="G335">
        <v>21</v>
      </c>
      <c r="H335">
        <v>61</v>
      </c>
    </row>
    <row r="336" spans="1:8">
      <c r="A336">
        <v>4.2341100000000003</v>
      </c>
      <c r="B336">
        <v>7.6434800000000003</v>
      </c>
      <c r="C336">
        <v>-0.5</v>
      </c>
      <c r="D336">
        <v>2.1</v>
      </c>
      <c r="E336">
        <v>-2</v>
      </c>
      <c r="F336">
        <v>247.8</v>
      </c>
      <c r="G336">
        <v>14</v>
      </c>
      <c r="H336">
        <v>513</v>
      </c>
    </row>
    <row r="337" spans="1:8">
      <c r="A337">
        <v>4.8121799999999997</v>
      </c>
      <c r="B337">
        <v>7.0833899999999996</v>
      </c>
      <c r="C337">
        <v>-3.7</v>
      </c>
      <c r="D337">
        <v>1.1000000000000001</v>
      </c>
      <c r="E337">
        <v>0.1</v>
      </c>
      <c r="F337">
        <v>192</v>
      </c>
      <c r="G337">
        <v>22</v>
      </c>
      <c r="H337">
        <v>101</v>
      </c>
    </row>
    <row r="338" spans="1:8">
      <c r="A338">
        <v>4.39445</v>
      </c>
      <c r="B338">
        <v>7.9571800000000001</v>
      </c>
      <c r="C338">
        <v>6.5</v>
      </c>
      <c r="D338">
        <v>6.2</v>
      </c>
      <c r="E338">
        <v>-0.1</v>
      </c>
      <c r="F338">
        <v>210.8</v>
      </c>
      <c r="G338">
        <v>18</v>
      </c>
      <c r="H338">
        <v>547</v>
      </c>
    </row>
    <row r="339" spans="1:8">
      <c r="A339">
        <v>2.6390600000000002</v>
      </c>
      <c r="B339">
        <v>6.4216199999999999</v>
      </c>
      <c r="C339">
        <v>2.1</v>
      </c>
      <c r="D339">
        <v>4.0999999999999996</v>
      </c>
      <c r="E339">
        <v>0.7</v>
      </c>
      <c r="F339">
        <v>260</v>
      </c>
      <c r="G339">
        <v>24</v>
      </c>
      <c r="H339">
        <v>43</v>
      </c>
    </row>
    <row r="340" spans="1:8">
      <c r="A340">
        <v>3.2581000000000002</v>
      </c>
      <c r="B340">
        <v>7.2902899999999997</v>
      </c>
      <c r="C340">
        <v>-3.1</v>
      </c>
      <c r="D340">
        <v>1</v>
      </c>
      <c r="E340">
        <v>-0.2</v>
      </c>
      <c r="F340">
        <v>211</v>
      </c>
      <c r="G340">
        <v>21</v>
      </c>
      <c r="H340">
        <v>102</v>
      </c>
    </row>
    <row r="341" spans="1:8">
      <c r="A341">
        <v>1.94591</v>
      </c>
      <c r="B341">
        <v>5.4249499999999999</v>
      </c>
      <c r="C341">
        <v>-12.8</v>
      </c>
      <c r="D341">
        <v>0.8</v>
      </c>
      <c r="E341">
        <v>1.2</v>
      </c>
      <c r="F341">
        <v>55</v>
      </c>
      <c r="G341">
        <v>6</v>
      </c>
      <c r="H341">
        <v>91</v>
      </c>
    </row>
    <row r="342" spans="1:8">
      <c r="A342">
        <v>2.9444400000000002</v>
      </c>
      <c r="B342">
        <v>7.2902899999999997</v>
      </c>
      <c r="C342">
        <v>3.8</v>
      </c>
      <c r="D342">
        <v>4.3</v>
      </c>
      <c r="E342">
        <v>0.5</v>
      </c>
      <c r="F342">
        <v>210</v>
      </c>
      <c r="G342">
        <v>22</v>
      </c>
      <c r="H342">
        <v>105</v>
      </c>
    </row>
    <row r="343" spans="1:8">
      <c r="A343">
        <v>2.5649500000000001</v>
      </c>
      <c r="B343">
        <v>7.5234800000000002</v>
      </c>
      <c r="C343">
        <v>3.4</v>
      </c>
      <c r="D343">
        <v>6</v>
      </c>
      <c r="E343">
        <v>0.2</v>
      </c>
      <c r="F343">
        <v>191</v>
      </c>
      <c r="G343">
        <v>14</v>
      </c>
      <c r="H343">
        <v>482</v>
      </c>
    </row>
    <row r="344" spans="1:8">
      <c r="A344">
        <v>3.21888</v>
      </c>
      <c r="B344">
        <v>5.6347899999999997</v>
      </c>
      <c r="C344">
        <v>-4.2</v>
      </c>
      <c r="D344">
        <v>2.1</v>
      </c>
      <c r="E344">
        <v>1.1000000000000001</v>
      </c>
      <c r="F344">
        <v>91</v>
      </c>
      <c r="G344">
        <v>2</v>
      </c>
      <c r="H344">
        <v>68</v>
      </c>
    </row>
    <row r="345" spans="1:8">
      <c r="A345">
        <v>2.7725900000000001</v>
      </c>
      <c r="B345">
        <v>7.9769399999999999</v>
      </c>
      <c r="C345">
        <v>-1.7</v>
      </c>
      <c r="D345">
        <v>5.2</v>
      </c>
      <c r="E345">
        <v>0</v>
      </c>
      <c r="F345">
        <v>76</v>
      </c>
      <c r="G345">
        <v>8</v>
      </c>
      <c r="H345">
        <v>124</v>
      </c>
    </row>
    <row r="346" spans="1:8">
      <c r="A346">
        <v>4.6151200000000001</v>
      </c>
      <c r="B346">
        <v>7.7819700000000003</v>
      </c>
      <c r="C346">
        <v>5.4</v>
      </c>
      <c r="D346">
        <v>3.6</v>
      </c>
      <c r="E346">
        <v>-1.1000000000000001</v>
      </c>
      <c r="F346">
        <v>44</v>
      </c>
      <c r="G346">
        <v>10</v>
      </c>
      <c r="H346">
        <v>173</v>
      </c>
    </row>
    <row r="347" spans="1:8">
      <c r="A347">
        <v>1.60944</v>
      </c>
      <c r="B347">
        <v>5.7430000000000003</v>
      </c>
      <c r="C347">
        <v>3.4</v>
      </c>
      <c r="D347">
        <v>4.9000000000000004</v>
      </c>
      <c r="E347">
        <v>0.7</v>
      </c>
      <c r="F347">
        <v>243</v>
      </c>
      <c r="G347">
        <v>2</v>
      </c>
      <c r="H347">
        <v>140</v>
      </c>
    </row>
    <row r="348" spans="1:8">
      <c r="A348">
        <v>2.07944</v>
      </c>
      <c r="B348">
        <v>5.7430000000000003</v>
      </c>
      <c r="C348">
        <v>-0.2</v>
      </c>
      <c r="D348">
        <v>5.6</v>
      </c>
      <c r="E348">
        <v>0.2</v>
      </c>
      <c r="F348">
        <v>16.600000000000001</v>
      </c>
      <c r="G348">
        <v>2</v>
      </c>
      <c r="H348">
        <v>553</v>
      </c>
    </row>
    <row r="349" spans="1:8">
      <c r="A349">
        <v>3.8712</v>
      </c>
      <c r="B349">
        <v>5.6276200000000003</v>
      </c>
      <c r="C349">
        <v>2.1</v>
      </c>
      <c r="D349">
        <v>1.5</v>
      </c>
      <c r="E349">
        <v>2</v>
      </c>
      <c r="F349">
        <v>227.8</v>
      </c>
      <c r="G349">
        <v>5</v>
      </c>
      <c r="H349">
        <v>533</v>
      </c>
    </row>
    <row r="350" spans="1:8">
      <c r="A350">
        <v>3.1780499999999998</v>
      </c>
      <c r="B350">
        <v>7.8547700000000003</v>
      </c>
      <c r="C350">
        <v>-12.5</v>
      </c>
      <c r="D350">
        <v>3.2</v>
      </c>
      <c r="E350">
        <v>0.2</v>
      </c>
      <c r="F350">
        <v>82.1</v>
      </c>
      <c r="G350">
        <v>15</v>
      </c>
      <c r="H350">
        <v>456</v>
      </c>
    </row>
    <row r="351" spans="1:8">
      <c r="A351">
        <v>3.58352</v>
      </c>
      <c r="B351">
        <v>7.5694100000000004</v>
      </c>
      <c r="C351">
        <v>-4.0999999999999996</v>
      </c>
      <c r="D351">
        <v>4.3</v>
      </c>
      <c r="E351">
        <v>-0.1</v>
      </c>
      <c r="F351">
        <v>44.7</v>
      </c>
      <c r="G351">
        <v>14</v>
      </c>
      <c r="H351">
        <v>409</v>
      </c>
    </row>
    <row r="352" spans="1:8">
      <c r="A352">
        <v>4.6821299999999999</v>
      </c>
      <c r="B352">
        <v>7.08087</v>
      </c>
      <c r="C352">
        <v>-9.8000000000000007</v>
      </c>
      <c r="D352">
        <v>0.5</v>
      </c>
      <c r="E352">
        <v>0.2</v>
      </c>
      <c r="F352">
        <v>131</v>
      </c>
      <c r="G352">
        <v>21</v>
      </c>
      <c r="H352">
        <v>83</v>
      </c>
    </row>
    <row r="353" spans="1:8">
      <c r="A353">
        <v>2.5649500000000001</v>
      </c>
      <c r="B353">
        <v>7.4360299999999997</v>
      </c>
      <c r="C353">
        <v>-4.9000000000000004</v>
      </c>
      <c r="D353">
        <v>4.7</v>
      </c>
      <c r="E353">
        <v>-0.1</v>
      </c>
      <c r="F353">
        <v>79.599999999999994</v>
      </c>
      <c r="G353">
        <v>21</v>
      </c>
      <c r="H353">
        <v>441</v>
      </c>
    </row>
    <row r="354" spans="1:8">
      <c r="A354">
        <v>2.3025899999999999</v>
      </c>
      <c r="B354">
        <v>6.1136799999999996</v>
      </c>
      <c r="C354">
        <v>-5.2</v>
      </c>
      <c r="D354">
        <v>3.5</v>
      </c>
      <c r="E354">
        <v>0</v>
      </c>
      <c r="F354">
        <v>59</v>
      </c>
      <c r="G354">
        <v>1</v>
      </c>
      <c r="H354">
        <v>90</v>
      </c>
    </row>
    <row r="355" spans="1:8">
      <c r="A355">
        <v>3.5553499999999998</v>
      </c>
      <c r="B355">
        <v>7.9748799999999997</v>
      </c>
      <c r="C355">
        <v>-1.6</v>
      </c>
      <c r="D355">
        <v>3.5</v>
      </c>
      <c r="E355">
        <v>0.5</v>
      </c>
      <c r="F355">
        <v>34.5</v>
      </c>
      <c r="G355">
        <v>18</v>
      </c>
      <c r="H355">
        <v>480</v>
      </c>
    </row>
    <row r="356" spans="1:8">
      <c r="A356">
        <v>3.4657399999999998</v>
      </c>
      <c r="B356">
        <v>6.6908399999999997</v>
      </c>
      <c r="C356">
        <v>6.4</v>
      </c>
      <c r="D356">
        <v>1.2</v>
      </c>
      <c r="E356">
        <v>0</v>
      </c>
      <c r="F356">
        <v>188</v>
      </c>
      <c r="G356">
        <v>6</v>
      </c>
      <c r="H356">
        <v>207</v>
      </c>
    </row>
    <row r="357" spans="1:8">
      <c r="A357">
        <v>2.4849100000000002</v>
      </c>
      <c r="B357">
        <v>7.7952300000000001</v>
      </c>
      <c r="C357">
        <v>2</v>
      </c>
      <c r="D357">
        <v>2.8</v>
      </c>
      <c r="E357">
        <v>1.6</v>
      </c>
      <c r="F357">
        <v>242</v>
      </c>
      <c r="G357">
        <v>18</v>
      </c>
      <c r="H357">
        <v>127</v>
      </c>
    </row>
    <row r="358" spans="1:8">
      <c r="A358">
        <v>4.2195099999999996</v>
      </c>
      <c r="B358">
        <v>5.2149400000000004</v>
      </c>
      <c r="C358">
        <v>-8.5</v>
      </c>
      <c r="D358">
        <v>1.5</v>
      </c>
      <c r="E358">
        <v>2.8</v>
      </c>
      <c r="F358">
        <v>279</v>
      </c>
      <c r="G358">
        <v>10</v>
      </c>
      <c r="H358">
        <v>93</v>
      </c>
    </row>
    <row r="359" spans="1:8">
      <c r="A359">
        <v>2.3025899999999999</v>
      </c>
      <c r="B359">
        <v>7.6511199999999997</v>
      </c>
      <c r="C359">
        <v>3.6</v>
      </c>
      <c r="D359">
        <v>7.6</v>
      </c>
      <c r="E359">
        <v>0.5</v>
      </c>
      <c r="F359">
        <v>199.3</v>
      </c>
      <c r="G359">
        <v>17</v>
      </c>
      <c r="H359">
        <v>482</v>
      </c>
    </row>
    <row r="360" spans="1:8">
      <c r="A360">
        <v>2.7080500000000001</v>
      </c>
      <c r="B360">
        <v>6.1290500000000003</v>
      </c>
      <c r="C360">
        <v>0.4</v>
      </c>
      <c r="D360">
        <v>0.8</v>
      </c>
      <c r="E360">
        <v>0.1</v>
      </c>
      <c r="F360">
        <v>297</v>
      </c>
      <c r="G360">
        <v>7</v>
      </c>
      <c r="H360">
        <v>524</v>
      </c>
    </row>
    <row r="361" spans="1:8">
      <c r="A361">
        <v>2.99573</v>
      </c>
      <c r="B361">
        <v>8.0897900000000007</v>
      </c>
      <c r="C361">
        <v>1.2</v>
      </c>
      <c r="D361">
        <v>3.6</v>
      </c>
      <c r="E361">
        <v>0.1</v>
      </c>
      <c r="F361">
        <v>63.9</v>
      </c>
      <c r="G361">
        <v>15</v>
      </c>
      <c r="H361">
        <v>411</v>
      </c>
    </row>
    <row r="362" spans="1:8">
      <c r="A362">
        <v>2.4849100000000002</v>
      </c>
      <c r="B362">
        <v>5.7651899999999996</v>
      </c>
      <c r="C362">
        <v>-3.5</v>
      </c>
      <c r="D362">
        <v>3.2</v>
      </c>
      <c r="E362">
        <v>0</v>
      </c>
      <c r="F362">
        <v>240.2</v>
      </c>
      <c r="G362">
        <v>2</v>
      </c>
      <c r="H362">
        <v>504</v>
      </c>
    </row>
    <row r="363" spans="1:8">
      <c r="A363">
        <v>3.1354899999999999</v>
      </c>
      <c r="B363">
        <v>8.0640099999999997</v>
      </c>
      <c r="C363">
        <v>3.6</v>
      </c>
      <c r="D363">
        <v>2.2999999999999998</v>
      </c>
      <c r="E363">
        <v>-0.3</v>
      </c>
      <c r="F363">
        <v>9.4</v>
      </c>
      <c r="G363">
        <v>9</v>
      </c>
      <c r="H363">
        <v>549</v>
      </c>
    </row>
    <row r="364" spans="1:8">
      <c r="A364">
        <v>4.1588799999999999</v>
      </c>
      <c r="B364">
        <v>7.3926499999999997</v>
      </c>
      <c r="C364">
        <v>-14.9</v>
      </c>
      <c r="D364">
        <v>1.9</v>
      </c>
      <c r="E364">
        <v>0.8</v>
      </c>
      <c r="F364">
        <v>65</v>
      </c>
      <c r="G364">
        <v>20</v>
      </c>
      <c r="H364">
        <v>91</v>
      </c>
    </row>
    <row r="365" spans="1:8">
      <c r="A365">
        <v>1.79176</v>
      </c>
      <c r="B365">
        <v>6.4329400000000003</v>
      </c>
      <c r="C365">
        <v>1</v>
      </c>
      <c r="D365">
        <v>2.5</v>
      </c>
      <c r="E365">
        <v>-0.2</v>
      </c>
      <c r="F365">
        <v>75</v>
      </c>
      <c r="G365">
        <v>10</v>
      </c>
      <c r="H365">
        <v>70</v>
      </c>
    </row>
    <row r="366" spans="1:8">
      <c r="A366">
        <v>3.2958400000000001</v>
      </c>
      <c r="B366">
        <v>7.6246200000000002</v>
      </c>
      <c r="C366">
        <v>-1.7</v>
      </c>
      <c r="D366">
        <v>1.6</v>
      </c>
      <c r="E366">
        <v>-0.1</v>
      </c>
      <c r="F366">
        <v>172</v>
      </c>
      <c r="G366">
        <v>19</v>
      </c>
      <c r="H366">
        <v>51</v>
      </c>
    </row>
    <row r="367" spans="1:8">
      <c r="A367">
        <v>2.8332099999999998</v>
      </c>
      <c r="B367">
        <v>5.2203600000000003</v>
      </c>
      <c r="C367">
        <v>3.4</v>
      </c>
      <c r="D367">
        <v>1.1000000000000001</v>
      </c>
      <c r="E367">
        <v>1.4</v>
      </c>
      <c r="F367">
        <v>89</v>
      </c>
      <c r="G367">
        <v>6</v>
      </c>
      <c r="H367">
        <v>565</v>
      </c>
    </row>
    <row r="368" spans="1:8">
      <c r="A368">
        <v>3.5263599999999999</v>
      </c>
      <c r="B368">
        <v>6.3561100000000001</v>
      </c>
      <c r="C368">
        <v>6.9</v>
      </c>
      <c r="D368">
        <v>7</v>
      </c>
      <c r="E368">
        <v>0.8</v>
      </c>
      <c r="F368">
        <v>220</v>
      </c>
      <c r="G368">
        <v>24</v>
      </c>
      <c r="H368">
        <v>34</v>
      </c>
    </row>
    <row r="369" spans="1:8">
      <c r="A369">
        <v>3.2581000000000002</v>
      </c>
      <c r="B369">
        <v>4.4773399999999999</v>
      </c>
      <c r="C369">
        <v>-4.8</v>
      </c>
      <c r="D369">
        <v>2.5</v>
      </c>
      <c r="E369">
        <v>0.4</v>
      </c>
      <c r="F369">
        <v>84</v>
      </c>
      <c r="G369">
        <v>3</v>
      </c>
      <c r="H369">
        <v>101</v>
      </c>
    </row>
    <row r="370" spans="1:8">
      <c r="A370">
        <v>3.9889800000000002</v>
      </c>
      <c r="B370">
        <v>6.5027900000000001</v>
      </c>
      <c r="C370">
        <v>4.2</v>
      </c>
      <c r="D370">
        <v>3.9</v>
      </c>
      <c r="E370">
        <v>0.6</v>
      </c>
      <c r="F370">
        <v>78</v>
      </c>
      <c r="G370">
        <v>24</v>
      </c>
      <c r="H370">
        <v>197</v>
      </c>
    </row>
    <row r="371" spans="1:8">
      <c r="A371">
        <v>1.60944</v>
      </c>
      <c r="B371">
        <v>6.8895900000000001</v>
      </c>
      <c r="C371">
        <v>1.5</v>
      </c>
      <c r="D371">
        <v>4</v>
      </c>
      <c r="E371">
        <v>0.1</v>
      </c>
      <c r="F371">
        <v>240.4</v>
      </c>
      <c r="G371">
        <v>22</v>
      </c>
      <c r="H371">
        <v>523</v>
      </c>
    </row>
    <row r="372" spans="1:8">
      <c r="A372">
        <v>3.4965099999999998</v>
      </c>
      <c r="B372">
        <v>7.3290899999999999</v>
      </c>
      <c r="C372">
        <v>-2.9</v>
      </c>
      <c r="D372">
        <v>1.9</v>
      </c>
      <c r="E372">
        <v>1.7</v>
      </c>
      <c r="F372">
        <v>337.8</v>
      </c>
      <c r="G372">
        <v>19</v>
      </c>
      <c r="H372">
        <v>468</v>
      </c>
    </row>
    <row r="373" spans="1:8">
      <c r="A373">
        <v>3.1780499999999998</v>
      </c>
      <c r="B373">
        <v>7.3601000000000001</v>
      </c>
      <c r="C373">
        <v>-8.1999999999999993</v>
      </c>
      <c r="D373">
        <v>4.7</v>
      </c>
      <c r="E373">
        <v>-0.2</v>
      </c>
      <c r="F373">
        <v>76.5</v>
      </c>
      <c r="G373">
        <v>11</v>
      </c>
      <c r="H373">
        <v>408</v>
      </c>
    </row>
    <row r="374" spans="1:8">
      <c r="A374">
        <v>4.6728300000000003</v>
      </c>
      <c r="B374">
        <v>7.7710699999999999</v>
      </c>
      <c r="C374">
        <v>7</v>
      </c>
      <c r="D374">
        <v>3.1</v>
      </c>
      <c r="E374">
        <v>-0.3</v>
      </c>
      <c r="F374">
        <v>73</v>
      </c>
      <c r="G374">
        <v>10</v>
      </c>
      <c r="H374">
        <v>185</v>
      </c>
    </row>
    <row r="375" spans="1:8">
      <c r="A375">
        <v>3.4339900000000001</v>
      </c>
      <c r="B375">
        <v>6.1612099999999996</v>
      </c>
      <c r="C375">
        <v>8.1</v>
      </c>
      <c r="D375">
        <v>1.9</v>
      </c>
      <c r="E375">
        <v>-0.1</v>
      </c>
      <c r="F375">
        <v>211.9</v>
      </c>
      <c r="G375">
        <v>1</v>
      </c>
      <c r="H375">
        <v>578</v>
      </c>
    </row>
    <row r="376" spans="1:8">
      <c r="A376">
        <v>2.07944</v>
      </c>
      <c r="B376">
        <v>7.97281</v>
      </c>
      <c r="C376">
        <v>3.7</v>
      </c>
      <c r="D376">
        <v>4.2</v>
      </c>
      <c r="E376">
        <v>0.2</v>
      </c>
      <c r="F376">
        <v>172</v>
      </c>
      <c r="G376">
        <v>9</v>
      </c>
      <c r="H376">
        <v>128</v>
      </c>
    </row>
    <row r="377" spans="1:8">
      <c r="A377">
        <v>3.2958400000000001</v>
      </c>
      <c r="B377">
        <v>7.9032299999999998</v>
      </c>
      <c r="C377">
        <v>0.7</v>
      </c>
      <c r="D377">
        <v>2.1</v>
      </c>
      <c r="E377">
        <v>1.3</v>
      </c>
      <c r="F377">
        <v>207.1</v>
      </c>
      <c r="G377">
        <v>18</v>
      </c>
      <c r="H377">
        <v>473</v>
      </c>
    </row>
    <row r="378" spans="1:8">
      <c r="A378">
        <v>2.3025899999999999</v>
      </c>
      <c r="B378">
        <v>8.1622299999999992</v>
      </c>
      <c r="C378">
        <v>0.4</v>
      </c>
      <c r="D378">
        <v>8.6</v>
      </c>
      <c r="E378">
        <v>0.1</v>
      </c>
      <c r="F378">
        <v>34</v>
      </c>
      <c r="G378">
        <v>17</v>
      </c>
      <c r="H378">
        <v>39</v>
      </c>
    </row>
    <row r="379" spans="1:8">
      <c r="A379">
        <v>2.07944</v>
      </c>
      <c r="B379">
        <v>4.8362800000000004</v>
      </c>
      <c r="C379">
        <v>-10.4</v>
      </c>
      <c r="D379">
        <v>1.9</v>
      </c>
      <c r="E379">
        <v>1.1000000000000001</v>
      </c>
      <c r="F379">
        <v>75</v>
      </c>
      <c r="G379">
        <v>7</v>
      </c>
      <c r="H379">
        <v>86</v>
      </c>
    </row>
    <row r="380" spans="1:8">
      <c r="A380">
        <v>0.69315000000000004</v>
      </c>
      <c r="B380">
        <v>4.9199799999999998</v>
      </c>
      <c r="C380">
        <v>6.5</v>
      </c>
      <c r="D380">
        <v>4.5</v>
      </c>
      <c r="E380">
        <v>0.4</v>
      </c>
      <c r="F380">
        <v>206</v>
      </c>
      <c r="G380">
        <v>2</v>
      </c>
      <c r="H380">
        <v>57</v>
      </c>
    </row>
    <row r="381" spans="1:8">
      <c r="A381">
        <v>3.1354899999999999</v>
      </c>
      <c r="B381">
        <v>7.4759099999999998</v>
      </c>
      <c r="C381">
        <v>9</v>
      </c>
      <c r="D381">
        <v>4.5999999999999996</v>
      </c>
      <c r="E381">
        <v>-0.9</v>
      </c>
      <c r="F381">
        <v>208.7</v>
      </c>
      <c r="G381">
        <v>10</v>
      </c>
      <c r="H381">
        <v>587</v>
      </c>
    </row>
    <row r="382" spans="1:8">
      <c r="A382">
        <v>3.82864</v>
      </c>
      <c r="B382">
        <v>7.5294100000000004</v>
      </c>
      <c r="C382">
        <v>10.1</v>
      </c>
      <c r="D382">
        <v>1.1000000000000001</v>
      </c>
      <c r="E382">
        <v>-3.1</v>
      </c>
      <c r="F382">
        <v>255</v>
      </c>
      <c r="G382">
        <v>11</v>
      </c>
      <c r="H382">
        <v>188</v>
      </c>
    </row>
    <row r="383" spans="1:8">
      <c r="A383">
        <v>3.8712</v>
      </c>
      <c r="B383">
        <v>7.8879599999999996</v>
      </c>
      <c r="C383">
        <v>-0.3</v>
      </c>
      <c r="D383">
        <v>1.7</v>
      </c>
      <c r="E383">
        <v>0.4</v>
      </c>
      <c r="F383">
        <v>26.9</v>
      </c>
      <c r="G383">
        <v>15</v>
      </c>
      <c r="H383">
        <v>416</v>
      </c>
    </row>
    <row r="384" spans="1:8">
      <c r="A384">
        <v>2.99573</v>
      </c>
      <c r="B384">
        <v>4.4773399999999999</v>
      </c>
      <c r="C384">
        <v>-4.4000000000000004</v>
      </c>
      <c r="D384">
        <v>2.6</v>
      </c>
      <c r="E384">
        <v>0.8</v>
      </c>
      <c r="F384">
        <v>85</v>
      </c>
      <c r="G384">
        <v>4</v>
      </c>
      <c r="H384">
        <v>38</v>
      </c>
    </row>
    <row r="385" spans="1:8">
      <c r="A385">
        <v>3.2581000000000002</v>
      </c>
      <c r="B385">
        <v>7.7328099999999997</v>
      </c>
      <c r="C385">
        <v>1.7</v>
      </c>
      <c r="D385">
        <v>1.5</v>
      </c>
      <c r="E385">
        <v>1.1000000000000001</v>
      </c>
      <c r="F385">
        <v>345</v>
      </c>
      <c r="G385">
        <v>19</v>
      </c>
      <c r="H385">
        <v>158</v>
      </c>
    </row>
    <row r="386" spans="1:8">
      <c r="A386">
        <v>3.3321999999999998</v>
      </c>
      <c r="B386">
        <v>6.9324500000000002</v>
      </c>
      <c r="C386">
        <v>-3.2</v>
      </c>
      <c r="D386">
        <v>0.8</v>
      </c>
      <c r="E386">
        <v>-0.1</v>
      </c>
      <c r="F386">
        <v>260</v>
      </c>
      <c r="G386">
        <v>22</v>
      </c>
      <c r="H386">
        <v>68</v>
      </c>
    </row>
    <row r="387" spans="1:8">
      <c r="A387">
        <v>3.4965099999999998</v>
      </c>
      <c r="B387">
        <v>7.6563400000000001</v>
      </c>
      <c r="C387">
        <v>-5.9</v>
      </c>
      <c r="D387">
        <v>3.1</v>
      </c>
      <c r="E387">
        <v>-0.1</v>
      </c>
      <c r="F387">
        <v>77</v>
      </c>
      <c r="G387">
        <v>16</v>
      </c>
      <c r="H387">
        <v>85</v>
      </c>
    </row>
    <row r="388" spans="1:8">
      <c r="A388">
        <v>1.94591</v>
      </c>
      <c r="B388">
        <v>7.0193000000000003</v>
      </c>
      <c r="C388">
        <v>3.7</v>
      </c>
      <c r="D388">
        <v>3.6</v>
      </c>
      <c r="E388">
        <v>0.1</v>
      </c>
      <c r="F388">
        <v>195</v>
      </c>
      <c r="G388">
        <v>22</v>
      </c>
      <c r="H388">
        <v>107</v>
      </c>
    </row>
    <row r="389" spans="1:8">
      <c r="A389">
        <v>4.5747099999999996</v>
      </c>
      <c r="B389">
        <v>8.0762</v>
      </c>
      <c r="C389">
        <v>9.9</v>
      </c>
      <c r="D389">
        <v>2.2000000000000002</v>
      </c>
      <c r="E389">
        <v>0</v>
      </c>
      <c r="F389">
        <v>92</v>
      </c>
      <c r="G389">
        <v>16</v>
      </c>
      <c r="H389">
        <v>177</v>
      </c>
    </row>
    <row r="390" spans="1:8">
      <c r="A390">
        <v>3.9120200000000001</v>
      </c>
      <c r="B390">
        <v>7.9017499999999998</v>
      </c>
      <c r="C390">
        <v>7.4</v>
      </c>
      <c r="D390">
        <v>4.3</v>
      </c>
      <c r="E390">
        <v>-0.3</v>
      </c>
      <c r="F390">
        <v>178</v>
      </c>
      <c r="G390">
        <v>18</v>
      </c>
      <c r="H390">
        <v>190</v>
      </c>
    </row>
    <row r="391" spans="1:8">
      <c r="A391">
        <v>3.8066599999999999</v>
      </c>
      <c r="B391">
        <v>6.8966900000000004</v>
      </c>
      <c r="C391">
        <v>5.0999999999999996</v>
      </c>
      <c r="D391">
        <v>2.5</v>
      </c>
      <c r="E391">
        <v>0.7</v>
      </c>
      <c r="F391">
        <v>80</v>
      </c>
      <c r="G391">
        <v>23</v>
      </c>
      <c r="H391">
        <v>197</v>
      </c>
    </row>
    <row r="392" spans="1:8">
      <c r="A392">
        <v>3.9318300000000002</v>
      </c>
      <c r="B392">
        <v>4.3040700000000003</v>
      </c>
      <c r="C392">
        <v>3.2</v>
      </c>
      <c r="D392">
        <v>1.5</v>
      </c>
      <c r="E392">
        <v>0.4</v>
      </c>
      <c r="F392">
        <v>75</v>
      </c>
      <c r="G392">
        <v>3</v>
      </c>
      <c r="H392">
        <v>194</v>
      </c>
    </row>
    <row r="393" spans="1:8">
      <c r="A393">
        <v>2.4849100000000002</v>
      </c>
      <c r="B393">
        <v>5.1590600000000002</v>
      </c>
      <c r="C393">
        <v>0</v>
      </c>
      <c r="D393">
        <v>4.3</v>
      </c>
      <c r="E393">
        <v>0.1</v>
      </c>
      <c r="F393">
        <v>102.7</v>
      </c>
      <c r="G393">
        <v>3</v>
      </c>
      <c r="H393">
        <v>477</v>
      </c>
    </row>
    <row r="394" spans="1:8">
      <c r="A394">
        <v>3.1354899999999999</v>
      </c>
      <c r="B394">
        <v>7.8276399999999997</v>
      </c>
      <c r="C394">
        <v>-5.6</v>
      </c>
      <c r="D394">
        <v>6.1</v>
      </c>
      <c r="E394">
        <v>-0.2</v>
      </c>
      <c r="F394">
        <v>79.5</v>
      </c>
      <c r="G394">
        <v>17</v>
      </c>
      <c r="H394">
        <v>441</v>
      </c>
    </row>
    <row r="395" spans="1:8">
      <c r="A395">
        <v>2.9444400000000002</v>
      </c>
      <c r="B395">
        <v>7.0255400000000003</v>
      </c>
      <c r="C395">
        <v>0.7</v>
      </c>
      <c r="D395">
        <v>2.4</v>
      </c>
      <c r="E395">
        <v>-0.2</v>
      </c>
      <c r="F395">
        <v>232.5</v>
      </c>
      <c r="G395">
        <v>23</v>
      </c>
      <c r="H395">
        <v>542</v>
      </c>
    </row>
    <row r="396" spans="1:8">
      <c r="A396">
        <v>3.4011999999999998</v>
      </c>
      <c r="B396">
        <v>7.9017499999999998</v>
      </c>
      <c r="C396">
        <v>15.1</v>
      </c>
      <c r="D396">
        <v>2.9</v>
      </c>
      <c r="E396">
        <v>0.2</v>
      </c>
      <c r="F396">
        <v>113.9</v>
      </c>
      <c r="G396">
        <v>19</v>
      </c>
      <c r="H396">
        <v>567</v>
      </c>
    </row>
    <row r="397" spans="1:8">
      <c r="A397">
        <v>1.94591</v>
      </c>
      <c r="B397">
        <v>5.7333400000000001</v>
      </c>
      <c r="C397">
        <v>-2.2000000000000002</v>
      </c>
      <c r="D397">
        <v>4.3</v>
      </c>
      <c r="E397">
        <v>-0.1</v>
      </c>
      <c r="F397">
        <v>72</v>
      </c>
      <c r="G397">
        <v>5</v>
      </c>
      <c r="H397">
        <v>124</v>
      </c>
    </row>
    <row r="398" spans="1:8">
      <c r="A398">
        <v>3.1780499999999998</v>
      </c>
      <c r="B398">
        <v>5.3471099999999998</v>
      </c>
      <c r="C398">
        <v>-3.8</v>
      </c>
      <c r="D398">
        <v>2.7</v>
      </c>
      <c r="E398">
        <v>-0.2</v>
      </c>
      <c r="F398">
        <v>80.5</v>
      </c>
      <c r="G398">
        <v>3</v>
      </c>
      <c r="H398">
        <v>511</v>
      </c>
    </row>
    <row r="399" spans="1:8">
      <c r="A399">
        <v>3.21888</v>
      </c>
      <c r="B399">
        <v>7.5847699999999998</v>
      </c>
      <c r="C399">
        <v>4.2</v>
      </c>
      <c r="D399">
        <v>6.5</v>
      </c>
      <c r="E399">
        <v>0.4</v>
      </c>
      <c r="F399">
        <v>214.3</v>
      </c>
      <c r="G399">
        <v>11</v>
      </c>
      <c r="H399">
        <v>474</v>
      </c>
    </row>
    <row r="400" spans="1:8">
      <c r="A400">
        <v>2.6390600000000002</v>
      </c>
      <c r="B400">
        <v>6.8405500000000004</v>
      </c>
      <c r="C400">
        <v>-13.1</v>
      </c>
      <c r="D400">
        <v>4.8</v>
      </c>
      <c r="E400">
        <v>-0.2</v>
      </c>
      <c r="F400">
        <v>52.8</v>
      </c>
      <c r="G400">
        <v>11</v>
      </c>
      <c r="H400">
        <v>462</v>
      </c>
    </row>
    <row r="401" spans="1:8">
      <c r="A401">
        <v>3.3321999999999998</v>
      </c>
      <c r="B401">
        <v>7.5538100000000004</v>
      </c>
      <c r="C401">
        <v>-0.2</v>
      </c>
      <c r="D401">
        <v>3.9</v>
      </c>
      <c r="E401">
        <v>-0.2</v>
      </c>
      <c r="F401">
        <v>79.599999999999994</v>
      </c>
      <c r="G401">
        <v>12</v>
      </c>
      <c r="H401">
        <v>430</v>
      </c>
    </row>
    <row r="402" spans="1:8">
      <c r="A402">
        <v>2.7080500000000001</v>
      </c>
      <c r="B402">
        <v>4.78749</v>
      </c>
      <c r="C402">
        <v>1.5</v>
      </c>
      <c r="D402">
        <v>3.2</v>
      </c>
      <c r="E402">
        <v>0.1</v>
      </c>
      <c r="F402">
        <v>153</v>
      </c>
      <c r="G402">
        <v>4</v>
      </c>
      <c r="H402">
        <v>61</v>
      </c>
    </row>
    <row r="403" spans="1:8">
      <c r="A403">
        <v>3.7841900000000002</v>
      </c>
      <c r="B403">
        <v>6.8648499999999997</v>
      </c>
      <c r="C403">
        <v>0.8</v>
      </c>
      <c r="D403">
        <v>1.5</v>
      </c>
      <c r="E403">
        <v>-0.1</v>
      </c>
      <c r="F403">
        <v>231.5</v>
      </c>
      <c r="G403">
        <v>23</v>
      </c>
      <c r="H403">
        <v>540</v>
      </c>
    </row>
    <row r="404" spans="1:8">
      <c r="A404">
        <v>3.7841900000000002</v>
      </c>
      <c r="B404">
        <v>7.8119699999999996</v>
      </c>
      <c r="C404">
        <v>-6.6</v>
      </c>
      <c r="D404">
        <v>2.2000000000000002</v>
      </c>
      <c r="E404">
        <v>1.3</v>
      </c>
      <c r="F404">
        <v>87</v>
      </c>
      <c r="G404">
        <v>7</v>
      </c>
      <c r="H404">
        <v>122</v>
      </c>
    </row>
    <row r="405" spans="1:8">
      <c r="A405">
        <v>1.60944</v>
      </c>
      <c r="B405">
        <v>7.8946899999999998</v>
      </c>
      <c r="C405">
        <v>2.1</v>
      </c>
      <c r="D405">
        <v>4</v>
      </c>
      <c r="E405">
        <v>-0.1</v>
      </c>
      <c r="F405">
        <v>47.8</v>
      </c>
      <c r="G405">
        <v>14</v>
      </c>
      <c r="H405">
        <v>574</v>
      </c>
    </row>
    <row r="406" spans="1:8">
      <c r="A406">
        <v>3.3673000000000002</v>
      </c>
      <c r="B406">
        <v>7.7613200000000004</v>
      </c>
      <c r="C406">
        <v>1.7</v>
      </c>
      <c r="D406">
        <v>2.9</v>
      </c>
      <c r="E406">
        <v>-0.1</v>
      </c>
      <c r="F406">
        <v>81</v>
      </c>
      <c r="G406">
        <v>14</v>
      </c>
      <c r="H406">
        <v>60</v>
      </c>
    </row>
    <row r="407" spans="1:8">
      <c r="A407">
        <v>3.0445199999999999</v>
      </c>
      <c r="B407">
        <v>6.0776399999999997</v>
      </c>
      <c r="C407">
        <v>-4.0999999999999996</v>
      </c>
      <c r="D407">
        <v>5.4</v>
      </c>
      <c r="E407">
        <v>-0.1</v>
      </c>
      <c r="F407">
        <v>66.5</v>
      </c>
      <c r="G407">
        <v>1</v>
      </c>
      <c r="H407">
        <v>427</v>
      </c>
    </row>
    <row r="408" spans="1:8">
      <c r="A408">
        <v>4.4543499999999998</v>
      </c>
      <c r="B408">
        <v>7.8095400000000001</v>
      </c>
      <c r="C408">
        <v>18.2</v>
      </c>
      <c r="D408">
        <v>3.7</v>
      </c>
      <c r="E408">
        <v>-2.7</v>
      </c>
      <c r="F408">
        <v>250.7</v>
      </c>
      <c r="G408">
        <v>15</v>
      </c>
      <c r="H408">
        <v>568</v>
      </c>
    </row>
    <row r="409" spans="1:8">
      <c r="A409">
        <v>1.94591</v>
      </c>
      <c r="B409">
        <v>5.4847999999999999</v>
      </c>
      <c r="C409">
        <v>2.2000000000000002</v>
      </c>
      <c r="D409">
        <v>2</v>
      </c>
      <c r="E409">
        <v>1.9</v>
      </c>
      <c r="F409">
        <v>253.8</v>
      </c>
      <c r="G409">
        <v>5</v>
      </c>
      <c r="H409">
        <v>473</v>
      </c>
    </row>
    <row r="410" spans="1:8">
      <c r="A410">
        <v>2.6390600000000002</v>
      </c>
      <c r="B410">
        <v>5.2781099999999999</v>
      </c>
      <c r="C410">
        <v>-7.8</v>
      </c>
      <c r="D410">
        <v>4.5999999999999996</v>
      </c>
      <c r="E410">
        <v>-0.1</v>
      </c>
      <c r="F410">
        <v>71.5</v>
      </c>
      <c r="G410">
        <v>19</v>
      </c>
      <c r="H410">
        <v>450</v>
      </c>
    </row>
    <row r="411" spans="1:8">
      <c r="A411">
        <v>3.3321999999999998</v>
      </c>
      <c r="B411">
        <v>7.7668400000000002</v>
      </c>
      <c r="C411">
        <v>-5.4</v>
      </c>
      <c r="D411">
        <v>3</v>
      </c>
      <c r="E411">
        <v>-0.2</v>
      </c>
      <c r="F411">
        <v>77</v>
      </c>
      <c r="G411">
        <v>14</v>
      </c>
      <c r="H411">
        <v>85</v>
      </c>
    </row>
    <row r="412" spans="1:8">
      <c r="A412">
        <v>3.4339900000000001</v>
      </c>
      <c r="B412">
        <v>5.5834999999999999</v>
      </c>
      <c r="C412">
        <v>-4.5</v>
      </c>
      <c r="D412">
        <v>4.0999999999999996</v>
      </c>
      <c r="E412">
        <v>0.3</v>
      </c>
      <c r="F412">
        <v>59.4</v>
      </c>
      <c r="G412">
        <v>1</v>
      </c>
      <c r="H412">
        <v>507</v>
      </c>
    </row>
    <row r="413" spans="1:8">
      <c r="A413">
        <v>3.8918200000000001</v>
      </c>
      <c r="B413">
        <v>7.8663400000000001</v>
      </c>
      <c r="C413">
        <v>8</v>
      </c>
      <c r="D413">
        <v>6.1</v>
      </c>
      <c r="E413">
        <v>0.1</v>
      </c>
      <c r="F413">
        <v>197</v>
      </c>
      <c r="G413">
        <v>19</v>
      </c>
      <c r="H413">
        <v>212</v>
      </c>
    </row>
    <row r="414" spans="1:8">
      <c r="A414">
        <v>2.1972200000000002</v>
      </c>
      <c r="B414">
        <v>8.1964400000000008</v>
      </c>
      <c r="C414">
        <v>2.7</v>
      </c>
      <c r="D414">
        <v>3.8</v>
      </c>
      <c r="E414">
        <v>0.2</v>
      </c>
      <c r="F414">
        <v>139</v>
      </c>
      <c r="G414">
        <v>8</v>
      </c>
      <c r="H414">
        <v>128</v>
      </c>
    </row>
    <row r="415" spans="1:8">
      <c r="A415">
        <v>4.5951199999999996</v>
      </c>
      <c r="B415">
        <v>7.5918599999999996</v>
      </c>
      <c r="C415">
        <v>-5.6</v>
      </c>
      <c r="D415">
        <v>3.9</v>
      </c>
      <c r="E415">
        <v>-0.2</v>
      </c>
      <c r="F415">
        <v>41</v>
      </c>
      <c r="G415">
        <v>13</v>
      </c>
      <c r="H415">
        <v>116</v>
      </c>
    </row>
    <row r="416" spans="1:8">
      <c r="A416">
        <v>3.4965099999999998</v>
      </c>
      <c r="B416">
        <v>5.5412600000000003</v>
      </c>
      <c r="C416">
        <v>4.5999999999999996</v>
      </c>
      <c r="D416">
        <v>0.9</v>
      </c>
      <c r="E416">
        <v>0.5</v>
      </c>
      <c r="F416">
        <v>108</v>
      </c>
      <c r="G416">
        <v>5</v>
      </c>
      <c r="H416">
        <v>190</v>
      </c>
    </row>
    <row r="417" spans="1:8">
      <c r="A417">
        <v>2.8332099999999998</v>
      </c>
      <c r="B417">
        <v>7.5579900000000002</v>
      </c>
      <c r="C417">
        <v>12</v>
      </c>
      <c r="D417">
        <v>4.4000000000000004</v>
      </c>
      <c r="E417">
        <v>0.2</v>
      </c>
      <c r="F417">
        <v>274.2</v>
      </c>
      <c r="G417">
        <v>20</v>
      </c>
      <c r="H417">
        <v>584</v>
      </c>
    </row>
    <row r="418" spans="1:8">
      <c r="A418">
        <v>2.1972200000000002</v>
      </c>
      <c r="B418">
        <v>6.51471</v>
      </c>
      <c r="C418">
        <v>4.4000000000000004</v>
      </c>
      <c r="D418">
        <v>2</v>
      </c>
      <c r="E418">
        <v>0.7</v>
      </c>
      <c r="F418">
        <v>205</v>
      </c>
      <c r="G418">
        <v>6</v>
      </c>
      <c r="H418">
        <v>33</v>
      </c>
    </row>
    <row r="419" spans="1:8">
      <c r="A419">
        <v>2.8903699999999999</v>
      </c>
      <c r="B419">
        <v>6.2146100000000004</v>
      </c>
      <c r="C419">
        <v>4.5</v>
      </c>
      <c r="D419">
        <v>3.5</v>
      </c>
      <c r="E419">
        <v>0</v>
      </c>
      <c r="F419">
        <v>55</v>
      </c>
      <c r="G419">
        <v>9</v>
      </c>
      <c r="H419">
        <v>196</v>
      </c>
    </row>
    <row r="420" spans="1:8">
      <c r="A420">
        <v>3.4011999999999998</v>
      </c>
      <c r="B420">
        <v>6.6398799999999998</v>
      </c>
      <c r="C420">
        <v>0.2</v>
      </c>
      <c r="D420">
        <v>0.5</v>
      </c>
      <c r="E420">
        <v>1.4</v>
      </c>
      <c r="F420">
        <v>84.8</v>
      </c>
      <c r="G420">
        <v>24</v>
      </c>
      <c r="H420">
        <v>483</v>
      </c>
    </row>
    <row r="421" spans="1:8">
      <c r="A421">
        <v>2.99573</v>
      </c>
      <c r="B421">
        <v>6.0234500000000004</v>
      </c>
      <c r="C421">
        <v>-18.600000000000001</v>
      </c>
      <c r="D421">
        <v>2.2999999999999998</v>
      </c>
      <c r="E421">
        <v>0.1</v>
      </c>
      <c r="F421">
        <v>79.400000000000006</v>
      </c>
      <c r="G421">
        <v>7</v>
      </c>
      <c r="H421">
        <v>457</v>
      </c>
    </row>
    <row r="422" spans="1:8">
      <c r="A422">
        <v>3.73767</v>
      </c>
      <c r="B422">
        <v>7.6241300000000001</v>
      </c>
      <c r="C422">
        <v>0.1</v>
      </c>
      <c r="D422">
        <v>2.6</v>
      </c>
      <c r="E422">
        <v>1.5</v>
      </c>
      <c r="F422">
        <v>230</v>
      </c>
      <c r="G422">
        <v>19</v>
      </c>
      <c r="H422">
        <v>175</v>
      </c>
    </row>
    <row r="423" spans="1:8">
      <c r="A423">
        <v>2.9444400000000002</v>
      </c>
      <c r="B423">
        <v>5.8406399999999996</v>
      </c>
      <c r="C423">
        <v>7.4</v>
      </c>
      <c r="D423">
        <v>4.3</v>
      </c>
      <c r="E423">
        <v>0.3</v>
      </c>
      <c r="F423">
        <v>189.6</v>
      </c>
      <c r="G423">
        <v>1</v>
      </c>
      <c r="H423">
        <v>590</v>
      </c>
    </row>
    <row r="424" spans="1:8">
      <c r="A424">
        <v>3.58352</v>
      </c>
      <c r="B424">
        <v>8.3257899999999996</v>
      </c>
      <c r="C424">
        <v>7.6</v>
      </c>
      <c r="D424">
        <v>4.2</v>
      </c>
      <c r="E424">
        <v>0</v>
      </c>
      <c r="F424">
        <v>224.1</v>
      </c>
      <c r="G424">
        <v>8</v>
      </c>
      <c r="H424">
        <v>583</v>
      </c>
    </row>
    <row r="425" spans="1:8">
      <c r="A425">
        <v>3.2958400000000001</v>
      </c>
      <c r="B425">
        <v>7.3205299999999998</v>
      </c>
      <c r="C425">
        <v>8.6</v>
      </c>
      <c r="D425">
        <v>2.6</v>
      </c>
      <c r="E425">
        <v>-0.1</v>
      </c>
      <c r="F425">
        <v>189.2</v>
      </c>
      <c r="G425">
        <v>22</v>
      </c>
      <c r="H425">
        <v>577</v>
      </c>
    </row>
    <row r="426" spans="1:8">
      <c r="A426">
        <v>4.8752000000000004</v>
      </c>
      <c r="B426">
        <v>7.9157099999999998</v>
      </c>
      <c r="C426">
        <v>-2.5</v>
      </c>
      <c r="D426">
        <v>3.6</v>
      </c>
      <c r="E426">
        <v>0</v>
      </c>
      <c r="F426">
        <v>64</v>
      </c>
      <c r="G426">
        <v>15</v>
      </c>
      <c r="H426">
        <v>143</v>
      </c>
    </row>
    <row r="427" spans="1:8">
      <c r="A427">
        <v>4.33073</v>
      </c>
      <c r="B427">
        <v>7.7423999999999999</v>
      </c>
      <c r="C427">
        <v>10.6</v>
      </c>
      <c r="D427">
        <v>1.8</v>
      </c>
      <c r="E427">
        <v>-1.6</v>
      </c>
      <c r="F427">
        <v>245</v>
      </c>
      <c r="G427">
        <v>14</v>
      </c>
      <c r="H427">
        <v>177</v>
      </c>
    </row>
    <row r="428" spans="1:8">
      <c r="A428">
        <v>3.2958400000000001</v>
      </c>
      <c r="B428">
        <v>6.9177099999999996</v>
      </c>
      <c r="C428">
        <v>-1.6</v>
      </c>
      <c r="D428">
        <v>1.1000000000000001</v>
      </c>
      <c r="E428">
        <v>0</v>
      </c>
      <c r="F428">
        <v>282</v>
      </c>
      <c r="G428">
        <v>23</v>
      </c>
      <c r="H428">
        <v>51</v>
      </c>
    </row>
    <row r="429" spans="1:8">
      <c r="A429">
        <v>3.7841900000000002</v>
      </c>
      <c r="B429">
        <v>7.7823900000000004</v>
      </c>
      <c r="C429">
        <v>5</v>
      </c>
      <c r="D429">
        <v>3.1</v>
      </c>
      <c r="E429">
        <v>-0.4</v>
      </c>
      <c r="F429">
        <v>230</v>
      </c>
      <c r="G429">
        <v>16</v>
      </c>
      <c r="H429">
        <v>545</v>
      </c>
    </row>
    <row r="430" spans="1:8">
      <c r="A430">
        <v>3.6109200000000001</v>
      </c>
      <c r="B430">
        <v>5.1873899999999997</v>
      </c>
      <c r="C430">
        <v>5.2</v>
      </c>
      <c r="D430">
        <v>4.4000000000000004</v>
      </c>
      <c r="E430">
        <v>0.8</v>
      </c>
      <c r="F430">
        <v>206</v>
      </c>
      <c r="G430">
        <v>4</v>
      </c>
      <c r="H430">
        <v>126</v>
      </c>
    </row>
    <row r="431" spans="1:8">
      <c r="A431">
        <v>2.8332099999999998</v>
      </c>
      <c r="B431">
        <v>6.1420399999999997</v>
      </c>
      <c r="C431">
        <v>5.3</v>
      </c>
      <c r="D431">
        <v>2.2999999999999998</v>
      </c>
      <c r="E431">
        <v>1.2</v>
      </c>
      <c r="F431">
        <v>153.1</v>
      </c>
      <c r="G431">
        <v>1</v>
      </c>
      <c r="H431">
        <v>587</v>
      </c>
    </row>
    <row r="432" spans="1:8">
      <c r="A432">
        <v>3.7612000000000001</v>
      </c>
      <c r="B432">
        <v>5.4806400000000002</v>
      </c>
      <c r="C432">
        <v>-13.1</v>
      </c>
      <c r="D432">
        <v>1.1000000000000001</v>
      </c>
      <c r="E432">
        <v>1.3</v>
      </c>
      <c r="F432">
        <v>62.9</v>
      </c>
      <c r="G432">
        <v>5</v>
      </c>
      <c r="H432">
        <v>464</v>
      </c>
    </row>
    <row r="433" spans="1:8">
      <c r="A433">
        <v>3.58352</v>
      </c>
      <c r="B433">
        <v>5.2933000000000003</v>
      </c>
      <c r="C433">
        <v>3.3</v>
      </c>
      <c r="D433">
        <v>2.2000000000000002</v>
      </c>
      <c r="E433">
        <v>0.5</v>
      </c>
      <c r="F433">
        <v>77.099999999999994</v>
      </c>
      <c r="G433">
        <v>2</v>
      </c>
      <c r="H433">
        <v>562</v>
      </c>
    </row>
    <row r="434" spans="1:8">
      <c r="A434">
        <v>3.1780499999999998</v>
      </c>
      <c r="B434">
        <v>5.4847999999999999</v>
      </c>
      <c r="C434">
        <v>-0.8</v>
      </c>
      <c r="D434">
        <v>3.5</v>
      </c>
      <c r="E434">
        <v>0</v>
      </c>
      <c r="F434">
        <v>176.8</v>
      </c>
      <c r="G434">
        <v>5</v>
      </c>
      <c r="H434">
        <v>522</v>
      </c>
    </row>
    <row r="435" spans="1:8">
      <c r="A435">
        <v>3.5263599999999999</v>
      </c>
      <c r="B435">
        <v>5.0304399999999996</v>
      </c>
      <c r="C435">
        <v>-4</v>
      </c>
      <c r="D435">
        <v>1.5</v>
      </c>
      <c r="E435">
        <v>-0.1</v>
      </c>
      <c r="F435">
        <v>108.2</v>
      </c>
      <c r="G435">
        <v>2</v>
      </c>
      <c r="H435">
        <v>521</v>
      </c>
    </row>
    <row r="436" spans="1:8">
      <c r="A436">
        <v>4.2195099999999996</v>
      </c>
      <c r="B436">
        <v>7.6406000000000001</v>
      </c>
      <c r="C436">
        <v>1.7</v>
      </c>
      <c r="D436">
        <v>2.2999999999999998</v>
      </c>
      <c r="E436">
        <v>-0.3</v>
      </c>
      <c r="F436">
        <v>85</v>
      </c>
      <c r="G436">
        <v>15</v>
      </c>
      <c r="H436">
        <v>167</v>
      </c>
    </row>
    <row r="437" spans="1:8">
      <c r="A437">
        <v>3.9318300000000002</v>
      </c>
      <c r="B437">
        <v>8.2925500000000003</v>
      </c>
      <c r="C437">
        <v>6.1</v>
      </c>
      <c r="D437">
        <v>4.2</v>
      </c>
      <c r="E437">
        <v>0.3</v>
      </c>
      <c r="F437">
        <v>23</v>
      </c>
      <c r="G437">
        <v>17</v>
      </c>
      <c r="H437">
        <v>173</v>
      </c>
    </row>
    <row r="438" spans="1:8">
      <c r="A438">
        <v>2.3025899999999999</v>
      </c>
      <c r="B438">
        <v>5.7037800000000001</v>
      </c>
      <c r="C438">
        <v>5.8</v>
      </c>
      <c r="D438">
        <v>2.8</v>
      </c>
      <c r="E438">
        <v>0</v>
      </c>
      <c r="F438">
        <v>43</v>
      </c>
      <c r="G438">
        <v>7</v>
      </c>
      <c r="H438">
        <v>189</v>
      </c>
    </row>
    <row r="439" spans="1:8">
      <c r="A439">
        <v>3.2581000000000002</v>
      </c>
      <c r="B439">
        <v>5.4847999999999999</v>
      </c>
      <c r="C439">
        <v>5.7</v>
      </c>
      <c r="D439">
        <v>3.3</v>
      </c>
      <c r="E439">
        <v>0.5</v>
      </c>
      <c r="F439">
        <v>228</v>
      </c>
      <c r="G439">
        <v>5</v>
      </c>
      <c r="H439">
        <v>204</v>
      </c>
    </row>
    <row r="440" spans="1:8">
      <c r="A440">
        <v>2.7080500000000001</v>
      </c>
      <c r="B440">
        <v>7.0299699999999996</v>
      </c>
      <c r="C440">
        <v>14.9</v>
      </c>
      <c r="D440">
        <v>2.8</v>
      </c>
      <c r="E440">
        <v>-5</v>
      </c>
      <c r="F440">
        <v>255.5</v>
      </c>
      <c r="G440">
        <v>10</v>
      </c>
      <c r="H440">
        <v>594</v>
      </c>
    </row>
    <row r="441" spans="1:8">
      <c r="A441">
        <v>3.5553499999999998</v>
      </c>
      <c r="B441">
        <v>5.3132099999999998</v>
      </c>
      <c r="C441">
        <v>-5.7</v>
      </c>
      <c r="D441">
        <v>2.2000000000000002</v>
      </c>
      <c r="E441">
        <v>0.6</v>
      </c>
      <c r="F441">
        <v>82</v>
      </c>
      <c r="G441">
        <v>5</v>
      </c>
      <c r="H441">
        <v>165</v>
      </c>
    </row>
    <row r="442" spans="1:8">
      <c r="A442">
        <v>1.94591</v>
      </c>
      <c r="B442">
        <v>6.14419</v>
      </c>
      <c r="C442">
        <v>0.2</v>
      </c>
      <c r="D442">
        <v>3.1</v>
      </c>
      <c r="E442">
        <v>0.1</v>
      </c>
      <c r="F442">
        <v>73</v>
      </c>
      <c r="G442">
        <v>9</v>
      </c>
      <c r="H442">
        <v>56</v>
      </c>
    </row>
    <row r="443" spans="1:8">
      <c r="A443">
        <v>4.3694499999999996</v>
      </c>
      <c r="B443">
        <v>5.1474900000000003</v>
      </c>
      <c r="C443">
        <v>-9</v>
      </c>
      <c r="D443">
        <v>1.3</v>
      </c>
      <c r="E443">
        <v>0.4</v>
      </c>
      <c r="F443">
        <v>77</v>
      </c>
      <c r="G443">
        <v>2</v>
      </c>
      <c r="H443">
        <v>88</v>
      </c>
    </row>
    <row r="444" spans="1:8">
      <c r="A444">
        <v>4.7004799999999998</v>
      </c>
      <c r="B444">
        <v>7.6638799999999998</v>
      </c>
      <c r="C444">
        <v>16.8</v>
      </c>
      <c r="D444">
        <v>6</v>
      </c>
      <c r="E444">
        <v>-1.1000000000000001</v>
      </c>
      <c r="F444">
        <v>272</v>
      </c>
      <c r="G444">
        <v>14</v>
      </c>
      <c r="H444">
        <v>205</v>
      </c>
    </row>
    <row r="445" spans="1:8">
      <c r="A445">
        <v>2.4849100000000002</v>
      </c>
      <c r="B445">
        <v>5.8944000000000001</v>
      </c>
      <c r="C445">
        <v>2.8</v>
      </c>
      <c r="D445">
        <v>4.7</v>
      </c>
      <c r="E445">
        <v>0</v>
      </c>
      <c r="F445">
        <v>66</v>
      </c>
      <c r="G445">
        <v>2</v>
      </c>
      <c r="H445">
        <v>574</v>
      </c>
    </row>
    <row r="446" spans="1:8">
      <c r="A446">
        <v>1.60944</v>
      </c>
      <c r="B446">
        <v>7.6108500000000001</v>
      </c>
      <c r="C446">
        <v>-0.1</v>
      </c>
      <c r="D446">
        <v>6.6</v>
      </c>
      <c r="E446">
        <v>-0.3</v>
      </c>
      <c r="F446">
        <v>205.2</v>
      </c>
      <c r="G446">
        <v>14</v>
      </c>
      <c r="H446">
        <v>489</v>
      </c>
    </row>
    <row r="447" spans="1:8">
      <c r="A447">
        <v>3.7841900000000002</v>
      </c>
      <c r="B447">
        <v>7.5229400000000002</v>
      </c>
      <c r="C447">
        <v>-12.5</v>
      </c>
      <c r="D447">
        <v>0.8</v>
      </c>
      <c r="E447">
        <v>-0.4</v>
      </c>
      <c r="F447">
        <v>232</v>
      </c>
      <c r="G447">
        <v>19</v>
      </c>
      <c r="H447">
        <v>463</v>
      </c>
    </row>
    <row r="448" spans="1:8">
      <c r="A448">
        <v>1.94591</v>
      </c>
      <c r="B448">
        <v>4.8283100000000001</v>
      </c>
      <c r="C448">
        <v>-7.8</v>
      </c>
      <c r="D448">
        <v>3.7</v>
      </c>
      <c r="E448">
        <v>0.1</v>
      </c>
      <c r="F448">
        <v>58.4</v>
      </c>
      <c r="G448">
        <v>4</v>
      </c>
      <c r="H448">
        <v>407</v>
      </c>
    </row>
    <row r="449" spans="1:8">
      <c r="A449">
        <v>3.09104</v>
      </c>
      <c r="B449">
        <v>7.54908</v>
      </c>
      <c r="C449">
        <v>0.9</v>
      </c>
      <c r="D449">
        <v>1</v>
      </c>
      <c r="E449">
        <v>-0.6</v>
      </c>
      <c r="F449">
        <v>213.1</v>
      </c>
      <c r="G449">
        <v>12</v>
      </c>
      <c r="H449">
        <v>484</v>
      </c>
    </row>
    <row r="450" spans="1:8">
      <c r="A450">
        <v>3.21888</v>
      </c>
      <c r="B450">
        <v>7.7583299999999999</v>
      </c>
      <c r="C450">
        <v>-4.2</v>
      </c>
      <c r="D450">
        <v>4.5999999999999996</v>
      </c>
      <c r="E450">
        <v>-0.1</v>
      </c>
      <c r="F450">
        <v>78</v>
      </c>
      <c r="G450">
        <v>10</v>
      </c>
      <c r="H450">
        <v>120</v>
      </c>
    </row>
    <row r="451" spans="1:8">
      <c r="A451">
        <v>2.4849100000000002</v>
      </c>
      <c r="B451">
        <v>7.5065900000000001</v>
      </c>
      <c r="C451">
        <v>21.9</v>
      </c>
      <c r="D451">
        <v>3.6</v>
      </c>
      <c r="E451">
        <v>-2.5</v>
      </c>
      <c r="F451">
        <v>264.10000000000002</v>
      </c>
      <c r="G451">
        <v>19</v>
      </c>
      <c r="H451">
        <v>608</v>
      </c>
    </row>
    <row r="452" spans="1:8">
      <c r="A452">
        <v>2.1972200000000002</v>
      </c>
      <c r="B452">
        <v>6.0776399999999997</v>
      </c>
      <c r="C452">
        <v>-10.1</v>
      </c>
      <c r="D452">
        <v>2.8</v>
      </c>
      <c r="E452">
        <v>0</v>
      </c>
      <c r="F452">
        <v>73</v>
      </c>
      <c r="G452">
        <v>1</v>
      </c>
      <c r="H452">
        <v>89</v>
      </c>
    </row>
    <row r="453" spans="1:8">
      <c r="A453">
        <v>4.9344700000000001</v>
      </c>
      <c r="B453">
        <v>7.0157100000000003</v>
      </c>
      <c r="C453">
        <v>-9.4</v>
      </c>
      <c r="D453">
        <v>1.2</v>
      </c>
      <c r="E453">
        <v>0</v>
      </c>
      <c r="F453">
        <v>73.8</v>
      </c>
      <c r="G453">
        <v>23</v>
      </c>
      <c r="H453">
        <v>437</v>
      </c>
    </row>
    <row r="454" spans="1:8">
      <c r="A454">
        <v>4.04305</v>
      </c>
      <c r="B454">
        <v>7.5948799999999999</v>
      </c>
      <c r="C454">
        <v>11.2</v>
      </c>
      <c r="D454">
        <v>1.7</v>
      </c>
      <c r="E454">
        <v>-2</v>
      </c>
      <c r="F454">
        <v>236</v>
      </c>
      <c r="G454">
        <v>12</v>
      </c>
      <c r="H454">
        <v>188</v>
      </c>
    </row>
    <row r="455" spans="1:8">
      <c r="A455">
        <v>4.5108600000000001</v>
      </c>
      <c r="B455">
        <v>8.2057599999999997</v>
      </c>
      <c r="C455">
        <v>1.8</v>
      </c>
      <c r="D455">
        <v>3.2</v>
      </c>
      <c r="E455">
        <v>0.2</v>
      </c>
      <c r="F455">
        <v>216.6</v>
      </c>
      <c r="G455">
        <v>8</v>
      </c>
      <c r="H455">
        <v>551</v>
      </c>
    </row>
    <row r="456" spans="1:8">
      <c r="A456">
        <v>1.94591</v>
      </c>
      <c r="B456">
        <v>4.5951199999999996</v>
      </c>
      <c r="C456">
        <v>0.5</v>
      </c>
      <c r="D456">
        <v>5.5</v>
      </c>
      <c r="E456">
        <v>0.1</v>
      </c>
      <c r="F456">
        <v>354</v>
      </c>
      <c r="G456">
        <v>4</v>
      </c>
      <c r="H456">
        <v>171</v>
      </c>
    </row>
    <row r="457" spans="1:8">
      <c r="A457">
        <v>3.09104</v>
      </c>
      <c r="B457">
        <v>8.2329699999999999</v>
      </c>
      <c r="C457">
        <v>-2.2000000000000002</v>
      </c>
      <c r="D457">
        <v>1.6</v>
      </c>
      <c r="E457">
        <v>-0.3</v>
      </c>
      <c r="F457">
        <v>211.7</v>
      </c>
      <c r="G457">
        <v>16</v>
      </c>
      <c r="H457">
        <v>501</v>
      </c>
    </row>
    <row r="458" spans="1:8">
      <c r="A458">
        <v>4.6051700000000002</v>
      </c>
      <c r="B458">
        <v>8.3153199999999998</v>
      </c>
      <c r="C458">
        <v>-0.1</v>
      </c>
      <c r="D458">
        <v>5.2</v>
      </c>
      <c r="E458">
        <v>-0.8</v>
      </c>
      <c r="F458">
        <v>79</v>
      </c>
      <c r="G458">
        <v>8</v>
      </c>
      <c r="H458">
        <v>555</v>
      </c>
    </row>
    <row r="459" spans="1:8">
      <c r="A459">
        <v>3.6375899999999999</v>
      </c>
      <c r="B459">
        <v>7.5709600000000004</v>
      </c>
      <c r="C459">
        <v>8.4</v>
      </c>
      <c r="D459">
        <v>5.4</v>
      </c>
      <c r="E459">
        <v>-1.8</v>
      </c>
      <c r="F459">
        <v>240</v>
      </c>
      <c r="G459">
        <v>11</v>
      </c>
      <c r="H459">
        <v>163</v>
      </c>
    </row>
    <row r="460" spans="1:8">
      <c r="A460">
        <v>3.4657399999999998</v>
      </c>
      <c r="B460">
        <v>7.61036</v>
      </c>
      <c r="C460">
        <v>0.9</v>
      </c>
      <c r="D460">
        <v>3</v>
      </c>
      <c r="E460">
        <v>-0.7</v>
      </c>
      <c r="F460">
        <v>340</v>
      </c>
      <c r="G460">
        <v>12</v>
      </c>
      <c r="H460">
        <v>142</v>
      </c>
    </row>
    <row r="461" spans="1:8">
      <c r="A461">
        <v>3.8712</v>
      </c>
      <c r="B461">
        <v>8.2152799999999999</v>
      </c>
      <c r="C461">
        <v>-2.9</v>
      </c>
      <c r="D461">
        <v>1.4</v>
      </c>
      <c r="E461">
        <v>-0.2</v>
      </c>
      <c r="F461">
        <v>113.4</v>
      </c>
      <c r="G461">
        <v>8</v>
      </c>
      <c r="H461">
        <v>521</v>
      </c>
    </row>
    <row r="462" spans="1:8">
      <c r="A462">
        <v>5.1532900000000001</v>
      </c>
      <c r="B462">
        <v>8.1914599999999993</v>
      </c>
      <c r="C462">
        <v>2.2999999999999998</v>
      </c>
      <c r="D462">
        <v>2.5</v>
      </c>
      <c r="E462">
        <v>0.6</v>
      </c>
      <c r="F462">
        <v>16</v>
      </c>
      <c r="G462">
        <v>17</v>
      </c>
      <c r="H462">
        <v>44</v>
      </c>
    </row>
    <row r="463" spans="1:8">
      <c r="A463">
        <v>3.0445199999999999</v>
      </c>
      <c r="B463">
        <v>7.6732199999999997</v>
      </c>
      <c r="C463">
        <v>-1.4</v>
      </c>
      <c r="D463">
        <v>4.4000000000000004</v>
      </c>
      <c r="E463">
        <v>-0.1</v>
      </c>
      <c r="F463">
        <v>38.1</v>
      </c>
      <c r="G463">
        <v>14</v>
      </c>
      <c r="H463">
        <v>410</v>
      </c>
    </row>
    <row r="464" spans="1:8">
      <c r="A464">
        <v>3.4965099999999998</v>
      </c>
      <c r="B464">
        <v>7.7865500000000001</v>
      </c>
      <c r="C464">
        <v>0.4</v>
      </c>
      <c r="D464">
        <v>1.5</v>
      </c>
      <c r="E464">
        <v>-0.1</v>
      </c>
      <c r="F464">
        <v>110</v>
      </c>
      <c r="G464">
        <v>13</v>
      </c>
      <c r="H464">
        <v>124</v>
      </c>
    </row>
    <row r="465" spans="1:8">
      <c r="A465">
        <v>2.5649500000000001</v>
      </c>
      <c r="B465">
        <v>4.6913499999999999</v>
      </c>
      <c r="C465">
        <v>-11.3</v>
      </c>
      <c r="D465">
        <v>2.5</v>
      </c>
      <c r="E465">
        <v>1.2</v>
      </c>
      <c r="F465">
        <v>82</v>
      </c>
      <c r="G465">
        <v>5</v>
      </c>
      <c r="H465">
        <v>87</v>
      </c>
    </row>
    <row r="466" spans="1:8">
      <c r="A466">
        <v>3.8501500000000002</v>
      </c>
      <c r="B466">
        <v>7.6289999999999996</v>
      </c>
      <c r="C466">
        <v>0.1</v>
      </c>
      <c r="D466">
        <v>3.9</v>
      </c>
      <c r="E466">
        <v>-0.2</v>
      </c>
      <c r="F466">
        <v>70.7</v>
      </c>
      <c r="G466">
        <v>14</v>
      </c>
      <c r="H466">
        <v>506</v>
      </c>
    </row>
    <row r="467" spans="1:8">
      <c r="A467">
        <v>2.4849100000000002</v>
      </c>
      <c r="B467">
        <v>5.4971699999999997</v>
      </c>
      <c r="C467">
        <v>-5</v>
      </c>
      <c r="D467">
        <v>4</v>
      </c>
      <c r="E467">
        <v>-0.1</v>
      </c>
      <c r="F467">
        <v>75.400000000000006</v>
      </c>
      <c r="G467">
        <v>5</v>
      </c>
      <c r="H467">
        <v>440</v>
      </c>
    </row>
    <row r="468" spans="1:8">
      <c r="A468">
        <v>2.07944</v>
      </c>
      <c r="B468">
        <v>6.5736800000000004</v>
      </c>
      <c r="C468">
        <v>1.6</v>
      </c>
      <c r="D468">
        <v>2</v>
      </c>
      <c r="E468">
        <v>1.2</v>
      </c>
      <c r="F468">
        <v>212.7</v>
      </c>
      <c r="G468">
        <v>6</v>
      </c>
      <c r="H468">
        <v>472</v>
      </c>
    </row>
    <row r="469" spans="1:8">
      <c r="A469">
        <v>2.99573</v>
      </c>
      <c r="B469">
        <v>7.90618</v>
      </c>
      <c r="C469">
        <v>-2.8</v>
      </c>
      <c r="D469">
        <v>2.2999999999999998</v>
      </c>
      <c r="E469">
        <v>-0.1</v>
      </c>
      <c r="F469">
        <v>205</v>
      </c>
      <c r="G469">
        <v>20</v>
      </c>
      <c r="H469">
        <v>511</v>
      </c>
    </row>
    <row r="470" spans="1:8">
      <c r="A470">
        <v>1.38629</v>
      </c>
      <c r="B470">
        <v>6.5525099999999998</v>
      </c>
      <c r="C470">
        <v>-3.5</v>
      </c>
      <c r="D470">
        <v>3.9</v>
      </c>
      <c r="E470">
        <v>-0.1</v>
      </c>
      <c r="F470">
        <v>46.3</v>
      </c>
      <c r="G470">
        <v>24</v>
      </c>
      <c r="H470">
        <v>409</v>
      </c>
    </row>
    <row r="471" spans="1:8">
      <c r="A471">
        <v>3.1780499999999998</v>
      </c>
      <c r="B471">
        <v>8.2201299999999993</v>
      </c>
      <c r="C471">
        <v>2</v>
      </c>
      <c r="D471">
        <v>3.5</v>
      </c>
      <c r="E471">
        <v>-0.2</v>
      </c>
      <c r="F471">
        <v>82</v>
      </c>
      <c r="G471">
        <v>8</v>
      </c>
      <c r="H471">
        <v>64</v>
      </c>
    </row>
    <row r="472" spans="1:8">
      <c r="A472">
        <v>2.1972200000000002</v>
      </c>
      <c r="B472">
        <v>5.4293500000000003</v>
      </c>
      <c r="C472">
        <v>2.4</v>
      </c>
      <c r="D472">
        <v>3.6</v>
      </c>
      <c r="E472">
        <v>0.1</v>
      </c>
      <c r="F472">
        <v>125</v>
      </c>
      <c r="G472">
        <v>5</v>
      </c>
      <c r="H472">
        <v>128</v>
      </c>
    </row>
    <row r="473" spans="1:8">
      <c r="A473">
        <v>3.5553499999999998</v>
      </c>
      <c r="B473">
        <v>7.8909599999999998</v>
      </c>
      <c r="C473">
        <v>7.1</v>
      </c>
      <c r="D473">
        <v>3.4</v>
      </c>
      <c r="E473">
        <v>-0.3</v>
      </c>
      <c r="F473">
        <v>82.5</v>
      </c>
      <c r="G473">
        <v>19</v>
      </c>
      <c r="H473">
        <v>571</v>
      </c>
    </row>
    <row r="474" spans="1:8">
      <c r="A474">
        <v>3.8712</v>
      </c>
      <c r="B474">
        <v>8.0245300000000004</v>
      </c>
      <c r="C474">
        <v>-2.7</v>
      </c>
      <c r="D474">
        <v>1.4</v>
      </c>
      <c r="E474">
        <v>1.6</v>
      </c>
      <c r="F474">
        <v>66</v>
      </c>
      <c r="G474">
        <v>9</v>
      </c>
      <c r="H474">
        <v>73</v>
      </c>
    </row>
    <row r="475" spans="1:8">
      <c r="A475">
        <v>3.4011999999999998</v>
      </c>
      <c r="B475">
        <v>7.14283</v>
      </c>
      <c r="C475">
        <v>-1.3</v>
      </c>
      <c r="D475">
        <v>1.2</v>
      </c>
      <c r="E475">
        <v>0.6</v>
      </c>
      <c r="F475">
        <v>66</v>
      </c>
      <c r="G475">
        <v>21</v>
      </c>
      <c r="H475">
        <v>113</v>
      </c>
    </row>
    <row r="476" spans="1:8">
      <c r="A476">
        <v>3.0445199999999999</v>
      </c>
      <c r="B476">
        <v>7.9703900000000001</v>
      </c>
      <c r="C476">
        <v>5.5</v>
      </c>
      <c r="D476">
        <v>3.9</v>
      </c>
      <c r="E476">
        <v>-0.5</v>
      </c>
      <c r="F476">
        <v>231</v>
      </c>
      <c r="G476">
        <v>14</v>
      </c>
      <c r="H476">
        <v>131</v>
      </c>
    </row>
    <row r="477" spans="1:8">
      <c r="A477">
        <v>4.3438100000000004</v>
      </c>
      <c r="B477">
        <v>6.65801</v>
      </c>
      <c r="C477">
        <v>5.5</v>
      </c>
      <c r="D477">
        <v>1.1000000000000001</v>
      </c>
      <c r="E477">
        <v>0.9</v>
      </c>
      <c r="F477">
        <v>138</v>
      </c>
      <c r="G477">
        <v>24</v>
      </c>
      <c r="H477">
        <v>199</v>
      </c>
    </row>
    <row r="478" spans="1:8">
      <c r="A478">
        <v>2.3978999999999999</v>
      </c>
      <c r="B478">
        <v>7.1000300000000003</v>
      </c>
      <c r="C478">
        <v>-4</v>
      </c>
      <c r="D478">
        <v>5.8</v>
      </c>
      <c r="E478">
        <v>-0.4</v>
      </c>
      <c r="F478">
        <v>78.400000000000006</v>
      </c>
      <c r="G478">
        <v>11</v>
      </c>
      <c r="H478">
        <v>399</v>
      </c>
    </row>
    <row r="479" spans="1:8">
      <c r="A479">
        <v>2.6390600000000002</v>
      </c>
      <c r="B479">
        <v>7.6568100000000001</v>
      </c>
      <c r="C479">
        <v>-0.2</v>
      </c>
      <c r="D479">
        <v>2.4</v>
      </c>
      <c r="E479">
        <v>0</v>
      </c>
      <c r="F479">
        <v>41</v>
      </c>
      <c r="G479">
        <v>19</v>
      </c>
      <c r="H479">
        <v>157</v>
      </c>
    </row>
    <row r="480" spans="1:8">
      <c r="A480">
        <v>2.5649500000000001</v>
      </c>
      <c r="B480">
        <v>4.70953</v>
      </c>
      <c r="C480">
        <v>-2.8</v>
      </c>
      <c r="D480">
        <v>1.8</v>
      </c>
      <c r="E480">
        <v>1.4</v>
      </c>
      <c r="F480">
        <v>198.9</v>
      </c>
      <c r="G480">
        <v>3</v>
      </c>
      <c r="H480">
        <v>537</v>
      </c>
    </row>
    <row r="481" spans="1:8">
      <c r="A481">
        <v>3.3321999999999998</v>
      </c>
      <c r="B481">
        <v>5.6021200000000002</v>
      </c>
      <c r="C481">
        <v>3.8</v>
      </c>
      <c r="D481">
        <v>3.9</v>
      </c>
      <c r="E481">
        <v>-0.2</v>
      </c>
      <c r="F481">
        <v>85</v>
      </c>
      <c r="G481">
        <v>5</v>
      </c>
      <c r="H481">
        <v>187</v>
      </c>
    </row>
    <row r="482" spans="1:8">
      <c r="A482">
        <v>2.5649500000000001</v>
      </c>
      <c r="B482">
        <v>7.8512700000000004</v>
      </c>
      <c r="C482">
        <v>0.2</v>
      </c>
      <c r="D482">
        <v>2.8</v>
      </c>
      <c r="E482">
        <v>0.1</v>
      </c>
      <c r="F482">
        <v>78</v>
      </c>
      <c r="G482">
        <v>17</v>
      </c>
      <c r="H482">
        <v>112</v>
      </c>
    </row>
    <row r="483" spans="1:8">
      <c r="A483">
        <v>3.6888800000000002</v>
      </c>
      <c r="B483">
        <v>7.8965500000000004</v>
      </c>
      <c r="C483">
        <v>12.8</v>
      </c>
      <c r="D483">
        <v>6.8</v>
      </c>
      <c r="E483">
        <v>-0.6</v>
      </c>
      <c r="F483">
        <v>227.7</v>
      </c>
      <c r="G483">
        <v>15</v>
      </c>
      <c r="H483">
        <v>583</v>
      </c>
    </row>
    <row r="484" spans="1:8">
      <c r="A484">
        <v>2.3978999999999999</v>
      </c>
      <c r="B484">
        <v>7.2063800000000002</v>
      </c>
      <c r="C484">
        <v>-0.8</v>
      </c>
      <c r="D484">
        <v>1.6</v>
      </c>
      <c r="E484">
        <v>1.7</v>
      </c>
      <c r="F484">
        <v>192.6</v>
      </c>
      <c r="G484">
        <v>22</v>
      </c>
      <c r="H484">
        <v>469</v>
      </c>
    </row>
    <row r="485" spans="1:8">
      <c r="A485">
        <v>2.3978999999999999</v>
      </c>
      <c r="B485">
        <v>4.8903499999999998</v>
      </c>
      <c r="C485">
        <v>-10.8</v>
      </c>
      <c r="D485">
        <v>1.5</v>
      </c>
      <c r="E485">
        <v>0.2</v>
      </c>
      <c r="F485">
        <v>57</v>
      </c>
      <c r="G485">
        <v>3</v>
      </c>
      <c r="H485">
        <v>460</v>
      </c>
    </row>
    <row r="486" spans="1:8">
      <c r="A486">
        <v>4.6821299999999999</v>
      </c>
      <c r="B486">
        <v>7.5673500000000002</v>
      </c>
      <c r="C486">
        <v>-10.199999999999999</v>
      </c>
      <c r="D486">
        <v>0.6</v>
      </c>
      <c r="E486">
        <v>2.4</v>
      </c>
      <c r="F486">
        <v>110.8</v>
      </c>
      <c r="G486">
        <v>10</v>
      </c>
      <c r="H486">
        <v>465</v>
      </c>
    </row>
    <row r="487" spans="1:8">
      <c r="A487">
        <v>3.0445199999999999</v>
      </c>
      <c r="B487">
        <v>7.6113499999999998</v>
      </c>
      <c r="C487">
        <v>0.8</v>
      </c>
      <c r="D487">
        <v>3.1</v>
      </c>
      <c r="E487">
        <v>-0.1</v>
      </c>
      <c r="F487">
        <v>65.599999999999994</v>
      </c>
      <c r="G487">
        <v>19</v>
      </c>
      <c r="H487">
        <v>429</v>
      </c>
    </row>
    <row r="488" spans="1:8">
      <c r="A488">
        <v>3.0445199999999999</v>
      </c>
      <c r="B488">
        <v>6.6682300000000003</v>
      </c>
      <c r="C488">
        <v>4.0999999999999996</v>
      </c>
      <c r="D488">
        <v>1.4</v>
      </c>
      <c r="E488">
        <v>0.2</v>
      </c>
      <c r="F488">
        <v>139.80000000000001</v>
      </c>
      <c r="G488">
        <v>24</v>
      </c>
      <c r="H488">
        <v>572</v>
      </c>
    </row>
    <row r="489" spans="1:8">
      <c r="A489">
        <v>2.1972200000000002</v>
      </c>
      <c r="B489">
        <v>5.0689000000000002</v>
      </c>
      <c r="C489">
        <v>4.3</v>
      </c>
      <c r="D489">
        <v>4.9000000000000004</v>
      </c>
      <c r="E489">
        <v>0.1</v>
      </c>
      <c r="F489">
        <v>82</v>
      </c>
      <c r="G489">
        <v>2</v>
      </c>
      <c r="H489">
        <v>212</v>
      </c>
    </row>
    <row r="490" spans="1:8">
      <c r="A490">
        <v>3.1780499999999998</v>
      </c>
      <c r="B490">
        <v>7.4610700000000003</v>
      </c>
      <c r="C490">
        <v>-2.8</v>
      </c>
      <c r="D490">
        <v>1.4</v>
      </c>
      <c r="E490">
        <v>-0.1</v>
      </c>
      <c r="F490">
        <v>243</v>
      </c>
      <c r="G490">
        <v>20</v>
      </c>
      <c r="H490">
        <v>102</v>
      </c>
    </row>
    <row r="491" spans="1:8">
      <c r="A491">
        <v>4.4886400000000002</v>
      </c>
      <c r="B491">
        <v>7.68018</v>
      </c>
      <c r="C491">
        <v>-0.4</v>
      </c>
      <c r="D491">
        <v>0.8</v>
      </c>
      <c r="E491">
        <v>2.6</v>
      </c>
      <c r="F491">
        <v>147</v>
      </c>
      <c r="G491">
        <v>21</v>
      </c>
      <c r="H491">
        <v>49</v>
      </c>
    </row>
    <row r="492" spans="1:8">
      <c r="A492">
        <v>2.3025899999999999</v>
      </c>
      <c r="B492">
        <v>7.8034400000000002</v>
      </c>
      <c r="C492">
        <v>2.4</v>
      </c>
      <c r="D492">
        <v>3.9</v>
      </c>
      <c r="E492">
        <v>0.2</v>
      </c>
      <c r="F492">
        <v>14.3</v>
      </c>
      <c r="G492">
        <v>20</v>
      </c>
      <c r="H492">
        <v>574</v>
      </c>
    </row>
    <row r="493" spans="1:8">
      <c r="A493">
        <v>3.2958400000000001</v>
      </c>
      <c r="B493">
        <v>8.2625600000000006</v>
      </c>
      <c r="C493">
        <v>3.4</v>
      </c>
      <c r="D493">
        <v>0.9</v>
      </c>
      <c r="E493">
        <v>0.3</v>
      </c>
      <c r="F493">
        <v>228</v>
      </c>
      <c r="G493">
        <v>16</v>
      </c>
      <c r="H493">
        <v>109</v>
      </c>
    </row>
    <row r="494" spans="1:8">
      <c r="A494">
        <v>3.1780499999999998</v>
      </c>
      <c r="B494">
        <v>7.6695000000000002</v>
      </c>
      <c r="C494">
        <v>12.1</v>
      </c>
      <c r="D494">
        <v>2.8</v>
      </c>
      <c r="E494">
        <v>-3.2</v>
      </c>
      <c r="F494">
        <v>256</v>
      </c>
      <c r="G494">
        <v>13</v>
      </c>
      <c r="H494">
        <v>203</v>
      </c>
    </row>
    <row r="495" spans="1:8">
      <c r="A495">
        <v>4.0604399999999998</v>
      </c>
      <c r="B495">
        <v>5.3327200000000001</v>
      </c>
      <c r="C495">
        <v>-2.5</v>
      </c>
      <c r="D495">
        <v>2</v>
      </c>
      <c r="E495">
        <v>1.3</v>
      </c>
      <c r="F495">
        <v>80.7</v>
      </c>
      <c r="G495">
        <v>3</v>
      </c>
      <c r="H495">
        <v>532</v>
      </c>
    </row>
    <row r="496" spans="1:8">
      <c r="A496">
        <v>4.1588799999999999</v>
      </c>
      <c r="B496">
        <v>6.30992</v>
      </c>
      <c r="C496">
        <v>-4.5</v>
      </c>
      <c r="D496">
        <v>2</v>
      </c>
      <c r="E496">
        <v>0.3</v>
      </c>
      <c r="F496">
        <v>90</v>
      </c>
      <c r="G496">
        <v>24</v>
      </c>
      <c r="H496">
        <v>100</v>
      </c>
    </row>
    <row r="497" spans="1:8">
      <c r="A497">
        <v>3.09104</v>
      </c>
      <c r="B497">
        <v>6.6745599999999996</v>
      </c>
      <c r="C497">
        <v>2.2000000000000002</v>
      </c>
      <c r="D497">
        <v>7.1</v>
      </c>
      <c r="E497">
        <v>0.1</v>
      </c>
      <c r="F497">
        <v>37.9</v>
      </c>
      <c r="G497">
        <v>6</v>
      </c>
      <c r="H497">
        <v>557</v>
      </c>
    </row>
    <row r="498" spans="1:8">
      <c r="A498">
        <v>4.4188400000000003</v>
      </c>
      <c r="B498">
        <v>8.0931599999999992</v>
      </c>
      <c r="C498">
        <v>-4.7</v>
      </c>
      <c r="D498">
        <v>1.4</v>
      </c>
      <c r="E498">
        <v>1.2</v>
      </c>
      <c r="F498">
        <v>276.8</v>
      </c>
      <c r="G498">
        <v>18</v>
      </c>
      <c r="H498">
        <v>445</v>
      </c>
    </row>
    <row r="499" spans="1:8">
      <c r="A499">
        <v>2.8903699999999999</v>
      </c>
      <c r="B499">
        <v>6.5666700000000002</v>
      </c>
      <c r="C499">
        <v>0.1</v>
      </c>
      <c r="D499">
        <v>2.1</v>
      </c>
      <c r="E499">
        <v>-0.2</v>
      </c>
      <c r="F499">
        <v>247.4</v>
      </c>
      <c r="G499">
        <v>6</v>
      </c>
      <c r="H499">
        <v>543</v>
      </c>
    </row>
    <row r="500" spans="1:8">
      <c r="A500">
        <v>1.0986100000000001</v>
      </c>
      <c r="B500">
        <v>5.8348100000000001</v>
      </c>
      <c r="C500">
        <v>-5.8</v>
      </c>
      <c r="D500">
        <v>7.7</v>
      </c>
      <c r="E500">
        <v>0.1</v>
      </c>
      <c r="F500">
        <v>47</v>
      </c>
      <c r="G500">
        <v>7</v>
      </c>
      <c r="H500">
        <v>90</v>
      </c>
    </row>
    <row r="501" spans="1:8">
      <c r="A501">
        <v>3.4339900000000001</v>
      </c>
      <c r="B501">
        <v>7.7939999999999996</v>
      </c>
      <c r="C501">
        <v>3.3</v>
      </c>
      <c r="D501">
        <v>4.3</v>
      </c>
      <c r="E501">
        <v>0.8</v>
      </c>
      <c r="F501">
        <v>217</v>
      </c>
      <c r="G501">
        <v>17</v>
      </c>
      <c r="H501">
        <v>105</v>
      </c>
    </row>
    <row r="502" spans="1:8">
      <c r="A502">
        <v>3.5263599999999999</v>
      </c>
      <c r="B502">
        <v>7.7608899999999998</v>
      </c>
      <c r="C502">
        <v>2</v>
      </c>
      <c r="D502">
        <v>1.7</v>
      </c>
      <c r="E502">
        <v>1.1000000000000001</v>
      </c>
      <c r="F502">
        <v>234</v>
      </c>
      <c r="G502">
        <v>15</v>
      </c>
      <c r="H502">
        <v>121</v>
      </c>
    </row>
    <row r="503" spans="1:8">
      <c r="A503">
        <v>3.1354899999999999</v>
      </c>
      <c r="B503">
        <v>7.6727600000000002</v>
      </c>
      <c r="C503">
        <v>1.3</v>
      </c>
      <c r="D503">
        <v>4.2</v>
      </c>
      <c r="E503">
        <v>0.2</v>
      </c>
      <c r="F503">
        <v>169</v>
      </c>
      <c r="G503">
        <v>10</v>
      </c>
      <c r="H503">
        <v>61</v>
      </c>
    </row>
    <row r="504" spans="1:8">
      <c r="A504">
        <v>2.1972200000000002</v>
      </c>
      <c r="B504">
        <v>7.9790000000000001</v>
      </c>
      <c r="C504">
        <v>1.4</v>
      </c>
      <c r="D504">
        <v>5</v>
      </c>
      <c r="E504">
        <v>-0.1</v>
      </c>
      <c r="F504">
        <v>40.700000000000003</v>
      </c>
      <c r="G504">
        <v>9</v>
      </c>
      <c r="H504">
        <v>480</v>
      </c>
    </row>
    <row r="505" spans="1:8">
      <c r="A505">
        <v>3.1354899999999999</v>
      </c>
      <c r="B505">
        <v>7.7840600000000002</v>
      </c>
      <c r="C505">
        <v>6.1</v>
      </c>
      <c r="D505">
        <v>1.9</v>
      </c>
      <c r="E505">
        <v>0.4</v>
      </c>
      <c r="F505">
        <v>171</v>
      </c>
      <c r="G505">
        <v>21</v>
      </c>
      <c r="H505">
        <v>210</v>
      </c>
    </row>
    <row r="506" spans="1:8">
      <c r="A506">
        <v>2.07944</v>
      </c>
      <c r="B506">
        <v>5.9584200000000003</v>
      </c>
      <c r="C506">
        <v>-3.1</v>
      </c>
      <c r="D506">
        <v>4.2</v>
      </c>
      <c r="E506">
        <v>-0.1</v>
      </c>
      <c r="F506">
        <v>52.5</v>
      </c>
      <c r="G506">
        <v>2</v>
      </c>
      <c r="H506">
        <v>426</v>
      </c>
    </row>
    <row r="507" spans="1:8">
      <c r="A507">
        <v>3.6375899999999999</v>
      </c>
      <c r="B507">
        <v>4.5432899999999998</v>
      </c>
      <c r="C507">
        <v>-11.5</v>
      </c>
      <c r="D507">
        <v>1.7</v>
      </c>
      <c r="E507">
        <v>3.7</v>
      </c>
      <c r="F507">
        <v>90.4</v>
      </c>
      <c r="G507">
        <v>4</v>
      </c>
      <c r="H507">
        <v>465</v>
      </c>
    </row>
    <row r="508" spans="1:8">
      <c r="A508">
        <v>3.73767</v>
      </c>
      <c r="B508">
        <v>5.6276200000000003</v>
      </c>
      <c r="C508">
        <v>-6.6</v>
      </c>
      <c r="D508">
        <v>1</v>
      </c>
      <c r="E508">
        <v>-0.1</v>
      </c>
      <c r="F508">
        <v>200</v>
      </c>
      <c r="G508">
        <v>2</v>
      </c>
      <c r="H508">
        <v>445</v>
      </c>
    </row>
    <row r="509" spans="1:8">
      <c r="A509">
        <v>2.4849100000000002</v>
      </c>
      <c r="B509">
        <v>5.6664300000000001</v>
      </c>
      <c r="C509">
        <v>-3.8</v>
      </c>
      <c r="D509">
        <v>2.1</v>
      </c>
      <c r="E509">
        <v>0.6</v>
      </c>
      <c r="F509">
        <v>73</v>
      </c>
      <c r="G509">
        <v>3</v>
      </c>
      <c r="H509">
        <v>77</v>
      </c>
    </row>
    <row r="510" spans="1:8">
      <c r="A510">
        <v>1.94591</v>
      </c>
      <c r="B510">
        <v>7.5453900000000003</v>
      </c>
      <c r="C510">
        <v>6.5</v>
      </c>
      <c r="D510">
        <v>9.4</v>
      </c>
      <c r="E510">
        <v>-0.9</v>
      </c>
      <c r="F510">
        <v>250</v>
      </c>
      <c r="G510">
        <v>11</v>
      </c>
      <c r="H510">
        <v>160</v>
      </c>
    </row>
    <row r="511" spans="1:8">
      <c r="A511">
        <v>1.94591</v>
      </c>
      <c r="B511">
        <v>6.2383199999999999</v>
      </c>
      <c r="C511">
        <v>-0.4</v>
      </c>
      <c r="D511">
        <v>3.3</v>
      </c>
      <c r="E511">
        <v>0.3</v>
      </c>
      <c r="F511">
        <v>215.1</v>
      </c>
      <c r="G511">
        <v>24</v>
      </c>
      <c r="H511">
        <v>470</v>
      </c>
    </row>
    <row r="512" spans="1:8">
      <c r="A512">
        <v>2.7725900000000001</v>
      </c>
      <c r="B512">
        <v>4.5643500000000001</v>
      </c>
      <c r="C512">
        <v>-6.3</v>
      </c>
      <c r="D512">
        <v>2</v>
      </c>
      <c r="E512">
        <v>2.2999999999999998</v>
      </c>
      <c r="F512">
        <v>223</v>
      </c>
      <c r="G512">
        <v>3</v>
      </c>
      <c r="H512">
        <v>148</v>
      </c>
    </row>
    <row r="513" spans="1:8">
      <c r="A513">
        <v>2.7080500000000001</v>
      </c>
      <c r="B513">
        <v>6.5820299999999996</v>
      </c>
      <c r="C513">
        <v>2.2000000000000002</v>
      </c>
      <c r="D513">
        <v>1.8</v>
      </c>
      <c r="E513">
        <v>0.1</v>
      </c>
      <c r="F513">
        <v>64.2</v>
      </c>
      <c r="G513">
        <v>6</v>
      </c>
      <c r="H513">
        <v>549</v>
      </c>
    </row>
    <row r="514" spans="1:8">
      <c r="A514">
        <v>1.79176</v>
      </c>
      <c r="B514">
        <v>5.3132099999999998</v>
      </c>
      <c r="C514">
        <v>-4.9000000000000004</v>
      </c>
      <c r="D514">
        <v>4.2</v>
      </c>
      <c r="E514">
        <v>0.3</v>
      </c>
      <c r="F514">
        <v>353</v>
      </c>
      <c r="G514">
        <v>2</v>
      </c>
      <c r="H514">
        <v>117</v>
      </c>
    </row>
    <row r="515" spans="1:8">
      <c r="A515">
        <v>2.3025899999999999</v>
      </c>
      <c r="B515">
        <v>5.6167699999999998</v>
      </c>
      <c r="C515">
        <v>-1.3</v>
      </c>
      <c r="D515">
        <v>2.8</v>
      </c>
      <c r="E515">
        <v>-0.1</v>
      </c>
      <c r="F515">
        <v>65.2</v>
      </c>
      <c r="G515">
        <v>1</v>
      </c>
      <c r="H515">
        <v>486</v>
      </c>
    </row>
    <row r="516" spans="1:8">
      <c r="A516">
        <v>4.1108700000000002</v>
      </c>
      <c r="B516">
        <v>7.7111000000000001</v>
      </c>
      <c r="C516">
        <v>-5.0999999999999996</v>
      </c>
      <c r="D516">
        <v>0.7</v>
      </c>
      <c r="E516">
        <v>0.3</v>
      </c>
      <c r="F516">
        <v>60</v>
      </c>
      <c r="G516">
        <v>10</v>
      </c>
      <c r="H516">
        <v>99</v>
      </c>
    </row>
    <row r="517" spans="1:8">
      <c r="A517">
        <v>3.4011999999999998</v>
      </c>
      <c r="B517">
        <v>6.2519</v>
      </c>
      <c r="C517">
        <v>0.1</v>
      </c>
      <c r="D517">
        <v>1</v>
      </c>
      <c r="E517">
        <v>0.2</v>
      </c>
      <c r="F517">
        <v>87</v>
      </c>
      <c r="G517">
        <v>24</v>
      </c>
      <c r="H517">
        <v>111</v>
      </c>
    </row>
    <row r="518" spans="1:8">
      <c r="A518">
        <v>3.6888800000000002</v>
      </c>
      <c r="B518">
        <v>7.8551599999999997</v>
      </c>
      <c r="C518">
        <v>6.5</v>
      </c>
      <c r="D518">
        <v>5.2</v>
      </c>
      <c r="E518">
        <v>-0.2</v>
      </c>
      <c r="F518">
        <v>69</v>
      </c>
      <c r="G518">
        <v>19</v>
      </c>
      <c r="H518">
        <v>196</v>
      </c>
    </row>
    <row r="519" spans="1:8">
      <c r="A519">
        <v>4.1743899999999998</v>
      </c>
      <c r="B519">
        <v>8.24512</v>
      </c>
      <c r="C519">
        <v>8.6</v>
      </c>
      <c r="D519">
        <v>1.6</v>
      </c>
      <c r="E519">
        <v>-1</v>
      </c>
      <c r="F519">
        <v>258.8</v>
      </c>
      <c r="G519">
        <v>15</v>
      </c>
      <c r="H519">
        <v>530</v>
      </c>
    </row>
  </sheetData>
  <phoneticPr fontId="3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sqref="A1:B1"/>
    </sheetView>
  </sheetViews>
  <sheetFormatPr baseColWidth="10" defaultColWidth="11" defaultRowHeight="13" x14ac:dyDescent="0"/>
  <cols>
    <col min="1" max="1" width="11" customWidth="1"/>
    <col min="2" max="2" width="77.5703125" customWidth="1"/>
  </cols>
  <sheetData>
    <row r="1" spans="1:2" ht="19">
      <c r="A1" s="184" t="s">
        <v>492</v>
      </c>
      <c r="B1" s="184"/>
    </row>
    <row r="2" spans="1:2" ht="16">
      <c r="A2" s="40"/>
      <c r="B2" s="40"/>
    </row>
    <row r="3" spans="1:2" ht="16">
      <c r="A3" s="183" t="s">
        <v>493</v>
      </c>
      <c r="B3" s="183"/>
    </row>
    <row r="4" spans="1:2" ht="16">
      <c r="A4" s="183" t="s">
        <v>494</v>
      </c>
      <c r="B4" s="183"/>
    </row>
    <row r="5" spans="1:2" ht="16">
      <c r="A5" s="183" t="s">
        <v>495</v>
      </c>
      <c r="B5" s="183"/>
    </row>
    <row r="6" spans="1:2" ht="16">
      <c r="A6" s="183" t="s">
        <v>512</v>
      </c>
      <c r="B6" s="183"/>
    </row>
    <row r="7" spans="1:2" ht="16">
      <c r="A7" s="40"/>
      <c r="B7" s="40"/>
    </row>
    <row r="8" spans="1:2" ht="16">
      <c r="A8" s="40"/>
      <c r="B8" s="40"/>
    </row>
    <row r="9" spans="1:2" ht="16">
      <c r="A9" s="40"/>
      <c r="B9" s="40"/>
    </row>
    <row r="10" spans="1:2" ht="16">
      <c r="A10" s="40" t="s">
        <v>513</v>
      </c>
      <c r="B10" s="40" t="s">
        <v>514</v>
      </c>
    </row>
    <row r="11" spans="1:2" ht="16">
      <c r="A11" s="40">
        <v>10</v>
      </c>
      <c r="B11" s="40" t="s">
        <v>1419</v>
      </c>
    </row>
    <row r="12" spans="1:2" ht="16">
      <c r="A12" s="40">
        <v>2</v>
      </c>
      <c r="B12" s="40" t="s">
        <v>1416</v>
      </c>
    </row>
    <row r="13" spans="1:2" ht="16">
      <c r="A13" s="40">
        <v>3</v>
      </c>
      <c r="B13" s="40" t="s">
        <v>1416</v>
      </c>
    </row>
    <row r="14" spans="1:2" ht="16">
      <c r="A14" s="40">
        <v>8</v>
      </c>
      <c r="B14" s="40" t="s">
        <v>1419</v>
      </c>
    </row>
    <row r="15" spans="1:2" ht="16">
      <c r="A15" s="40">
        <v>1</v>
      </c>
      <c r="B15" s="40" t="s">
        <v>1416</v>
      </c>
    </row>
    <row r="16" spans="1:2" ht="16">
      <c r="A16" s="40">
        <v>3</v>
      </c>
      <c r="B16" s="40" t="s">
        <v>1416</v>
      </c>
    </row>
    <row r="17" spans="1:2" ht="16">
      <c r="A17" s="40">
        <v>11</v>
      </c>
      <c r="B17" s="40" t="s">
        <v>1419</v>
      </c>
    </row>
    <row r="18" spans="1:2" ht="16">
      <c r="A18" s="40">
        <v>2</v>
      </c>
      <c r="B18" s="40" t="s">
        <v>1416</v>
      </c>
    </row>
    <row r="19" spans="1:2" ht="16">
      <c r="A19" s="40">
        <v>2</v>
      </c>
      <c r="B19" s="40" t="s">
        <v>1416</v>
      </c>
    </row>
    <row r="20" spans="1:2" ht="16">
      <c r="A20" s="40">
        <v>11</v>
      </c>
      <c r="B20" s="40" t="s">
        <v>1419</v>
      </c>
    </row>
    <row r="21" spans="1:2" ht="16">
      <c r="A21" s="40">
        <v>17</v>
      </c>
      <c r="B21" s="40" t="s">
        <v>1419</v>
      </c>
    </row>
    <row r="22" spans="1:2" ht="16">
      <c r="A22" s="40">
        <v>1</v>
      </c>
      <c r="B22" s="40" t="s">
        <v>1416</v>
      </c>
    </row>
    <row r="23" spans="1:2" ht="16">
      <c r="A23" s="40">
        <v>0</v>
      </c>
      <c r="B23" s="40" t="s">
        <v>1416</v>
      </c>
    </row>
    <row r="24" spans="1:2" ht="16">
      <c r="A24" s="40">
        <v>11</v>
      </c>
      <c r="B24" s="40" t="s">
        <v>1419</v>
      </c>
    </row>
    <row r="25" spans="1:2" ht="16">
      <c r="A25" s="40">
        <v>15</v>
      </c>
      <c r="B25" s="40" t="s">
        <v>1419</v>
      </c>
    </row>
    <row r="26" spans="1:2" ht="16">
      <c r="A26" s="40">
        <v>2</v>
      </c>
      <c r="B26" s="40" t="s">
        <v>1416</v>
      </c>
    </row>
    <row r="27" spans="1:2" ht="16">
      <c r="A27" s="40">
        <v>2</v>
      </c>
      <c r="B27" s="40" t="s">
        <v>1416</v>
      </c>
    </row>
    <row r="28" spans="1:2" ht="16">
      <c r="A28" s="40">
        <v>4</v>
      </c>
      <c r="B28" s="40" t="s">
        <v>1416</v>
      </c>
    </row>
    <row r="29" spans="1:2" ht="16">
      <c r="A29" s="40">
        <v>2</v>
      </c>
      <c r="B29" s="40" t="s">
        <v>1416</v>
      </c>
    </row>
    <row r="30" spans="1:2" ht="16">
      <c r="A30" s="40">
        <v>1</v>
      </c>
      <c r="B30" s="40" t="s">
        <v>1416</v>
      </c>
    </row>
  </sheetData>
  <mergeCells count="5">
    <mergeCell ref="A6:B6"/>
    <mergeCell ref="A1:B1"/>
    <mergeCell ref="A3:B3"/>
    <mergeCell ref="A4:B4"/>
    <mergeCell ref="A5:B5"/>
  </mergeCells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baseColWidth="10" defaultColWidth="11" defaultRowHeight="13" x14ac:dyDescent="0"/>
  <sheetData>
    <row r="1" spans="1:2" ht="21">
      <c r="A1" s="35" t="s">
        <v>801</v>
      </c>
    </row>
    <row r="3" spans="1:2">
      <c r="A3" t="s">
        <v>800</v>
      </c>
    </row>
    <row r="6" spans="1:2">
      <c r="A6" t="s">
        <v>1378</v>
      </c>
      <c r="B6" t="s">
        <v>1013</v>
      </c>
    </row>
    <row r="7" spans="1:2">
      <c r="A7" t="s">
        <v>730</v>
      </c>
      <c r="B7">
        <v>44</v>
      </c>
    </row>
    <row r="8" spans="1:2">
      <c r="A8" t="s">
        <v>730</v>
      </c>
      <c r="B8">
        <v>69</v>
      </c>
    </row>
    <row r="9" spans="1:2">
      <c r="A9" t="s">
        <v>730</v>
      </c>
      <c r="B9">
        <v>37</v>
      </c>
    </row>
    <row r="10" spans="1:2">
      <c r="A10" t="s">
        <v>730</v>
      </c>
      <c r="B10">
        <v>38</v>
      </c>
    </row>
    <row r="11" spans="1:2">
      <c r="A11" t="s">
        <v>731</v>
      </c>
      <c r="B11">
        <v>42</v>
      </c>
    </row>
    <row r="12" spans="1:2">
      <c r="A12" t="s">
        <v>731</v>
      </c>
      <c r="B12">
        <v>49</v>
      </c>
    </row>
    <row r="13" spans="1:2">
      <c r="A13" t="s">
        <v>731</v>
      </c>
      <c r="B13">
        <v>32</v>
      </c>
    </row>
    <row r="14" spans="1:2">
      <c r="A14" t="s">
        <v>731</v>
      </c>
      <c r="B14">
        <v>37</v>
      </c>
    </row>
    <row r="15" spans="1:2">
      <c r="A15" t="s">
        <v>732</v>
      </c>
      <c r="B15">
        <v>50</v>
      </c>
    </row>
    <row r="16" spans="1:2">
      <c r="A16" t="s">
        <v>732</v>
      </c>
      <c r="B16">
        <v>58</v>
      </c>
    </row>
    <row r="17" spans="1:2">
      <c r="A17" t="s">
        <v>732</v>
      </c>
      <c r="B17">
        <v>78</v>
      </c>
    </row>
    <row r="18" spans="1:2">
      <c r="A18" t="s">
        <v>732</v>
      </c>
      <c r="B18">
        <v>102</v>
      </c>
    </row>
  </sheetData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16" workbookViewId="0">
      <selection activeCell="H31" sqref="H31"/>
    </sheetView>
  </sheetViews>
  <sheetFormatPr baseColWidth="10" defaultColWidth="8.7109375" defaultRowHeight="13" x14ac:dyDescent="0"/>
  <sheetData>
    <row r="1" spans="1:1" s="163" customFormat="1" ht="20">
      <c r="A1" s="163" t="s">
        <v>3904</v>
      </c>
    </row>
    <row r="4" spans="1:1">
      <c r="A4" t="s">
        <v>3880</v>
      </c>
    </row>
    <row r="6" spans="1:1">
      <c r="A6" t="s">
        <v>3881</v>
      </c>
    </row>
    <row r="7" spans="1:1">
      <c r="A7" t="s">
        <v>3882</v>
      </c>
    </row>
    <row r="8" spans="1:1">
      <c r="A8" t="s">
        <v>3883</v>
      </c>
    </row>
    <row r="9" spans="1:1">
      <c r="A9" t="s">
        <v>3884</v>
      </c>
    </row>
    <row r="10" spans="1:1">
      <c r="A10" t="s">
        <v>3885</v>
      </c>
    </row>
    <row r="11" spans="1:1">
      <c r="A11" t="s">
        <v>3886</v>
      </c>
    </row>
    <row r="12" spans="1:1">
      <c r="A12" t="s">
        <v>3887</v>
      </c>
    </row>
    <row r="13" spans="1:1">
      <c r="A13" t="s">
        <v>3888</v>
      </c>
    </row>
    <row r="14" spans="1:1">
      <c r="A14" t="s">
        <v>3889</v>
      </c>
    </row>
    <row r="15" spans="1:1">
      <c r="A15" t="s">
        <v>3890</v>
      </c>
    </row>
    <row r="17" spans="1:1">
      <c r="A17" t="s">
        <v>3891</v>
      </c>
    </row>
    <row r="18" spans="1:1">
      <c r="A18" t="s">
        <v>3892</v>
      </c>
    </row>
    <row r="19" spans="1:1">
      <c r="A19" t="s">
        <v>3893</v>
      </c>
    </row>
    <row r="20" spans="1:1">
      <c r="A20" t="s">
        <v>3894</v>
      </c>
    </row>
    <row r="21" spans="1:1">
      <c r="A21" t="s">
        <v>3895</v>
      </c>
    </row>
    <row r="22" spans="1:1">
      <c r="A22" t="s">
        <v>3896</v>
      </c>
    </row>
    <row r="24" spans="1:1">
      <c r="A24" t="s">
        <v>3897</v>
      </c>
    </row>
    <row r="25" spans="1:1">
      <c r="A25" t="s">
        <v>3898</v>
      </c>
    </row>
    <row r="26" spans="1:1">
      <c r="A26" t="s">
        <v>3899</v>
      </c>
    </row>
    <row r="27" spans="1:1">
      <c r="A27" t="s">
        <v>3900</v>
      </c>
    </row>
    <row r="28" spans="1:1">
      <c r="A28" t="s">
        <v>3901</v>
      </c>
    </row>
    <row r="29" spans="1:1">
      <c r="A29" t="s">
        <v>3902</v>
      </c>
    </row>
    <row r="30" spans="1:1">
      <c r="A30" t="s">
        <v>3903</v>
      </c>
    </row>
    <row r="33" spans="1:4">
      <c r="A33" t="s">
        <v>2755</v>
      </c>
      <c r="B33" t="s">
        <v>3905</v>
      </c>
      <c r="C33" t="s">
        <v>3906</v>
      </c>
      <c r="D33" t="s">
        <v>3907</v>
      </c>
    </row>
    <row r="34" spans="1:4">
      <c r="A34" t="s">
        <v>104</v>
      </c>
      <c r="B34" t="s">
        <v>3908</v>
      </c>
      <c r="C34" t="s">
        <v>3909</v>
      </c>
      <c r="D34">
        <v>4</v>
      </c>
    </row>
    <row r="35" spans="1:4">
      <c r="A35" t="s">
        <v>104</v>
      </c>
      <c r="B35" t="s">
        <v>3908</v>
      </c>
      <c r="C35" t="s">
        <v>3910</v>
      </c>
      <c r="D35">
        <v>1</v>
      </c>
    </row>
    <row r="36" spans="1:4">
      <c r="A36" t="s">
        <v>104</v>
      </c>
      <c r="B36" t="s">
        <v>3908</v>
      </c>
      <c r="C36" t="s">
        <v>3911</v>
      </c>
      <c r="D36">
        <v>5</v>
      </c>
    </row>
    <row r="37" spans="1:4">
      <c r="A37" t="s">
        <v>104</v>
      </c>
      <c r="B37" t="s">
        <v>3912</v>
      </c>
      <c r="C37" t="s">
        <v>3909</v>
      </c>
      <c r="D37">
        <v>1</v>
      </c>
    </row>
    <row r="38" spans="1:4">
      <c r="A38" t="s">
        <v>104</v>
      </c>
      <c r="B38" t="s">
        <v>3912</v>
      </c>
      <c r="C38" t="s">
        <v>3910</v>
      </c>
      <c r="D38">
        <v>0</v>
      </c>
    </row>
    <row r="39" spans="1:4">
      <c r="A39" t="s">
        <v>104</v>
      </c>
      <c r="B39" t="s">
        <v>3912</v>
      </c>
      <c r="C39" t="s">
        <v>3911</v>
      </c>
      <c r="D39">
        <v>10</v>
      </c>
    </row>
    <row r="40" spans="1:4">
      <c r="A40" t="s">
        <v>107</v>
      </c>
      <c r="B40" t="s">
        <v>3908</v>
      </c>
      <c r="C40" t="s">
        <v>3909</v>
      </c>
      <c r="D40">
        <v>0</v>
      </c>
    </row>
    <row r="41" spans="1:4">
      <c r="A41" t="s">
        <v>107</v>
      </c>
      <c r="B41" t="s">
        <v>3908</v>
      </c>
      <c r="C41" t="s">
        <v>3910</v>
      </c>
      <c r="D41">
        <v>4</v>
      </c>
    </row>
    <row r="42" spans="1:4">
      <c r="A42" t="s">
        <v>107</v>
      </c>
      <c r="B42" t="s">
        <v>3908</v>
      </c>
      <c r="C42" t="s">
        <v>3911</v>
      </c>
      <c r="D42">
        <v>1</v>
      </c>
    </row>
    <row r="43" spans="1:4">
      <c r="A43" t="s">
        <v>107</v>
      </c>
      <c r="B43" t="s">
        <v>3912</v>
      </c>
      <c r="C43" t="s">
        <v>3909</v>
      </c>
      <c r="D43">
        <v>0</v>
      </c>
    </row>
    <row r="44" spans="1:4">
      <c r="A44" t="s">
        <v>107</v>
      </c>
      <c r="B44" t="s">
        <v>3912</v>
      </c>
      <c r="C44" t="s">
        <v>3910</v>
      </c>
      <c r="D44">
        <v>2</v>
      </c>
    </row>
    <row r="45" spans="1:4">
      <c r="A45" t="s">
        <v>107</v>
      </c>
      <c r="B45" t="s">
        <v>3912</v>
      </c>
      <c r="C45" t="s">
        <v>3911</v>
      </c>
      <c r="D45">
        <v>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workbookViewId="0">
      <selection activeCell="G47" sqref="G47"/>
    </sheetView>
  </sheetViews>
  <sheetFormatPr baseColWidth="10" defaultColWidth="13.7109375" defaultRowHeight="13" x14ac:dyDescent="0"/>
  <cols>
    <col min="1" max="1" width="10.85546875" customWidth="1"/>
    <col min="2" max="2" width="7.140625" customWidth="1"/>
    <col min="3" max="4" width="9.7109375" customWidth="1"/>
    <col min="5" max="7" width="13.7109375" style="37" customWidth="1"/>
  </cols>
  <sheetData>
    <row r="1" spans="1:7" ht="20">
      <c r="A1" s="36" t="s">
        <v>3175</v>
      </c>
    </row>
    <row r="3" spans="1:7">
      <c r="A3" t="s">
        <v>3176</v>
      </c>
    </row>
    <row r="4" spans="1:7">
      <c r="A4" t="s">
        <v>3032</v>
      </c>
    </row>
    <row r="5" spans="1:7">
      <c r="A5" t="s">
        <v>3781</v>
      </c>
    </row>
    <row r="6" spans="1:7">
      <c r="A6" t="s">
        <v>3033</v>
      </c>
    </row>
    <row r="12" spans="1:7">
      <c r="A12" s="31" t="s">
        <v>3164</v>
      </c>
      <c r="B12" s="1" t="s">
        <v>3165</v>
      </c>
      <c r="C12" s="1" t="s">
        <v>3166</v>
      </c>
      <c r="D12" s="1" t="s">
        <v>2612</v>
      </c>
      <c r="E12" s="37" t="s">
        <v>824</v>
      </c>
      <c r="F12" s="37" t="s">
        <v>2755</v>
      </c>
      <c r="G12" s="37" t="s">
        <v>3167</v>
      </c>
    </row>
    <row r="13" spans="1:7">
      <c r="A13" t="s">
        <v>3168</v>
      </c>
      <c r="B13">
        <v>1</v>
      </c>
      <c r="C13">
        <v>360</v>
      </c>
      <c r="D13">
        <v>686</v>
      </c>
      <c r="E13" s="37" t="s">
        <v>3169</v>
      </c>
      <c r="F13" s="37" t="s">
        <v>107</v>
      </c>
      <c r="G13" s="37" t="s">
        <v>3170</v>
      </c>
    </row>
    <row r="14" spans="1:7">
      <c r="A14" t="s">
        <v>3168</v>
      </c>
      <c r="B14">
        <v>2</v>
      </c>
      <c r="C14">
        <v>385</v>
      </c>
      <c r="D14">
        <v>758</v>
      </c>
      <c r="E14" s="37" t="s">
        <v>3169</v>
      </c>
      <c r="F14" s="37" t="s">
        <v>107</v>
      </c>
      <c r="G14" s="37" t="s">
        <v>3170</v>
      </c>
    </row>
    <row r="15" spans="1:7">
      <c r="A15" t="s">
        <v>3168</v>
      </c>
      <c r="B15">
        <v>3</v>
      </c>
      <c r="C15">
        <v>295</v>
      </c>
      <c r="D15">
        <v>284</v>
      </c>
      <c r="E15" s="37" t="s">
        <v>3169</v>
      </c>
      <c r="F15" s="37" t="s">
        <v>104</v>
      </c>
      <c r="G15" s="37" t="s">
        <v>3170</v>
      </c>
    </row>
    <row r="16" spans="1:7">
      <c r="A16" t="s">
        <v>3168</v>
      </c>
      <c r="B16">
        <v>4</v>
      </c>
      <c r="C16">
        <v>285</v>
      </c>
      <c r="D16">
        <v>292</v>
      </c>
      <c r="E16" s="37" t="s">
        <v>3169</v>
      </c>
      <c r="F16" s="37" t="s">
        <v>107</v>
      </c>
      <c r="G16" s="37" t="s">
        <v>3170</v>
      </c>
    </row>
    <row r="17" spans="1:7">
      <c r="A17" t="s">
        <v>3168</v>
      </c>
      <c r="B17">
        <v>5</v>
      </c>
      <c r="C17">
        <v>380</v>
      </c>
      <c r="D17">
        <v>756</v>
      </c>
      <c r="E17" s="37" t="s">
        <v>3169</v>
      </c>
      <c r="F17" s="37" t="s">
        <v>107</v>
      </c>
      <c r="G17" s="37" t="s">
        <v>3170</v>
      </c>
    </row>
    <row r="18" spans="1:7">
      <c r="A18" t="s">
        <v>3168</v>
      </c>
      <c r="B18">
        <v>6</v>
      </c>
      <c r="C18">
        <v>350</v>
      </c>
      <c r="D18">
        <v>598</v>
      </c>
      <c r="E18" s="37" t="s">
        <v>3169</v>
      </c>
      <c r="F18" s="37" t="s">
        <v>107</v>
      </c>
      <c r="G18" s="37" t="s">
        <v>3170</v>
      </c>
    </row>
    <row r="19" spans="1:7">
      <c r="A19" t="s">
        <v>3168</v>
      </c>
      <c r="B19">
        <v>7</v>
      </c>
      <c r="C19">
        <v>320</v>
      </c>
      <c r="D19">
        <v>438</v>
      </c>
      <c r="E19" s="37" t="s">
        <v>3169</v>
      </c>
      <c r="F19" s="37" t="s">
        <v>104</v>
      </c>
      <c r="G19" s="37" t="s">
        <v>3170</v>
      </c>
    </row>
    <row r="20" spans="1:7">
      <c r="A20" t="s">
        <v>3168</v>
      </c>
      <c r="B20">
        <v>8</v>
      </c>
      <c r="C20">
        <v>250</v>
      </c>
      <c r="D20">
        <v>250</v>
      </c>
      <c r="E20" s="37" t="s">
        <v>3169</v>
      </c>
      <c r="F20" s="37" t="s">
        <v>107</v>
      </c>
      <c r="G20" s="37" t="s">
        <v>3170</v>
      </c>
    </row>
    <row r="21" spans="1:7">
      <c r="A21" t="s">
        <v>3168</v>
      </c>
      <c r="B21">
        <v>9</v>
      </c>
      <c r="C21">
        <v>250</v>
      </c>
      <c r="D21">
        <v>236</v>
      </c>
      <c r="E21" s="37" t="s">
        <v>3169</v>
      </c>
      <c r="F21" s="37" t="s">
        <v>104</v>
      </c>
      <c r="G21" s="37" t="s">
        <v>3170</v>
      </c>
    </row>
    <row r="22" spans="1:7">
      <c r="A22" t="s">
        <v>3168</v>
      </c>
      <c r="B22">
        <v>10</v>
      </c>
      <c r="C22">
        <v>360</v>
      </c>
      <c r="D22">
        <v>600</v>
      </c>
      <c r="E22" s="37" t="s">
        <v>3169</v>
      </c>
      <c r="F22" s="37" t="s">
        <v>107</v>
      </c>
      <c r="G22" s="37" t="s">
        <v>3170</v>
      </c>
    </row>
    <row r="23" spans="1:7">
      <c r="A23" t="s">
        <v>3168</v>
      </c>
      <c r="B23">
        <v>11</v>
      </c>
      <c r="C23">
        <v>365</v>
      </c>
      <c r="D23">
        <v>722</v>
      </c>
      <c r="E23" s="37" t="s">
        <v>3169</v>
      </c>
      <c r="F23" s="37" t="s">
        <v>107</v>
      </c>
      <c r="G23" s="37" t="s">
        <v>3170</v>
      </c>
    </row>
    <row r="24" spans="1:7">
      <c r="A24" t="s">
        <v>3168</v>
      </c>
      <c r="B24">
        <v>12</v>
      </c>
      <c r="C24">
        <v>245</v>
      </c>
      <c r="D24">
        <v>176</v>
      </c>
      <c r="E24" s="37" t="s">
        <v>3169</v>
      </c>
      <c r="F24" s="37" t="s">
        <v>3171</v>
      </c>
      <c r="G24" s="37" t="s">
        <v>3170</v>
      </c>
    </row>
    <row r="25" spans="1:7">
      <c r="A25" t="s">
        <v>3168</v>
      </c>
      <c r="B25">
        <v>13</v>
      </c>
      <c r="C25">
        <v>220</v>
      </c>
      <c r="D25">
        <v>150</v>
      </c>
      <c r="E25" s="37" t="s">
        <v>3169</v>
      </c>
      <c r="F25" s="37" t="s">
        <v>3171</v>
      </c>
      <c r="G25" s="37" t="s">
        <v>3172</v>
      </c>
    </row>
    <row r="26" spans="1:7">
      <c r="A26" t="s">
        <v>3168</v>
      </c>
      <c r="B26">
        <v>14</v>
      </c>
      <c r="C26">
        <v>200</v>
      </c>
      <c r="D26">
        <v>114</v>
      </c>
      <c r="E26" s="37" t="s">
        <v>3169</v>
      </c>
      <c r="F26" s="37" t="s">
        <v>3171</v>
      </c>
      <c r="G26" s="37" t="s">
        <v>3172</v>
      </c>
    </row>
    <row r="27" spans="1:7">
      <c r="A27" t="s">
        <v>3168</v>
      </c>
      <c r="B27">
        <v>15</v>
      </c>
      <c r="C27">
        <v>300</v>
      </c>
      <c r="D27">
        <v>400</v>
      </c>
      <c r="E27" s="37" t="s">
        <v>3169</v>
      </c>
      <c r="F27" s="37" t="s">
        <v>104</v>
      </c>
      <c r="G27" s="37" t="s">
        <v>3170</v>
      </c>
    </row>
    <row r="28" spans="1:7">
      <c r="A28" t="s">
        <v>3168</v>
      </c>
      <c r="B28">
        <v>16</v>
      </c>
      <c r="C28">
        <v>215</v>
      </c>
      <c r="D28">
        <v>142</v>
      </c>
      <c r="E28" s="37" t="s">
        <v>3169</v>
      </c>
      <c r="F28" s="37" t="s">
        <v>3171</v>
      </c>
      <c r="G28" s="37" t="s">
        <v>3172</v>
      </c>
    </row>
    <row r="29" spans="1:7">
      <c r="A29" t="s">
        <v>3168</v>
      </c>
      <c r="B29">
        <v>17</v>
      </c>
      <c r="C29">
        <v>225</v>
      </c>
      <c r="D29">
        <v>154</v>
      </c>
      <c r="E29" s="37" t="s">
        <v>3169</v>
      </c>
      <c r="F29" s="37" t="s">
        <v>3171</v>
      </c>
      <c r="G29" s="37" t="s">
        <v>3172</v>
      </c>
    </row>
    <row r="30" spans="1:7">
      <c r="A30" t="s">
        <v>3168</v>
      </c>
      <c r="B30">
        <v>18</v>
      </c>
      <c r="C30">
        <v>395</v>
      </c>
      <c r="D30">
        <v>814</v>
      </c>
      <c r="E30" s="37" t="s">
        <v>3169</v>
      </c>
      <c r="F30" s="37" t="s">
        <v>107</v>
      </c>
      <c r="G30" s="37" t="s">
        <v>3170</v>
      </c>
    </row>
    <row r="31" spans="1:7">
      <c r="A31" t="s">
        <v>3168</v>
      </c>
      <c r="B31">
        <v>19</v>
      </c>
      <c r="C31">
        <v>380</v>
      </c>
      <c r="D31">
        <v>698</v>
      </c>
      <c r="E31" s="37" t="s">
        <v>3169</v>
      </c>
      <c r="F31" s="37" t="s">
        <v>107</v>
      </c>
      <c r="G31" s="37" t="s">
        <v>3170</v>
      </c>
    </row>
    <row r="32" spans="1:7">
      <c r="A32" t="s">
        <v>3168</v>
      </c>
      <c r="B32">
        <v>20</v>
      </c>
      <c r="C32">
        <v>310</v>
      </c>
      <c r="D32">
        <v>418</v>
      </c>
      <c r="E32" s="37" t="s">
        <v>3169</v>
      </c>
      <c r="F32" s="37" t="s">
        <v>107</v>
      </c>
      <c r="G32" s="37" t="s">
        <v>3170</v>
      </c>
    </row>
    <row r="33" spans="1:7">
      <c r="A33" t="s">
        <v>3168</v>
      </c>
      <c r="B33">
        <v>21</v>
      </c>
      <c r="C33">
        <v>375</v>
      </c>
      <c r="D33">
        <v>760</v>
      </c>
      <c r="E33" s="37" t="s">
        <v>3169</v>
      </c>
      <c r="F33" s="37" t="s">
        <v>107</v>
      </c>
      <c r="G33" s="37" t="s">
        <v>3170</v>
      </c>
    </row>
    <row r="34" spans="1:7">
      <c r="A34" t="s">
        <v>3168</v>
      </c>
      <c r="B34">
        <v>22</v>
      </c>
      <c r="C34">
        <v>215</v>
      </c>
      <c r="D34">
        <v>132</v>
      </c>
      <c r="E34" s="37" t="s">
        <v>3169</v>
      </c>
      <c r="F34" s="37" t="s">
        <v>3171</v>
      </c>
      <c r="G34" s="37" t="s">
        <v>3172</v>
      </c>
    </row>
    <row r="35" spans="1:7">
      <c r="A35" t="s">
        <v>3168</v>
      </c>
      <c r="B35">
        <v>23</v>
      </c>
      <c r="C35">
        <v>370</v>
      </c>
      <c r="D35">
        <v>794</v>
      </c>
      <c r="E35" s="37" t="s">
        <v>3169</v>
      </c>
      <c r="F35" s="37" t="s">
        <v>104</v>
      </c>
      <c r="G35" s="37" t="s">
        <v>3170</v>
      </c>
    </row>
    <row r="36" spans="1:7">
      <c r="A36" t="s">
        <v>3168</v>
      </c>
      <c r="B36">
        <v>24</v>
      </c>
      <c r="C36">
        <v>220</v>
      </c>
      <c r="D36">
        <v>140</v>
      </c>
      <c r="E36" s="37" t="s">
        <v>3169</v>
      </c>
      <c r="F36" s="37" t="s">
        <v>3171</v>
      </c>
      <c r="G36" s="37" t="s">
        <v>3172</v>
      </c>
    </row>
    <row r="37" spans="1:7">
      <c r="A37" t="s">
        <v>3168</v>
      </c>
      <c r="B37">
        <v>25</v>
      </c>
      <c r="C37">
        <v>385</v>
      </c>
      <c r="D37">
        <v>786</v>
      </c>
      <c r="E37" s="37" t="s">
        <v>3169</v>
      </c>
      <c r="F37" s="37" t="s">
        <v>104</v>
      </c>
      <c r="G37" s="37" t="s">
        <v>3170</v>
      </c>
    </row>
    <row r="38" spans="1:7">
      <c r="A38" t="s">
        <v>3168</v>
      </c>
      <c r="B38">
        <v>26</v>
      </c>
      <c r="C38">
        <v>365</v>
      </c>
      <c r="D38">
        <v>690</v>
      </c>
      <c r="E38" s="37" t="s">
        <v>3169</v>
      </c>
      <c r="F38" s="37" t="s">
        <v>104</v>
      </c>
      <c r="G38" s="37" t="s">
        <v>3170</v>
      </c>
    </row>
    <row r="39" spans="1:7">
      <c r="A39" t="s">
        <v>3168</v>
      </c>
      <c r="B39">
        <v>27</v>
      </c>
      <c r="C39">
        <v>330</v>
      </c>
      <c r="D39">
        <v>454</v>
      </c>
      <c r="E39" s="37" t="s">
        <v>3169</v>
      </c>
      <c r="F39" s="37" t="s">
        <v>107</v>
      </c>
      <c r="G39" s="37" t="s">
        <v>3170</v>
      </c>
    </row>
    <row r="40" spans="1:7">
      <c r="A40" t="s">
        <v>3168</v>
      </c>
      <c r="B40">
        <v>28</v>
      </c>
      <c r="C40">
        <v>337</v>
      </c>
      <c r="D40">
        <v>522</v>
      </c>
      <c r="E40" s="37" t="s">
        <v>3169</v>
      </c>
      <c r="F40" s="37" t="s">
        <v>107</v>
      </c>
      <c r="G40" s="37" t="s">
        <v>3170</v>
      </c>
    </row>
    <row r="41" spans="1:7">
      <c r="A41" t="s">
        <v>3168</v>
      </c>
      <c r="B41">
        <v>29</v>
      </c>
      <c r="C41">
        <v>320</v>
      </c>
      <c r="D41">
        <v>388</v>
      </c>
      <c r="E41" s="37" t="s">
        <v>3169</v>
      </c>
      <c r="F41" s="37" t="s">
        <v>107</v>
      </c>
      <c r="G41" s="37" t="s">
        <v>3172</v>
      </c>
    </row>
    <row r="42" spans="1:7">
      <c r="A42" t="s">
        <v>3168</v>
      </c>
      <c r="B42">
        <v>30</v>
      </c>
      <c r="C42">
        <v>305</v>
      </c>
      <c r="D42">
        <v>370</v>
      </c>
      <c r="E42" s="37" t="s">
        <v>3169</v>
      </c>
      <c r="F42" s="37" t="s">
        <v>104</v>
      </c>
      <c r="G42" s="37" t="s">
        <v>3170</v>
      </c>
    </row>
    <row r="43" spans="1:7">
      <c r="A43" t="s">
        <v>3168</v>
      </c>
      <c r="B43">
        <v>31</v>
      </c>
      <c r="C43">
        <v>365</v>
      </c>
      <c r="D43">
        <v>760</v>
      </c>
      <c r="E43" s="37" t="s">
        <v>3169</v>
      </c>
      <c r="F43" s="37" t="s">
        <v>104</v>
      </c>
      <c r="G43" s="37" t="s">
        <v>3170</v>
      </c>
    </row>
    <row r="44" spans="1:7">
      <c r="A44" t="s">
        <v>3168</v>
      </c>
      <c r="B44">
        <v>32</v>
      </c>
      <c r="C44">
        <v>305</v>
      </c>
      <c r="D44">
        <v>362</v>
      </c>
      <c r="E44" s="37" t="s">
        <v>3169</v>
      </c>
      <c r="F44" s="37" t="s">
        <v>107</v>
      </c>
      <c r="G44" s="37" t="s">
        <v>3170</v>
      </c>
    </row>
    <row r="45" spans="1:7">
      <c r="A45" t="s">
        <v>3168</v>
      </c>
      <c r="B45">
        <v>33</v>
      </c>
      <c r="C45">
        <v>280</v>
      </c>
      <c r="D45">
        <v>276</v>
      </c>
      <c r="E45" s="37" t="s">
        <v>3169</v>
      </c>
      <c r="F45" s="37" t="s">
        <v>107</v>
      </c>
      <c r="G45" s="37" t="s">
        <v>3172</v>
      </c>
    </row>
    <row r="46" spans="1:7">
      <c r="A46" t="s">
        <v>3168</v>
      </c>
      <c r="B46">
        <v>34</v>
      </c>
      <c r="C46">
        <v>305</v>
      </c>
      <c r="D46">
        <v>420</v>
      </c>
      <c r="E46" s="37" t="s">
        <v>3169</v>
      </c>
      <c r="F46" s="37" t="s">
        <v>104</v>
      </c>
      <c r="G46" s="37" t="s">
        <v>3170</v>
      </c>
    </row>
    <row r="47" spans="1:7">
      <c r="A47" t="s">
        <v>3168</v>
      </c>
      <c r="B47">
        <v>35</v>
      </c>
      <c r="C47">
        <v>240</v>
      </c>
      <c r="D47">
        <v>196</v>
      </c>
      <c r="E47" s="37" t="s">
        <v>3169</v>
      </c>
      <c r="F47" s="37" t="s">
        <v>107</v>
      </c>
      <c r="G47" s="37" t="s">
        <v>3172</v>
      </c>
    </row>
    <row r="48" spans="1:7">
      <c r="A48" t="s">
        <v>3168</v>
      </c>
      <c r="B48">
        <v>36</v>
      </c>
      <c r="C48">
        <v>280</v>
      </c>
      <c r="D48">
        <v>270</v>
      </c>
      <c r="E48" s="37" t="s">
        <v>3169</v>
      </c>
      <c r="F48" s="37" t="s">
        <v>107</v>
      </c>
      <c r="G48" s="37" t="s">
        <v>3172</v>
      </c>
    </row>
    <row r="49" spans="1:7">
      <c r="A49" t="s">
        <v>3168</v>
      </c>
      <c r="B49">
        <v>37</v>
      </c>
      <c r="C49">
        <v>222</v>
      </c>
      <c r="D49">
        <v>158</v>
      </c>
      <c r="E49" s="37" t="s">
        <v>3169</v>
      </c>
      <c r="F49" s="37" t="s">
        <v>104</v>
      </c>
      <c r="G49" s="37" t="s">
        <v>3170</v>
      </c>
    </row>
    <row r="50" spans="1:7">
      <c r="A50" t="s">
        <v>3168</v>
      </c>
      <c r="B50">
        <v>38</v>
      </c>
      <c r="C50">
        <v>265</v>
      </c>
      <c r="D50">
        <v>250</v>
      </c>
      <c r="E50" s="37" t="s">
        <v>3169</v>
      </c>
      <c r="F50" s="37" t="s">
        <v>104</v>
      </c>
      <c r="G50" s="37" t="s">
        <v>3170</v>
      </c>
    </row>
    <row r="51" spans="1:7">
      <c r="A51" t="s">
        <v>3168</v>
      </c>
      <c r="B51">
        <v>39</v>
      </c>
      <c r="C51">
        <v>200</v>
      </c>
      <c r="D51">
        <v>110</v>
      </c>
      <c r="E51" s="37" t="s">
        <v>3169</v>
      </c>
      <c r="F51" s="37" t="s">
        <v>3171</v>
      </c>
      <c r="G51" s="37" t="s">
        <v>3172</v>
      </c>
    </row>
    <row r="52" spans="1:7">
      <c r="A52" t="s">
        <v>3168</v>
      </c>
      <c r="B52">
        <v>40</v>
      </c>
      <c r="C52">
        <v>295</v>
      </c>
      <c r="D52">
        <v>344</v>
      </c>
      <c r="E52" s="37" t="s">
        <v>3169</v>
      </c>
      <c r="F52" s="37" t="s">
        <v>3171</v>
      </c>
      <c r="G52" s="37" t="s">
        <v>3172</v>
      </c>
    </row>
    <row r="53" spans="1:7">
      <c r="A53" t="s">
        <v>3168</v>
      </c>
      <c r="B53">
        <v>41</v>
      </c>
      <c r="C53">
        <v>225</v>
      </c>
      <c r="D53">
        <v>160</v>
      </c>
      <c r="E53" s="37" t="s">
        <v>3169</v>
      </c>
      <c r="F53" s="37" t="s">
        <v>104</v>
      </c>
      <c r="G53" s="37" t="s">
        <v>3170</v>
      </c>
    </row>
    <row r="54" spans="1:7">
      <c r="A54" t="s">
        <v>3168</v>
      </c>
      <c r="B54">
        <v>42</v>
      </c>
      <c r="C54">
        <v>170</v>
      </c>
      <c r="D54">
        <v>62</v>
      </c>
      <c r="E54" s="37" t="s">
        <v>3169</v>
      </c>
      <c r="F54" s="37" t="s">
        <v>3171</v>
      </c>
      <c r="G54" s="37" t="s">
        <v>3172</v>
      </c>
    </row>
    <row r="55" spans="1:7">
      <c r="A55" t="s">
        <v>3168</v>
      </c>
      <c r="B55">
        <v>43</v>
      </c>
      <c r="C55">
        <v>230</v>
      </c>
      <c r="D55">
        <v>166</v>
      </c>
      <c r="E55" s="37" t="s">
        <v>3169</v>
      </c>
      <c r="F55" s="37" t="s">
        <v>107</v>
      </c>
      <c r="G55" s="37" t="s">
        <v>3172</v>
      </c>
    </row>
    <row r="56" spans="1:7">
      <c r="A56" t="s">
        <v>3168</v>
      </c>
      <c r="B56">
        <v>44</v>
      </c>
      <c r="C56">
        <v>235</v>
      </c>
      <c r="D56">
        <v>174</v>
      </c>
      <c r="E56" s="37" t="s">
        <v>3169</v>
      </c>
      <c r="F56" s="37" t="s">
        <v>3171</v>
      </c>
      <c r="G56" s="37" t="s">
        <v>3172</v>
      </c>
    </row>
    <row r="57" spans="1:7">
      <c r="A57" t="s">
        <v>3168</v>
      </c>
      <c r="B57">
        <v>45</v>
      </c>
      <c r="C57">
        <v>205</v>
      </c>
      <c r="D57">
        <v>110</v>
      </c>
      <c r="E57" s="37" t="s">
        <v>3169</v>
      </c>
      <c r="F57" s="37" t="s">
        <v>3171</v>
      </c>
      <c r="G57" s="37" t="s">
        <v>3172</v>
      </c>
    </row>
    <row r="58" spans="1:7">
      <c r="A58" t="s">
        <v>3168</v>
      </c>
      <c r="B58">
        <v>46</v>
      </c>
      <c r="C58">
        <v>280</v>
      </c>
      <c r="D58">
        <v>292</v>
      </c>
      <c r="E58" s="37" t="s">
        <v>3169</v>
      </c>
      <c r="F58" s="37" t="s">
        <v>104</v>
      </c>
      <c r="G58" s="37" t="s">
        <v>3170</v>
      </c>
    </row>
    <row r="59" spans="1:7">
      <c r="A59" t="s">
        <v>3168</v>
      </c>
      <c r="B59">
        <v>47</v>
      </c>
      <c r="C59">
        <v>245</v>
      </c>
      <c r="D59">
        <v>200</v>
      </c>
      <c r="E59" s="37" t="s">
        <v>3169</v>
      </c>
      <c r="F59" s="37" t="s">
        <v>104</v>
      </c>
      <c r="G59" s="37" t="s">
        <v>3170</v>
      </c>
    </row>
    <row r="60" spans="1:7">
      <c r="A60" t="s">
        <v>3168</v>
      </c>
      <c r="B60">
        <v>48</v>
      </c>
      <c r="C60">
        <v>190</v>
      </c>
      <c r="D60">
        <v>94</v>
      </c>
      <c r="E60" s="37" t="s">
        <v>3169</v>
      </c>
      <c r="F60" s="37" t="s">
        <v>3171</v>
      </c>
      <c r="G60" s="37" t="s">
        <v>3172</v>
      </c>
    </row>
    <row r="61" spans="1:7">
      <c r="A61" t="s">
        <v>3168</v>
      </c>
      <c r="B61">
        <v>49</v>
      </c>
      <c r="C61">
        <v>200</v>
      </c>
      <c r="D61">
        <v>100</v>
      </c>
      <c r="E61" s="37" t="s">
        <v>3169</v>
      </c>
      <c r="F61" s="37" t="s">
        <v>3171</v>
      </c>
      <c r="G61" s="37" t="s">
        <v>3172</v>
      </c>
    </row>
    <row r="62" spans="1:7">
      <c r="A62" t="s">
        <v>3168</v>
      </c>
      <c r="B62">
        <v>50</v>
      </c>
      <c r="C62">
        <v>210</v>
      </c>
      <c r="D62">
        <v>118</v>
      </c>
      <c r="E62" s="37" t="s">
        <v>3169</v>
      </c>
      <c r="F62" s="37" t="s">
        <v>3171</v>
      </c>
      <c r="G62" s="37" t="s">
        <v>3172</v>
      </c>
    </row>
    <row r="63" spans="1:7">
      <c r="A63" t="s">
        <v>3168</v>
      </c>
      <c r="B63">
        <v>51</v>
      </c>
      <c r="C63">
        <v>200</v>
      </c>
      <c r="D63">
        <v>96</v>
      </c>
      <c r="E63" s="37" t="s">
        <v>3169</v>
      </c>
      <c r="F63" s="37" t="s">
        <v>3171</v>
      </c>
      <c r="G63" s="37" t="s">
        <v>3172</v>
      </c>
    </row>
    <row r="64" spans="1:7">
      <c r="A64" t="s">
        <v>3168</v>
      </c>
      <c r="B64">
        <v>52</v>
      </c>
      <c r="C64">
        <v>215</v>
      </c>
      <c r="D64">
        <v>138</v>
      </c>
      <c r="E64" s="37" t="s">
        <v>3169</v>
      </c>
      <c r="F64" s="37" t="s">
        <v>3171</v>
      </c>
      <c r="G64" s="37" t="s">
        <v>3172</v>
      </c>
    </row>
    <row r="65" spans="1:7">
      <c r="A65" t="s">
        <v>3168</v>
      </c>
      <c r="B65">
        <v>53</v>
      </c>
      <c r="C65">
        <v>235</v>
      </c>
      <c r="D65">
        <v>152</v>
      </c>
      <c r="E65" s="37" t="s">
        <v>3169</v>
      </c>
      <c r="F65" s="37" t="s">
        <v>3171</v>
      </c>
      <c r="G65" s="37" t="s">
        <v>3172</v>
      </c>
    </row>
    <row r="66" spans="1:7">
      <c r="A66" t="s">
        <v>3168</v>
      </c>
      <c r="B66">
        <v>54</v>
      </c>
      <c r="C66">
        <v>190</v>
      </c>
      <c r="D66">
        <v>102</v>
      </c>
      <c r="E66" s="37" t="s">
        <v>3169</v>
      </c>
      <c r="F66" s="37" t="s">
        <v>3171</v>
      </c>
      <c r="G66" s="37" t="s">
        <v>3172</v>
      </c>
    </row>
    <row r="67" spans="1:7">
      <c r="A67" t="s">
        <v>3168</v>
      </c>
      <c r="B67">
        <v>55</v>
      </c>
      <c r="C67">
        <v>135</v>
      </c>
      <c r="D67">
        <v>28</v>
      </c>
      <c r="E67" s="37" t="s">
        <v>3169</v>
      </c>
      <c r="F67" s="37" t="s">
        <v>3171</v>
      </c>
      <c r="G67" s="37" t="s">
        <v>3172</v>
      </c>
    </row>
    <row r="68" spans="1:7">
      <c r="A68" t="s">
        <v>3168</v>
      </c>
      <c r="B68">
        <v>56</v>
      </c>
      <c r="C68">
        <v>220</v>
      </c>
      <c r="D68">
        <v>158</v>
      </c>
      <c r="E68" s="37" t="s">
        <v>3169</v>
      </c>
      <c r="F68" s="37" t="s">
        <v>3171</v>
      </c>
      <c r="G68" s="37" t="s">
        <v>3172</v>
      </c>
    </row>
    <row r="69" spans="1:7">
      <c r="A69" t="s">
        <v>3168</v>
      </c>
      <c r="B69">
        <v>57</v>
      </c>
      <c r="C69">
        <v>215</v>
      </c>
      <c r="D69">
        <v>120</v>
      </c>
      <c r="E69" s="37" t="s">
        <v>3169</v>
      </c>
      <c r="F69" s="37" t="s">
        <v>3171</v>
      </c>
      <c r="G69" s="37" t="s">
        <v>3172</v>
      </c>
    </row>
    <row r="70" spans="1:7">
      <c r="A70" t="s">
        <v>3168</v>
      </c>
      <c r="B70">
        <v>58</v>
      </c>
      <c r="C70">
        <v>210</v>
      </c>
      <c r="D70">
        <v>122</v>
      </c>
      <c r="E70" s="37" t="s">
        <v>3169</v>
      </c>
      <c r="F70" s="37" t="s">
        <v>3171</v>
      </c>
      <c r="G70" s="37" t="s">
        <v>3172</v>
      </c>
    </row>
    <row r="71" spans="1:7">
      <c r="A71" t="s">
        <v>3168</v>
      </c>
      <c r="B71">
        <v>59</v>
      </c>
      <c r="C71">
        <v>180</v>
      </c>
      <c r="D71">
        <v>64</v>
      </c>
      <c r="E71" s="37" t="s">
        <v>3169</v>
      </c>
      <c r="F71" s="37" t="s">
        <v>3171</v>
      </c>
      <c r="G71" s="37" t="s">
        <v>3172</v>
      </c>
    </row>
    <row r="72" spans="1:7">
      <c r="A72" t="s">
        <v>3168</v>
      </c>
      <c r="B72">
        <v>60</v>
      </c>
      <c r="C72">
        <v>195</v>
      </c>
      <c r="D72">
        <v>92</v>
      </c>
      <c r="E72" s="37" t="s">
        <v>3169</v>
      </c>
      <c r="F72" s="37" t="s">
        <v>3171</v>
      </c>
      <c r="G72" s="37" t="s">
        <v>3172</v>
      </c>
    </row>
    <row r="73" spans="1:7">
      <c r="A73" t="s">
        <v>3168</v>
      </c>
      <c r="B73">
        <v>61</v>
      </c>
      <c r="C73">
        <v>160</v>
      </c>
      <c r="D73">
        <v>56</v>
      </c>
      <c r="E73" s="37" t="s">
        <v>3169</v>
      </c>
      <c r="F73" s="37" t="s">
        <v>3171</v>
      </c>
      <c r="G73" s="37" t="s">
        <v>3172</v>
      </c>
    </row>
    <row r="74" spans="1:7">
      <c r="A74" t="s">
        <v>3168</v>
      </c>
      <c r="B74">
        <v>62</v>
      </c>
      <c r="C74">
        <v>185</v>
      </c>
      <c r="D74">
        <v>86</v>
      </c>
      <c r="E74" s="37" t="s">
        <v>3169</v>
      </c>
      <c r="F74" s="37" t="s">
        <v>3171</v>
      </c>
      <c r="G74" s="37" t="s">
        <v>3172</v>
      </c>
    </row>
    <row r="75" spans="1:7">
      <c r="A75" t="s">
        <v>3168</v>
      </c>
      <c r="B75">
        <v>63</v>
      </c>
      <c r="C75">
        <v>180</v>
      </c>
      <c r="D75">
        <v>102</v>
      </c>
      <c r="E75" s="37" t="s">
        <v>3169</v>
      </c>
      <c r="F75" s="37" t="s">
        <v>104</v>
      </c>
      <c r="G75" s="37" t="s">
        <v>3170</v>
      </c>
    </row>
    <row r="76" spans="1:7">
      <c r="A76" t="s">
        <v>3168</v>
      </c>
      <c r="B76">
        <v>64</v>
      </c>
      <c r="C76">
        <v>120</v>
      </c>
      <c r="D76">
        <v>18</v>
      </c>
      <c r="E76" s="37" t="s">
        <v>3169</v>
      </c>
      <c r="F76" s="37" t="s">
        <v>3171</v>
      </c>
      <c r="G76" s="37" t="s">
        <v>3172</v>
      </c>
    </row>
    <row r="77" spans="1:7">
      <c r="A77" t="s">
        <v>3168</v>
      </c>
      <c r="B77">
        <v>65</v>
      </c>
      <c r="C77">
        <v>194</v>
      </c>
      <c r="D77">
        <v>120</v>
      </c>
      <c r="E77" s="37" t="s">
        <v>3169</v>
      </c>
      <c r="F77" s="37" t="s">
        <v>3171</v>
      </c>
      <c r="G77" s="37" t="s">
        <v>3172</v>
      </c>
    </row>
    <row r="78" spans="1:7">
      <c r="A78" t="s">
        <v>3168</v>
      </c>
      <c r="B78">
        <v>66</v>
      </c>
      <c r="C78">
        <v>155</v>
      </c>
      <c r="D78">
        <v>62</v>
      </c>
      <c r="E78" s="37" t="s">
        <v>3169</v>
      </c>
      <c r="F78" s="37" t="s">
        <v>3171</v>
      </c>
      <c r="G78" s="37" t="s">
        <v>3172</v>
      </c>
    </row>
    <row r="79" spans="1:7">
      <c r="A79" t="s">
        <v>3168</v>
      </c>
      <c r="B79">
        <v>67</v>
      </c>
      <c r="C79">
        <v>180</v>
      </c>
      <c r="D79">
        <v>90</v>
      </c>
      <c r="E79" s="37" t="s">
        <v>3169</v>
      </c>
      <c r="F79" s="37" t="s">
        <v>3171</v>
      </c>
      <c r="G79" s="37" t="s">
        <v>3172</v>
      </c>
    </row>
    <row r="80" spans="1:7">
      <c r="A80" t="s">
        <v>3168</v>
      </c>
      <c r="B80">
        <v>68</v>
      </c>
      <c r="C80">
        <v>180</v>
      </c>
      <c r="D80">
        <v>84</v>
      </c>
      <c r="E80" s="37" t="s">
        <v>3169</v>
      </c>
      <c r="F80" s="37" t="s">
        <v>3171</v>
      </c>
      <c r="G80" s="37" t="s">
        <v>3172</v>
      </c>
    </row>
    <row r="81" spans="1:7">
      <c r="A81" t="s">
        <v>3168</v>
      </c>
      <c r="B81">
        <v>69</v>
      </c>
      <c r="C81">
        <v>180</v>
      </c>
      <c r="D81">
        <v>72</v>
      </c>
      <c r="E81" s="37" t="s">
        <v>3169</v>
      </c>
      <c r="F81" s="37" t="s">
        <v>3171</v>
      </c>
      <c r="G81" s="37" t="s">
        <v>3172</v>
      </c>
    </row>
    <row r="82" spans="1:7">
      <c r="A82" t="s">
        <v>3168</v>
      </c>
      <c r="B82">
        <v>70</v>
      </c>
      <c r="C82">
        <v>150</v>
      </c>
      <c r="D82">
        <v>48</v>
      </c>
      <c r="E82" s="37" t="s">
        <v>3169</v>
      </c>
      <c r="F82" s="37" t="s">
        <v>3171</v>
      </c>
      <c r="G82" s="37" t="s">
        <v>3172</v>
      </c>
    </row>
    <row r="83" spans="1:7">
      <c r="A83" t="s">
        <v>3168</v>
      </c>
      <c r="B83">
        <v>71</v>
      </c>
      <c r="C83">
        <v>165</v>
      </c>
      <c r="D83">
        <v>54</v>
      </c>
      <c r="E83" s="37" t="s">
        <v>3169</v>
      </c>
      <c r="F83" s="37" t="s">
        <v>3171</v>
      </c>
      <c r="G83" s="37" t="s">
        <v>3172</v>
      </c>
    </row>
    <row r="84" spans="1:7">
      <c r="A84" t="s">
        <v>3173</v>
      </c>
      <c r="B84">
        <v>72</v>
      </c>
      <c r="C84">
        <v>320</v>
      </c>
      <c r="D84">
        <v>460</v>
      </c>
      <c r="E84" s="37" t="s">
        <v>3169</v>
      </c>
      <c r="F84" s="37" t="s">
        <v>107</v>
      </c>
      <c r="G84" s="37" t="s">
        <v>3170</v>
      </c>
    </row>
    <row r="85" spans="1:7">
      <c r="A85" t="s">
        <v>3173</v>
      </c>
      <c r="B85">
        <v>73</v>
      </c>
      <c r="C85">
        <v>370</v>
      </c>
      <c r="D85">
        <v>774</v>
      </c>
      <c r="E85" s="37" t="s">
        <v>3169</v>
      </c>
      <c r="F85" s="37" t="s">
        <v>104</v>
      </c>
      <c r="G85" s="37" t="s">
        <v>3170</v>
      </c>
    </row>
    <row r="86" spans="1:7">
      <c r="A86" t="s">
        <v>3173</v>
      </c>
      <c r="B86">
        <v>74</v>
      </c>
      <c r="C86">
        <v>360</v>
      </c>
      <c r="D86">
        <v>688</v>
      </c>
      <c r="E86" s="37" t="s">
        <v>3169</v>
      </c>
      <c r="F86" s="37" t="s">
        <v>107</v>
      </c>
      <c r="G86" s="37" t="s">
        <v>3170</v>
      </c>
    </row>
    <row r="87" spans="1:7">
      <c r="A87" t="s">
        <v>3173</v>
      </c>
      <c r="B87">
        <v>75</v>
      </c>
      <c r="C87">
        <v>315</v>
      </c>
      <c r="D87">
        <v>386</v>
      </c>
      <c r="E87" s="37" t="s">
        <v>3169</v>
      </c>
      <c r="F87" s="37" t="s">
        <v>104</v>
      </c>
      <c r="G87" s="37" t="s">
        <v>3170</v>
      </c>
    </row>
    <row r="88" spans="1:7">
      <c r="A88" t="s">
        <v>3173</v>
      </c>
      <c r="B88">
        <v>76</v>
      </c>
      <c r="C88">
        <v>310</v>
      </c>
      <c r="D88">
        <v>388</v>
      </c>
      <c r="E88" s="37" t="s">
        <v>3169</v>
      </c>
      <c r="F88" s="37" t="s">
        <v>107</v>
      </c>
      <c r="G88" s="37" t="s">
        <v>3170</v>
      </c>
    </row>
    <row r="89" spans="1:7">
      <c r="A89" t="s">
        <v>3173</v>
      </c>
      <c r="B89">
        <v>77</v>
      </c>
      <c r="C89">
        <v>275</v>
      </c>
      <c r="D89">
        <v>306</v>
      </c>
      <c r="E89" s="37" t="s">
        <v>3169</v>
      </c>
      <c r="F89" s="37" t="s">
        <v>104</v>
      </c>
      <c r="G89" s="37" t="s">
        <v>3170</v>
      </c>
    </row>
    <row r="90" spans="1:7">
      <c r="A90" t="s">
        <v>3173</v>
      </c>
      <c r="B90">
        <v>78</v>
      </c>
      <c r="C90">
        <v>305</v>
      </c>
      <c r="D90">
        <v>428</v>
      </c>
      <c r="E90" s="37" t="s">
        <v>3169</v>
      </c>
      <c r="F90" s="37" t="s">
        <v>3171</v>
      </c>
      <c r="G90" s="37" t="s">
        <v>3172</v>
      </c>
    </row>
    <row r="91" spans="1:7">
      <c r="A91" t="s">
        <v>3173</v>
      </c>
      <c r="B91">
        <v>79</v>
      </c>
      <c r="C91">
        <v>320</v>
      </c>
      <c r="D91">
        <v>372</v>
      </c>
      <c r="E91" s="37" t="s">
        <v>3169</v>
      </c>
      <c r="F91" s="37" t="s">
        <v>107</v>
      </c>
      <c r="G91" s="37" t="s">
        <v>3170</v>
      </c>
    </row>
    <row r="92" spans="1:7">
      <c r="A92" t="s">
        <v>3173</v>
      </c>
      <c r="B92">
        <v>80</v>
      </c>
      <c r="C92">
        <v>270</v>
      </c>
      <c r="D92">
        <v>244</v>
      </c>
      <c r="E92" s="37" t="s">
        <v>3169</v>
      </c>
      <c r="F92" s="37" t="s">
        <v>104</v>
      </c>
      <c r="G92" s="37" t="s">
        <v>3172</v>
      </c>
    </row>
    <row r="93" spans="1:7">
      <c r="A93" t="s">
        <v>3173</v>
      </c>
      <c r="B93">
        <v>81</v>
      </c>
      <c r="C93">
        <v>270</v>
      </c>
      <c r="D93">
        <v>308</v>
      </c>
      <c r="E93" s="37" t="s">
        <v>3169</v>
      </c>
      <c r="F93" s="37" t="s">
        <v>104</v>
      </c>
      <c r="G93" s="37" t="s">
        <v>3170</v>
      </c>
    </row>
    <row r="94" spans="1:7">
      <c r="A94" t="s">
        <v>3173</v>
      </c>
      <c r="B94">
        <v>82</v>
      </c>
      <c r="C94">
        <v>270</v>
      </c>
      <c r="D94">
        <v>274</v>
      </c>
      <c r="E94" s="37" t="s">
        <v>3169</v>
      </c>
      <c r="F94" s="37" t="s">
        <v>104</v>
      </c>
      <c r="G94" s="37" t="s">
        <v>3170</v>
      </c>
    </row>
    <row r="95" spans="1:7">
      <c r="A95" t="s">
        <v>3173</v>
      </c>
      <c r="B95">
        <v>83</v>
      </c>
      <c r="C95">
        <v>280</v>
      </c>
      <c r="D95">
        <v>302</v>
      </c>
      <c r="E95" s="37" t="s">
        <v>3169</v>
      </c>
      <c r="F95" s="37" t="s">
        <v>104</v>
      </c>
      <c r="G95" s="37" t="s">
        <v>3170</v>
      </c>
    </row>
    <row r="96" spans="1:7">
      <c r="A96" t="s">
        <v>3173</v>
      </c>
      <c r="B96">
        <v>84</v>
      </c>
      <c r="C96">
        <v>355</v>
      </c>
      <c r="D96">
        <v>648</v>
      </c>
      <c r="E96" s="37" t="s">
        <v>3169</v>
      </c>
      <c r="F96" s="37" t="s">
        <v>107</v>
      </c>
      <c r="G96" s="37" t="s">
        <v>3170</v>
      </c>
    </row>
    <row r="97" spans="1:7">
      <c r="A97" t="s">
        <v>3173</v>
      </c>
      <c r="B97">
        <v>85</v>
      </c>
      <c r="C97">
        <v>270</v>
      </c>
      <c r="D97">
        <v>266</v>
      </c>
      <c r="E97" s="37" t="s">
        <v>3169</v>
      </c>
      <c r="F97" s="37" t="s">
        <v>104</v>
      </c>
      <c r="G97" s="37" t="s">
        <v>3170</v>
      </c>
    </row>
    <row r="98" spans="1:7">
      <c r="A98" t="s">
        <v>3173</v>
      </c>
      <c r="B98">
        <v>86</v>
      </c>
      <c r="C98">
        <v>335</v>
      </c>
      <c r="D98">
        <v>542</v>
      </c>
      <c r="E98" s="37" t="s">
        <v>3169</v>
      </c>
      <c r="F98" s="37" t="s">
        <v>107</v>
      </c>
      <c r="G98" s="37" t="s">
        <v>3170</v>
      </c>
    </row>
    <row r="99" spans="1:7">
      <c r="A99" t="s">
        <v>3173</v>
      </c>
      <c r="B99">
        <v>87</v>
      </c>
      <c r="C99">
        <v>260</v>
      </c>
      <c r="D99">
        <v>220</v>
      </c>
      <c r="E99" s="37" t="s">
        <v>3169</v>
      </c>
      <c r="F99" s="37" t="s">
        <v>107</v>
      </c>
      <c r="G99" s="37" t="s">
        <v>3172</v>
      </c>
    </row>
    <row r="100" spans="1:7">
      <c r="A100" t="s">
        <v>3173</v>
      </c>
      <c r="B100">
        <v>88</v>
      </c>
      <c r="C100">
        <v>420</v>
      </c>
      <c r="D100">
        <v>972</v>
      </c>
      <c r="E100" s="37" t="s">
        <v>3169</v>
      </c>
      <c r="F100" s="37" t="s">
        <v>107</v>
      </c>
      <c r="G100" s="37" t="s">
        <v>3170</v>
      </c>
    </row>
    <row r="101" spans="1:7">
      <c r="A101" t="s">
        <v>3173</v>
      </c>
      <c r="B101">
        <v>89</v>
      </c>
      <c r="C101">
        <v>300</v>
      </c>
      <c r="D101">
        <v>334</v>
      </c>
      <c r="E101" s="37" t="s">
        <v>3169</v>
      </c>
      <c r="F101" s="37" t="s">
        <v>107</v>
      </c>
      <c r="G101" s="37" t="s">
        <v>3172</v>
      </c>
    </row>
    <row r="102" spans="1:7">
      <c r="A102" t="s">
        <v>3173</v>
      </c>
      <c r="B102">
        <v>90</v>
      </c>
      <c r="C102">
        <v>370</v>
      </c>
      <c r="D102">
        <v>742</v>
      </c>
      <c r="E102" s="37" t="s">
        <v>3169</v>
      </c>
      <c r="F102" s="37" t="s">
        <v>107</v>
      </c>
      <c r="G102" s="37" t="s">
        <v>3170</v>
      </c>
    </row>
    <row r="103" spans="1:7">
      <c r="A103" t="s">
        <v>3173</v>
      </c>
      <c r="B103">
        <v>91</v>
      </c>
      <c r="C103">
        <v>335</v>
      </c>
      <c r="D103">
        <v>558</v>
      </c>
      <c r="E103" s="37" t="s">
        <v>3169</v>
      </c>
      <c r="F103" s="37" t="s">
        <v>107</v>
      </c>
      <c r="G103" s="37" t="s">
        <v>3170</v>
      </c>
    </row>
    <row r="104" spans="1:7">
      <c r="A104" t="s">
        <v>3173</v>
      </c>
      <c r="B104">
        <v>92</v>
      </c>
      <c r="C104">
        <v>235</v>
      </c>
      <c r="D104">
        <v>186</v>
      </c>
      <c r="E104" s="37" t="s">
        <v>3169</v>
      </c>
      <c r="F104" s="37" t="s">
        <v>3171</v>
      </c>
      <c r="G104" s="37" t="s">
        <v>3172</v>
      </c>
    </row>
    <row r="105" spans="1:7">
      <c r="A105" t="s">
        <v>3173</v>
      </c>
      <c r="B105">
        <v>93</v>
      </c>
      <c r="C105">
        <v>320</v>
      </c>
      <c r="D105">
        <v>442</v>
      </c>
      <c r="E105" s="37" t="s">
        <v>3169</v>
      </c>
      <c r="F105" s="37" t="s">
        <v>107</v>
      </c>
      <c r="G105" s="37" t="s">
        <v>3172</v>
      </c>
    </row>
    <row r="106" spans="1:7">
      <c r="A106" t="s">
        <v>3173</v>
      </c>
      <c r="B106">
        <v>94</v>
      </c>
      <c r="C106">
        <v>295</v>
      </c>
      <c r="D106">
        <v>320</v>
      </c>
      <c r="E106" s="37" t="s">
        <v>3169</v>
      </c>
      <c r="F106" s="37" t="s">
        <v>107</v>
      </c>
      <c r="G106" s="37" t="s">
        <v>3172</v>
      </c>
    </row>
    <row r="107" spans="1:7">
      <c r="A107" t="s">
        <v>3173</v>
      </c>
      <c r="B107">
        <v>95</v>
      </c>
      <c r="C107">
        <v>365</v>
      </c>
      <c r="D107">
        <v>580</v>
      </c>
      <c r="E107" s="37" t="s">
        <v>3169</v>
      </c>
      <c r="F107" s="37" t="s">
        <v>107</v>
      </c>
      <c r="G107" s="37" t="s">
        <v>3170</v>
      </c>
    </row>
    <row r="108" spans="1:7">
      <c r="A108" t="s">
        <v>3173</v>
      </c>
      <c r="B108">
        <v>96</v>
      </c>
      <c r="C108">
        <v>345</v>
      </c>
      <c r="D108">
        <v>612</v>
      </c>
      <c r="E108" s="37" t="s">
        <v>3169</v>
      </c>
      <c r="F108" s="37" t="s">
        <v>107</v>
      </c>
      <c r="G108" s="37" t="s">
        <v>3170</v>
      </c>
    </row>
    <row r="109" spans="1:7">
      <c r="A109" t="s">
        <v>3173</v>
      </c>
      <c r="B109">
        <v>97</v>
      </c>
      <c r="C109">
        <v>270</v>
      </c>
      <c r="D109">
        <v>290</v>
      </c>
      <c r="E109" s="37" t="s">
        <v>3169</v>
      </c>
      <c r="F109" s="37" t="s">
        <v>104</v>
      </c>
      <c r="G109" s="37" t="s">
        <v>3170</v>
      </c>
    </row>
    <row r="110" spans="1:7">
      <c r="A110" t="s">
        <v>3173</v>
      </c>
      <c r="B110">
        <v>98</v>
      </c>
      <c r="C110">
        <v>325</v>
      </c>
      <c r="D110">
        <v>410</v>
      </c>
      <c r="E110" s="37" t="s">
        <v>3169</v>
      </c>
      <c r="F110" s="37" t="s">
        <v>104</v>
      </c>
      <c r="G110" s="37" t="s">
        <v>3170</v>
      </c>
    </row>
    <row r="111" spans="1:7">
      <c r="A111" t="s">
        <v>3173</v>
      </c>
      <c r="B111">
        <v>99</v>
      </c>
      <c r="C111">
        <v>230</v>
      </c>
      <c r="D111">
        <v>182</v>
      </c>
      <c r="E111" s="37" t="s">
        <v>3169</v>
      </c>
      <c r="F111" s="37" t="s">
        <v>3171</v>
      </c>
      <c r="G111" s="37" t="s">
        <v>3172</v>
      </c>
    </row>
    <row r="112" spans="1:7">
      <c r="A112" t="s">
        <v>3173</v>
      </c>
      <c r="B112">
        <v>100</v>
      </c>
      <c r="C112">
        <v>330</v>
      </c>
      <c r="D112">
        <v>534</v>
      </c>
      <c r="E112" s="37" t="s">
        <v>3169</v>
      </c>
      <c r="F112" s="37" t="s">
        <v>107</v>
      </c>
      <c r="G112" s="37" t="s">
        <v>3170</v>
      </c>
    </row>
    <row r="113" spans="1:7">
      <c r="A113" t="s">
        <v>3173</v>
      </c>
      <c r="B113">
        <v>101</v>
      </c>
      <c r="C113">
        <v>175</v>
      </c>
      <c r="D113">
        <v>60</v>
      </c>
      <c r="E113" s="37" t="s">
        <v>3169</v>
      </c>
      <c r="F113" s="37" t="s">
        <v>3171</v>
      </c>
      <c r="G113" s="37" t="s">
        <v>3172</v>
      </c>
    </row>
    <row r="114" spans="1:7">
      <c r="A114" t="s">
        <v>3173</v>
      </c>
      <c r="B114">
        <v>102</v>
      </c>
      <c r="C114">
        <v>175</v>
      </c>
      <c r="D114">
        <v>80</v>
      </c>
      <c r="E114" s="37" t="s">
        <v>3169</v>
      </c>
      <c r="F114" s="37" t="s">
        <v>3171</v>
      </c>
      <c r="G114" s="37" t="s">
        <v>3172</v>
      </c>
    </row>
    <row r="115" spans="1:7">
      <c r="A115" t="s">
        <v>3173</v>
      </c>
      <c r="B115">
        <v>103</v>
      </c>
      <c r="C115">
        <v>260</v>
      </c>
      <c r="D115">
        <v>196</v>
      </c>
      <c r="E115" s="37" t="s">
        <v>3169</v>
      </c>
      <c r="F115" s="37" t="s">
        <v>104</v>
      </c>
      <c r="G115" s="37" t="s">
        <v>3170</v>
      </c>
    </row>
    <row r="116" spans="1:7">
      <c r="A116" t="s">
        <v>3173</v>
      </c>
      <c r="B116">
        <v>104</v>
      </c>
      <c r="C116">
        <v>195</v>
      </c>
      <c r="D116">
        <v>112</v>
      </c>
      <c r="E116" s="37" t="s">
        <v>3169</v>
      </c>
      <c r="F116" s="37" t="s">
        <v>104</v>
      </c>
      <c r="G116" s="37" t="s">
        <v>3170</v>
      </c>
    </row>
    <row r="117" spans="1:7">
      <c r="A117" t="s">
        <v>3173</v>
      </c>
      <c r="B117">
        <v>105</v>
      </c>
      <c r="C117">
        <v>400</v>
      </c>
      <c r="D117">
        <v>878</v>
      </c>
      <c r="E117" s="37" t="s">
        <v>3169</v>
      </c>
      <c r="F117" s="37" t="s">
        <v>107</v>
      </c>
      <c r="G117" s="37" t="s">
        <v>3170</v>
      </c>
    </row>
    <row r="118" spans="1:7">
      <c r="A118" t="s">
        <v>3173</v>
      </c>
      <c r="B118">
        <v>106</v>
      </c>
      <c r="C118">
        <v>325</v>
      </c>
      <c r="D118">
        <v>484</v>
      </c>
      <c r="E118" s="37" t="s">
        <v>3169</v>
      </c>
      <c r="F118" s="37" t="s">
        <v>107</v>
      </c>
      <c r="G118" s="37" t="s">
        <v>3170</v>
      </c>
    </row>
    <row r="119" spans="1:7">
      <c r="A119" t="s">
        <v>3173</v>
      </c>
      <c r="B119">
        <v>107</v>
      </c>
      <c r="C119">
        <v>175</v>
      </c>
      <c r="D119">
        <v>66</v>
      </c>
      <c r="E119" s="37" t="s">
        <v>3169</v>
      </c>
      <c r="F119" s="37" t="s">
        <v>3171</v>
      </c>
      <c r="G119" s="37" t="s">
        <v>3172</v>
      </c>
    </row>
    <row r="120" spans="1:7">
      <c r="A120" t="s">
        <v>3173</v>
      </c>
      <c r="B120">
        <v>108</v>
      </c>
      <c r="C120">
        <v>235</v>
      </c>
      <c r="D120">
        <v>172</v>
      </c>
      <c r="E120" s="37" t="s">
        <v>3169</v>
      </c>
      <c r="F120" s="37" t="s">
        <v>107</v>
      </c>
      <c r="G120" s="37" t="s">
        <v>3172</v>
      </c>
    </row>
    <row r="121" spans="1:7">
      <c r="A121" t="s">
        <v>3173</v>
      </c>
      <c r="B121">
        <v>109</v>
      </c>
      <c r="C121">
        <v>260</v>
      </c>
      <c r="D121">
        <v>250</v>
      </c>
      <c r="E121" s="37" t="s">
        <v>3169</v>
      </c>
      <c r="F121" s="37" t="s">
        <v>3171</v>
      </c>
      <c r="G121" s="37" t="s">
        <v>3172</v>
      </c>
    </row>
    <row r="122" spans="1:7">
      <c r="A122" t="s">
        <v>3173</v>
      </c>
      <c r="B122">
        <v>110</v>
      </c>
      <c r="C122">
        <v>350</v>
      </c>
      <c r="D122">
        <v>484</v>
      </c>
      <c r="E122" s="37" t="s">
        <v>3169</v>
      </c>
      <c r="F122" s="37" t="s">
        <v>107</v>
      </c>
      <c r="G122" s="37" t="s">
        <v>3170</v>
      </c>
    </row>
    <row r="123" spans="1:7">
      <c r="A123" t="s">
        <v>3173</v>
      </c>
      <c r="B123">
        <v>111</v>
      </c>
      <c r="C123">
        <v>210</v>
      </c>
      <c r="D123">
        <v>128</v>
      </c>
      <c r="E123" s="37" t="s">
        <v>3169</v>
      </c>
      <c r="F123" s="37" t="s">
        <v>104</v>
      </c>
      <c r="G123" s="37" t="s">
        <v>3170</v>
      </c>
    </row>
    <row r="124" spans="1:7">
      <c r="A124" t="s">
        <v>3173</v>
      </c>
      <c r="B124">
        <v>112</v>
      </c>
      <c r="C124">
        <v>185</v>
      </c>
      <c r="D124">
        <v>86</v>
      </c>
      <c r="E124" s="37" t="s">
        <v>3169</v>
      </c>
      <c r="F124" s="37" t="s">
        <v>3171</v>
      </c>
      <c r="G124" s="37" t="s">
        <v>3172</v>
      </c>
    </row>
    <row r="125" spans="1:7">
      <c r="A125" t="s">
        <v>3173</v>
      </c>
      <c r="B125">
        <v>113</v>
      </c>
      <c r="C125">
        <v>360</v>
      </c>
      <c r="D125">
        <v>672</v>
      </c>
      <c r="E125" s="37" t="s">
        <v>3169</v>
      </c>
      <c r="F125" s="37" t="s">
        <v>107</v>
      </c>
      <c r="G125" s="37" t="s">
        <v>3170</v>
      </c>
    </row>
    <row r="126" spans="1:7">
      <c r="A126" t="s">
        <v>3173</v>
      </c>
      <c r="B126">
        <v>114</v>
      </c>
      <c r="C126">
        <v>250</v>
      </c>
      <c r="D126">
        <v>256</v>
      </c>
      <c r="E126" s="37" t="s">
        <v>3169</v>
      </c>
      <c r="F126" s="37" t="s">
        <v>104</v>
      </c>
      <c r="G126" s="37" t="s">
        <v>3170</v>
      </c>
    </row>
    <row r="127" spans="1:7">
      <c r="A127" t="s">
        <v>3173</v>
      </c>
      <c r="B127">
        <v>115</v>
      </c>
      <c r="C127">
        <v>280</v>
      </c>
      <c r="D127">
        <v>264</v>
      </c>
      <c r="E127" s="37" t="s">
        <v>3169</v>
      </c>
      <c r="F127" s="37" t="s">
        <v>3171</v>
      </c>
      <c r="G127" s="37" t="s">
        <v>3172</v>
      </c>
    </row>
    <row r="128" spans="1:7">
      <c r="A128" t="s">
        <v>3173</v>
      </c>
      <c r="B128">
        <v>116</v>
      </c>
      <c r="C128">
        <v>200</v>
      </c>
      <c r="D128">
        <v>116</v>
      </c>
      <c r="E128" s="37" t="s">
        <v>3169</v>
      </c>
      <c r="F128" s="37" t="s">
        <v>104</v>
      </c>
      <c r="G128" s="37" t="s">
        <v>3170</v>
      </c>
    </row>
    <row r="129" spans="1:7">
      <c r="A129" t="s">
        <v>3173</v>
      </c>
      <c r="B129">
        <v>117</v>
      </c>
      <c r="C129">
        <v>375</v>
      </c>
      <c r="D129">
        <v>714</v>
      </c>
      <c r="E129" s="37" t="s">
        <v>3169</v>
      </c>
      <c r="F129" s="37" t="s">
        <v>107</v>
      </c>
      <c r="G129" s="37" t="s">
        <v>3170</v>
      </c>
    </row>
    <row r="130" spans="1:7">
      <c r="A130" t="s">
        <v>3173</v>
      </c>
      <c r="B130">
        <v>118</v>
      </c>
      <c r="C130">
        <v>160</v>
      </c>
      <c r="D130">
        <v>60</v>
      </c>
      <c r="E130" s="37" t="s">
        <v>3169</v>
      </c>
      <c r="F130" s="37" t="s">
        <v>3171</v>
      </c>
      <c r="G130" s="37" t="s">
        <v>3172</v>
      </c>
    </row>
    <row r="131" spans="1:7">
      <c r="A131" t="s">
        <v>3173</v>
      </c>
      <c r="B131">
        <v>119</v>
      </c>
      <c r="C131">
        <v>170</v>
      </c>
      <c r="D131">
        <v>52</v>
      </c>
      <c r="E131" s="37" t="s">
        <v>3169</v>
      </c>
      <c r="F131" s="37" t="s">
        <v>3171</v>
      </c>
      <c r="G131" s="37" t="s">
        <v>3172</v>
      </c>
    </row>
    <row r="132" spans="1:7">
      <c r="A132" t="s">
        <v>3173</v>
      </c>
      <c r="B132">
        <v>120</v>
      </c>
      <c r="C132">
        <v>115</v>
      </c>
      <c r="D132">
        <v>18</v>
      </c>
      <c r="E132" s="37" t="s">
        <v>3169</v>
      </c>
      <c r="F132" s="37" t="s">
        <v>3171</v>
      </c>
      <c r="G132" s="37" t="s">
        <v>3172</v>
      </c>
    </row>
    <row r="133" spans="1:7">
      <c r="A133" t="s">
        <v>3173</v>
      </c>
      <c r="B133">
        <v>121</v>
      </c>
      <c r="C133">
        <v>210</v>
      </c>
      <c r="D133">
        <v>116</v>
      </c>
      <c r="E133" s="37" t="s">
        <v>3174</v>
      </c>
      <c r="F133" s="37" t="s">
        <v>3171</v>
      </c>
      <c r="G133" s="37" t="s">
        <v>3172</v>
      </c>
    </row>
    <row r="134" spans="1:7">
      <c r="A134" t="s">
        <v>3173</v>
      </c>
      <c r="B134">
        <v>122</v>
      </c>
      <c r="C134">
        <v>195</v>
      </c>
      <c r="D134">
        <v>115</v>
      </c>
      <c r="E134" s="37" t="s">
        <v>3174</v>
      </c>
      <c r="F134" s="37" t="s">
        <v>3171</v>
      </c>
      <c r="G134" s="37" t="s">
        <v>3172</v>
      </c>
    </row>
    <row r="135" spans="1:7">
      <c r="A135" t="s">
        <v>3173</v>
      </c>
      <c r="B135">
        <v>123</v>
      </c>
      <c r="C135">
        <v>215</v>
      </c>
      <c r="D135">
        <v>128</v>
      </c>
      <c r="E135" s="37" t="s">
        <v>3174</v>
      </c>
      <c r="F135" s="37" t="s">
        <v>3171</v>
      </c>
      <c r="G135" s="37" t="s">
        <v>3172</v>
      </c>
    </row>
  </sheetData>
  <phoneticPr fontId="3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5" sqref="A5"/>
    </sheetView>
  </sheetViews>
  <sheetFormatPr baseColWidth="10" defaultColWidth="11" defaultRowHeight="13" x14ac:dyDescent="0"/>
  <sheetData>
    <row r="1" spans="1:4" ht="20">
      <c r="A1" s="36" t="s">
        <v>639</v>
      </c>
    </row>
    <row r="3" spans="1:4">
      <c r="A3" t="s">
        <v>486</v>
      </c>
    </row>
    <row r="4" spans="1:4">
      <c r="A4" t="s">
        <v>557</v>
      </c>
    </row>
    <row r="8" spans="1:4">
      <c r="A8" t="s">
        <v>1516</v>
      </c>
      <c r="B8" t="s">
        <v>1517</v>
      </c>
      <c r="C8" t="s">
        <v>1518</v>
      </c>
      <c r="D8" t="s">
        <v>403</v>
      </c>
    </row>
    <row r="9" spans="1:4">
      <c r="A9">
        <v>709</v>
      </c>
      <c r="B9" t="s">
        <v>1697</v>
      </c>
      <c r="C9">
        <v>1</v>
      </c>
      <c r="D9" t="s">
        <v>1374</v>
      </c>
    </row>
    <row r="10" spans="1:4">
      <c r="A10">
        <v>679</v>
      </c>
      <c r="B10" t="s">
        <v>1697</v>
      </c>
      <c r="C10">
        <v>1</v>
      </c>
      <c r="D10" t="s">
        <v>1374</v>
      </c>
    </row>
    <row r="11" spans="1:4">
      <c r="A11">
        <v>699</v>
      </c>
      <c r="B11" t="s">
        <v>1697</v>
      </c>
      <c r="C11">
        <v>1</v>
      </c>
      <c r="D11" t="s">
        <v>1374</v>
      </c>
    </row>
    <row r="12" spans="1:4">
      <c r="A12">
        <v>562</v>
      </c>
      <c r="B12" t="s">
        <v>1375</v>
      </c>
      <c r="C12">
        <v>1</v>
      </c>
      <c r="D12" t="s">
        <v>1376</v>
      </c>
    </row>
    <row r="13" spans="1:4">
      <c r="A13">
        <v>518</v>
      </c>
      <c r="B13" t="s">
        <v>1375</v>
      </c>
      <c r="C13">
        <v>1</v>
      </c>
      <c r="D13" t="s">
        <v>1376</v>
      </c>
    </row>
    <row r="14" spans="1:4">
      <c r="A14">
        <v>496</v>
      </c>
      <c r="B14" t="s">
        <v>1375</v>
      </c>
      <c r="C14">
        <v>1</v>
      </c>
      <c r="D14" t="s">
        <v>1376</v>
      </c>
    </row>
    <row r="15" spans="1:4">
      <c r="A15">
        <v>657</v>
      </c>
      <c r="B15" t="s">
        <v>1697</v>
      </c>
      <c r="C15">
        <v>2</v>
      </c>
      <c r="D15" t="s">
        <v>1514</v>
      </c>
    </row>
    <row r="16" spans="1:4">
      <c r="A16">
        <v>594</v>
      </c>
      <c r="B16" t="s">
        <v>1697</v>
      </c>
      <c r="C16">
        <v>2</v>
      </c>
      <c r="D16" t="s">
        <v>1514</v>
      </c>
    </row>
    <row r="17" spans="1:4">
      <c r="A17">
        <v>677</v>
      </c>
      <c r="B17" t="s">
        <v>1697</v>
      </c>
      <c r="C17">
        <v>2</v>
      </c>
      <c r="D17" t="s">
        <v>1514</v>
      </c>
    </row>
    <row r="18" spans="1:4">
      <c r="A18">
        <v>508</v>
      </c>
      <c r="B18" t="s">
        <v>1375</v>
      </c>
      <c r="C18">
        <v>2</v>
      </c>
      <c r="D18" t="s">
        <v>1515</v>
      </c>
    </row>
    <row r="19" spans="1:4">
      <c r="A19">
        <v>505</v>
      </c>
      <c r="B19" t="s">
        <v>1375</v>
      </c>
      <c r="C19">
        <v>2</v>
      </c>
      <c r="D19" t="s">
        <v>1515</v>
      </c>
    </row>
    <row r="20" spans="1:4">
      <c r="A20">
        <v>539</v>
      </c>
      <c r="B20" t="s">
        <v>1375</v>
      </c>
      <c r="C20">
        <v>2</v>
      </c>
      <c r="D20" t="s">
        <v>1515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>
      <selection activeCell="A4" sqref="A4"/>
    </sheetView>
  </sheetViews>
  <sheetFormatPr baseColWidth="10" defaultColWidth="11" defaultRowHeight="13" x14ac:dyDescent="0"/>
  <sheetData>
    <row r="1" spans="1:3" ht="20">
      <c r="A1" s="36" t="s">
        <v>556</v>
      </c>
    </row>
    <row r="3" spans="1:3">
      <c r="A3" t="s">
        <v>490</v>
      </c>
    </row>
    <row r="11" spans="1:3">
      <c r="A11" t="s">
        <v>1634</v>
      </c>
      <c r="B11" t="s">
        <v>2755</v>
      </c>
      <c r="C11" t="s">
        <v>1635</v>
      </c>
    </row>
    <row r="12" spans="1:3">
      <c r="A12">
        <v>4.5</v>
      </c>
      <c r="B12" t="s">
        <v>895</v>
      </c>
      <c r="C12">
        <v>2000</v>
      </c>
    </row>
    <row r="13" spans="1:3">
      <c r="A13">
        <v>5</v>
      </c>
      <c r="B13" t="s">
        <v>895</v>
      </c>
      <c r="C13">
        <v>2000</v>
      </c>
    </row>
    <row r="14" spans="1:3">
      <c r="A14">
        <v>6</v>
      </c>
      <c r="B14" t="s">
        <v>896</v>
      </c>
      <c r="C14">
        <v>2000</v>
      </c>
    </row>
    <row r="15" spans="1:3">
      <c r="A15">
        <v>5</v>
      </c>
      <c r="B15" t="s">
        <v>896</v>
      </c>
      <c r="C15">
        <v>2000</v>
      </c>
    </row>
    <row r="16" spans="1:3">
      <c r="A16">
        <v>6.5</v>
      </c>
      <c r="B16" t="s">
        <v>896</v>
      </c>
      <c r="C16">
        <v>2000</v>
      </c>
    </row>
    <row r="17" spans="1:3">
      <c r="A17">
        <v>10</v>
      </c>
      <c r="B17" t="s">
        <v>896</v>
      </c>
      <c r="C17">
        <v>2000</v>
      </c>
    </row>
    <row r="18" spans="1:3">
      <c r="A18">
        <v>6</v>
      </c>
      <c r="B18" t="s">
        <v>896</v>
      </c>
      <c r="C18">
        <v>2000</v>
      </c>
    </row>
    <row r="19" spans="1:3">
      <c r="A19">
        <v>7</v>
      </c>
      <c r="B19" t="s">
        <v>896</v>
      </c>
      <c r="C19">
        <v>2000</v>
      </c>
    </row>
    <row r="20" spans="1:3">
      <c r="A20">
        <v>7</v>
      </c>
      <c r="B20" t="s">
        <v>896</v>
      </c>
      <c r="C20">
        <v>2000</v>
      </c>
    </row>
    <row r="21" spans="1:3">
      <c r="A21">
        <v>6.5</v>
      </c>
      <c r="B21" t="s">
        <v>896</v>
      </c>
      <c r="C21">
        <v>2000</v>
      </c>
    </row>
    <row r="22" spans="1:3">
      <c r="A22">
        <v>5</v>
      </c>
      <c r="B22" t="s">
        <v>896</v>
      </c>
      <c r="C22">
        <v>2000</v>
      </c>
    </row>
    <row r="23" spans="1:3">
      <c r="A23">
        <v>2.5</v>
      </c>
      <c r="B23" t="s">
        <v>896</v>
      </c>
      <c r="C23">
        <v>2000</v>
      </c>
    </row>
    <row r="24" spans="1:3">
      <c r="A24">
        <v>4</v>
      </c>
      <c r="B24" t="s">
        <v>895</v>
      </c>
      <c r="C24">
        <v>2001</v>
      </c>
    </row>
    <row r="25" spans="1:3">
      <c r="A25">
        <v>6</v>
      </c>
      <c r="B25" t="s">
        <v>895</v>
      </c>
      <c r="C25">
        <v>2001</v>
      </c>
    </row>
    <row r="26" spans="1:3">
      <c r="A26">
        <v>1</v>
      </c>
      <c r="B26" t="s">
        <v>895</v>
      </c>
      <c r="C26">
        <v>2001</v>
      </c>
    </row>
    <row r="27" spans="1:3">
      <c r="A27">
        <v>4</v>
      </c>
      <c r="B27" t="s">
        <v>895</v>
      </c>
      <c r="C27">
        <v>2001</v>
      </c>
    </row>
    <row r="28" spans="1:3">
      <c r="A28">
        <v>5</v>
      </c>
      <c r="B28" t="s">
        <v>895</v>
      </c>
      <c r="C28">
        <v>2001</v>
      </c>
    </row>
    <row r="29" spans="1:3">
      <c r="A29">
        <v>6</v>
      </c>
      <c r="B29" t="s">
        <v>895</v>
      </c>
      <c r="C29">
        <v>2001</v>
      </c>
    </row>
    <row r="30" spans="1:3">
      <c r="A30">
        <v>4</v>
      </c>
      <c r="B30" t="s">
        <v>895</v>
      </c>
      <c r="C30">
        <v>2001</v>
      </c>
    </row>
    <row r="31" spans="1:3">
      <c r="A31">
        <v>3</v>
      </c>
      <c r="B31" t="s">
        <v>895</v>
      </c>
      <c r="C31">
        <v>2001</v>
      </c>
    </row>
    <row r="32" spans="1:3">
      <c r="A32">
        <v>4</v>
      </c>
      <c r="B32" t="s">
        <v>895</v>
      </c>
      <c r="C32">
        <v>2001</v>
      </c>
    </row>
    <row r="33" spans="1:3">
      <c r="A33">
        <v>6</v>
      </c>
      <c r="B33" t="s">
        <v>896</v>
      </c>
      <c r="C33">
        <v>2001</v>
      </c>
    </row>
    <row r="34" spans="1:3">
      <c r="A34">
        <v>8</v>
      </c>
      <c r="B34" t="s">
        <v>896</v>
      </c>
      <c r="C34">
        <v>2001</v>
      </c>
    </row>
    <row r="35" spans="1:3">
      <c r="A35">
        <v>12</v>
      </c>
      <c r="B35" t="s">
        <v>896</v>
      </c>
      <c r="C35">
        <v>2001</v>
      </c>
    </row>
    <row r="36" spans="1:3">
      <c r="A36">
        <v>10</v>
      </c>
      <c r="B36" t="s">
        <v>896</v>
      </c>
      <c r="C36">
        <v>2001</v>
      </c>
    </row>
    <row r="37" spans="1:3">
      <c r="A37">
        <v>12</v>
      </c>
      <c r="B37" t="s">
        <v>896</v>
      </c>
      <c r="C37">
        <v>2001</v>
      </c>
    </row>
    <row r="38" spans="1:3">
      <c r="A38">
        <v>7</v>
      </c>
      <c r="B38" t="s">
        <v>896</v>
      </c>
      <c r="C38">
        <v>2001</v>
      </c>
    </row>
    <row r="39" spans="1:3">
      <c r="A39">
        <v>5</v>
      </c>
      <c r="B39" t="s">
        <v>896</v>
      </c>
      <c r="C39">
        <v>2001</v>
      </c>
    </row>
    <row r="40" spans="1:3">
      <c r="A40">
        <v>11</v>
      </c>
      <c r="B40" t="s">
        <v>896</v>
      </c>
      <c r="C40">
        <v>2001</v>
      </c>
    </row>
    <row r="41" spans="1:3">
      <c r="A41">
        <v>7</v>
      </c>
      <c r="B41" t="s">
        <v>896</v>
      </c>
      <c r="C41">
        <v>2001</v>
      </c>
    </row>
    <row r="42" spans="1:3">
      <c r="A42">
        <v>8</v>
      </c>
      <c r="B42" t="s">
        <v>896</v>
      </c>
      <c r="C42">
        <v>2001</v>
      </c>
    </row>
    <row r="43" spans="1:3">
      <c r="A43">
        <v>10</v>
      </c>
      <c r="B43" t="s">
        <v>896</v>
      </c>
      <c r="C43">
        <v>2001</v>
      </c>
    </row>
    <row r="44" spans="1:3">
      <c r="A44">
        <v>8</v>
      </c>
      <c r="B44" t="s">
        <v>896</v>
      </c>
      <c r="C44">
        <v>2001</v>
      </c>
    </row>
    <row r="45" spans="1:3">
      <c r="A45">
        <v>6</v>
      </c>
      <c r="B45" t="s">
        <v>896</v>
      </c>
      <c r="C45">
        <v>2001</v>
      </c>
    </row>
    <row r="46" spans="1:3">
      <c r="A46">
        <v>3</v>
      </c>
      <c r="B46" t="s">
        <v>896</v>
      </c>
      <c r="C46">
        <v>2001</v>
      </c>
    </row>
    <row r="47" spans="1:3">
      <c r="A47">
        <v>8.5</v>
      </c>
      <c r="B47" t="s">
        <v>896</v>
      </c>
      <c r="C47">
        <v>2001</v>
      </c>
    </row>
    <row r="48" spans="1:3">
      <c r="A48">
        <v>3</v>
      </c>
      <c r="B48" t="s">
        <v>895</v>
      </c>
      <c r="C48">
        <v>2002</v>
      </c>
    </row>
    <row r="49" spans="1:3">
      <c r="A49">
        <v>3</v>
      </c>
      <c r="B49" t="s">
        <v>895</v>
      </c>
      <c r="C49">
        <v>2002</v>
      </c>
    </row>
    <row r="50" spans="1:3">
      <c r="A50">
        <v>3</v>
      </c>
      <c r="B50" t="s">
        <v>895</v>
      </c>
      <c r="C50">
        <v>2002</v>
      </c>
    </row>
    <row r="51" spans="1:3">
      <c r="A51">
        <v>3</v>
      </c>
      <c r="B51" t="s">
        <v>895</v>
      </c>
      <c r="C51">
        <v>2002</v>
      </c>
    </row>
    <row r="52" spans="1:3">
      <c r="A52">
        <v>3</v>
      </c>
      <c r="B52" t="s">
        <v>895</v>
      </c>
      <c r="C52">
        <v>2002</v>
      </c>
    </row>
    <row r="53" spans="1:3">
      <c r="A53">
        <v>3</v>
      </c>
      <c r="B53" t="s">
        <v>895</v>
      </c>
      <c r="C53">
        <v>2002</v>
      </c>
    </row>
    <row r="54" spans="1:3">
      <c r="A54">
        <v>6</v>
      </c>
      <c r="B54" t="s">
        <v>896</v>
      </c>
      <c r="C54">
        <v>2002</v>
      </c>
    </row>
    <row r="55" spans="1:3">
      <c r="A55">
        <v>6</v>
      </c>
      <c r="B55" t="s">
        <v>896</v>
      </c>
      <c r="C55">
        <v>2002</v>
      </c>
    </row>
    <row r="56" spans="1:3">
      <c r="A56">
        <v>8.5</v>
      </c>
      <c r="B56" t="s">
        <v>896</v>
      </c>
      <c r="C56">
        <v>2002</v>
      </c>
    </row>
    <row r="57" spans="1:3">
      <c r="A57">
        <v>6</v>
      </c>
      <c r="B57" t="s">
        <v>896</v>
      </c>
      <c r="C57">
        <v>2002</v>
      </c>
    </row>
    <row r="58" spans="1:3">
      <c r="A58">
        <v>5</v>
      </c>
      <c r="B58" t="s">
        <v>896</v>
      </c>
      <c r="C58">
        <v>2002</v>
      </c>
    </row>
    <row r="59" spans="1:3">
      <c r="A59">
        <v>5</v>
      </c>
      <c r="B59" t="s">
        <v>896</v>
      </c>
      <c r="C59">
        <v>2002</v>
      </c>
    </row>
    <row r="60" spans="1:3">
      <c r="A60">
        <v>4</v>
      </c>
      <c r="B60" t="s">
        <v>896</v>
      </c>
      <c r="C60">
        <v>2002</v>
      </c>
    </row>
    <row r="61" spans="1:3">
      <c r="A61">
        <v>6</v>
      </c>
      <c r="B61" t="s">
        <v>896</v>
      </c>
      <c r="C61">
        <v>2002</v>
      </c>
    </row>
    <row r="62" spans="1:3">
      <c r="A62">
        <v>6</v>
      </c>
      <c r="B62" t="s">
        <v>896</v>
      </c>
      <c r="C62">
        <v>2002</v>
      </c>
    </row>
    <row r="63" spans="1:3">
      <c r="A63">
        <v>7.5</v>
      </c>
      <c r="B63" t="s">
        <v>896</v>
      </c>
      <c r="C63">
        <v>2002</v>
      </c>
    </row>
    <row r="64" spans="1:3">
      <c r="A64">
        <v>7</v>
      </c>
      <c r="B64" t="s">
        <v>896</v>
      </c>
      <c r="C64">
        <v>2002</v>
      </c>
    </row>
    <row r="65" spans="1:3">
      <c r="A65">
        <v>6</v>
      </c>
      <c r="B65" t="s">
        <v>896</v>
      </c>
      <c r="C65">
        <v>2002</v>
      </c>
    </row>
    <row r="66" spans="1:3">
      <c r="A66">
        <v>5</v>
      </c>
      <c r="B66" t="s">
        <v>896</v>
      </c>
      <c r="C66">
        <v>2002</v>
      </c>
    </row>
    <row r="67" spans="1:3">
      <c r="A67">
        <v>6</v>
      </c>
      <c r="B67" t="s">
        <v>896</v>
      </c>
      <c r="C67">
        <v>2002</v>
      </c>
    </row>
    <row r="68" spans="1:3">
      <c r="A68">
        <v>6</v>
      </c>
      <c r="B68" t="s">
        <v>896</v>
      </c>
      <c r="C68">
        <v>2002</v>
      </c>
    </row>
    <row r="69" spans="1:3">
      <c r="A69">
        <v>4</v>
      </c>
      <c r="B69" t="s">
        <v>896</v>
      </c>
      <c r="C69">
        <v>2002</v>
      </c>
    </row>
    <row r="70" spans="1:3">
      <c r="A70">
        <v>6</v>
      </c>
      <c r="B70" t="s">
        <v>896</v>
      </c>
      <c r="C70">
        <v>2002</v>
      </c>
    </row>
    <row r="71" spans="1:3">
      <c r="A71">
        <v>6</v>
      </c>
      <c r="B71" t="s">
        <v>896</v>
      </c>
      <c r="C71">
        <v>2002</v>
      </c>
    </row>
    <row r="72" spans="1:3">
      <c r="A72">
        <v>7</v>
      </c>
      <c r="B72" t="s">
        <v>896</v>
      </c>
      <c r="C72">
        <v>2002</v>
      </c>
    </row>
    <row r="73" spans="1:3">
      <c r="A73">
        <v>10</v>
      </c>
      <c r="B73" t="s">
        <v>896</v>
      </c>
      <c r="C73">
        <v>2002</v>
      </c>
    </row>
    <row r="74" spans="1:3">
      <c r="A74">
        <v>5</v>
      </c>
      <c r="B74" t="s">
        <v>896</v>
      </c>
      <c r="C74">
        <v>2002</v>
      </c>
    </row>
    <row r="75" spans="1:3">
      <c r="A75">
        <v>6.5</v>
      </c>
      <c r="B75" t="s">
        <v>896</v>
      </c>
      <c r="C75">
        <v>2002</v>
      </c>
    </row>
    <row r="76" spans="1:3">
      <c r="A76">
        <v>7.5</v>
      </c>
      <c r="B76" t="s">
        <v>896</v>
      </c>
      <c r="C76">
        <v>2002</v>
      </c>
    </row>
    <row r="77" spans="1:3">
      <c r="A77">
        <v>8</v>
      </c>
      <c r="B77" t="s">
        <v>896</v>
      </c>
      <c r="C77">
        <v>2002</v>
      </c>
    </row>
    <row r="78" spans="1:3">
      <c r="A78">
        <v>6.5</v>
      </c>
      <c r="B78" t="s">
        <v>896</v>
      </c>
      <c r="C78">
        <v>2002</v>
      </c>
    </row>
    <row r="79" spans="1:3">
      <c r="A79">
        <v>7</v>
      </c>
      <c r="B79" t="s">
        <v>896</v>
      </c>
      <c r="C79">
        <v>2002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9"/>
  <sheetViews>
    <sheetView workbookViewId="0">
      <selection activeCell="B12" sqref="B12"/>
    </sheetView>
  </sheetViews>
  <sheetFormatPr baseColWidth="10" defaultColWidth="13.7109375" defaultRowHeight="13" x14ac:dyDescent="0"/>
  <sheetData>
    <row r="1" spans="1:2" ht="23">
      <c r="A1" s="26" t="s">
        <v>606</v>
      </c>
    </row>
    <row r="3" spans="1:2">
      <c r="A3" t="s">
        <v>609</v>
      </c>
    </row>
    <row r="4" spans="1:2">
      <c r="A4" t="s">
        <v>610</v>
      </c>
    </row>
    <row r="6" spans="1:2">
      <c r="A6" t="s">
        <v>503</v>
      </c>
    </row>
    <row r="7" spans="1:2">
      <c r="B7" t="s">
        <v>510</v>
      </c>
    </row>
    <row r="8" spans="1:2">
      <c r="A8" t="s">
        <v>509</v>
      </c>
    </row>
    <row r="9" spans="1:2">
      <c r="B9" t="s">
        <v>2538</v>
      </c>
    </row>
    <row r="10" spans="1:2">
      <c r="B10" t="s">
        <v>504</v>
      </c>
    </row>
    <row r="11" spans="1:2">
      <c r="B11" t="s">
        <v>505</v>
      </c>
    </row>
    <row r="12" spans="1:2">
      <c r="B12" t="s">
        <v>564</v>
      </c>
    </row>
    <row r="19" spans="1:7">
      <c r="A19" t="s">
        <v>108</v>
      </c>
      <c r="B19" t="s">
        <v>600</v>
      </c>
      <c r="C19" t="s">
        <v>601</v>
      </c>
      <c r="D19" t="s">
        <v>602</v>
      </c>
      <c r="E19" t="s">
        <v>603</v>
      </c>
      <c r="F19" t="s">
        <v>604</v>
      </c>
      <c r="G19" t="s">
        <v>605</v>
      </c>
    </row>
    <row r="20" spans="1:7">
      <c r="A20">
        <v>-1.8495999999999999</v>
      </c>
      <c r="B20">
        <v>1.2124999999999999</v>
      </c>
      <c r="C20">
        <v>-0.70323999999999998</v>
      </c>
      <c r="D20">
        <v>8.6007E-2</v>
      </c>
      <c r="E20">
        <v>-0.40572999999999998</v>
      </c>
      <c r="F20">
        <v>-0.42487000000000003</v>
      </c>
      <c r="G20">
        <v>0.12683</v>
      </c>
    </row>
    <row r="21" spans="1:7">
      <c r="A21">
        <v>-1.8222</v>
      </c>
      <c r="B21">
        <v>0.30359999999999998</v>
      </c>
      <c r="C21">
        <v>-1.0089999999999999</v>
      </c>
      <c r="D21">
        <v>0.23369000000000001</v>
      </c>
      <c r="E21">
        <v>-0.43413000000000002</v>
      </c>
      <c r="F21">
        <v>-1.7315</v>
      </c>
      <c r="G21">
        <v>2.5264000000000002</v>
      </c>
    </row>
    <row r="22" spans="1:7">
      <c r="A22">
        <v>-1.7947</v>
      </c>
      <c r="B22">
        <v>0.64968000000000004</v>
      </c>
      <c r="C22">
        <v>0.17379</v>
      </c>
      <c r="D22">
        <v>1.0780000000000001</v>
      </c>
      <c r="E22">
        <v>-0.11226</v>
      </c>
      <c r="F22">
        <v>-9.4660999999999995E-2</v>
      </c>
      <c r="G22">
        <v>-1.845</v>
      </c>
    </row>
    <row r="23" spans="1:7">
      <c r="A23">
        <v>-1.7673000000000001</v>
      </c>
      <c r="B23">
        <v>-1.5237000000000001</v>
      </c>
      <c r="C23">
        <v>-0.84158999999999995</v>
      </c>
      <c r="D23">
        <v>-7.6883999999999994E-2</v>
      </c>
      <c r="E23">
        <v>1.3328</v>
      </c>
      <c r="F23">
        <v>-0.18823000000000001</v>
      </c>
      <c r="G23">
        <v>1.1577</v>
      </c>
    </row>
    <row r="24" spans="1:7">
      <c r="A24">
        <v>-1.7398</v>
      </c>
      <c r="B24">
        <v>-0.37613000000000002</v>
      </c>
      <c r="C24">
        <v>1.0843</v>
      </c>
      <c r="D24">
        <v>-0.29038000000000003</v>
      </c>
      <c r="E24">
        <v>2.1002999999999998</v>
      </c>
      <c r="F24">
        <v>-7.3955000000000007E-2</v>
      </c>
      <c r="G24">
        <v>-2.5345</v>
      </c>
    </row>
    <row r="25" spans="1:7">
      <c r="A25">
        <v>-1.7123999999999999</v>
      </c>
      <c r="B25">
        <v>-0.68418000000000001</v>
      </c>
      <c r="C25">
        <v>0.60170999999999997</v>
      </c>
      <c r="D25">
        <v>1.2243999999999999</v>
      </c>
      <c r="E25">
        <v>-1.4247000000000001</v>
      </c>
      <c r="F25">
        <v>0.25931999999999999</v>
      </c>
      <c r="G25">
        <v>-0.14656</v>
      </c>
    </row>
    <row r="26" spans="1:7">
      <c r="A26">
        <v>-1.6986000000000001</v>
      </c>
      <c r="B26">
        <v>-0.70596000000000003</v>
      </c>
      <c r="C26">
        <v>1.0023</v>
      </c>
      <c r="D26">
        <v>0.82028000000000001</v>
      </c>
      <c r="E26">
        <v>0.50363000000000002</v>
      </c>
      <c r="F26">
        <v>0.30775000000000002</v>
      </c>
      <c r="G26">
        <v>-2.0767000000000002</v>
      </c>
    </row>
    <row r="27" spans="1:7">
      <c r="A27">
        <v>-1.6849000000000001</v>
      </c>
      <c r="B27">
        <v>-1.9810999999999999E-2</v>
      </c>
      <c r="C27">
        <v>-1.4410000000000001</v>
      </c>
      <c r="D27">
        <v>-1.2021999999999999</v>
      </c>
      <c r="E27">
        <v>0.77332999999999996</v>
      </c>
      <c r="F27">
        <v>0.29665999999999998</v>
      </c>
      <c r="G27">
        <v>1.5044</v>
      </c>
    </row>
    <row r="28" spans="1:7">
      <c r="A28">
        <v>-1.6575</v>
      </c>
      <c r="B28">
        <v>1.7934000000000001</v>
      </c>
      <c r="C28">
        <v>1.0228999999999999</v>
      </c>
      <c r="D28">
        <v>-0.50327999999999995</v>
      </c>
      <c r="E28">
        <v>0.47486</v>
      </c>
      <c r="F28">
        <v>-0.1133</v>
      </c>
      <c r="G28">
        <v>-2.7294999999999998</v>
      </c>
    </row>
    <row r="29" spans="1:7">
      <c r="A29">
        <v>-1.63</v>
      </c>
      <c r="B29">
        <v>1.3782000000000001</v>
      </c>
      <c r="C29">
        <v>-1.6312</v>
      </c>
      <c r="D29">
        <v>1.0185</v>
      </c>
      <c r="E29">
        <v>-0.30247000000000002</v>
      </c>
      <c r="F29">
        <v>0.94181999999999999</v>
      </c>
      <c r="G29">
        <v>-1.5865</v>
      </c>
    </row>
    <row r="30" spans="1:7">
      <c r="A30">
        <v>-1.6026</v>
      </c>
      <c r="B30">
        <v>-1.1882999999999999</v>
      </c>
      <c r="C30">
        <v>1.3958999999999999E-2</v>
      </c>
      <c r="D30">
        <v>-0.94123999999999997</v>
      </c>
      <c r="E30">
        <v>-0.30880999999999997</v>
      </c>
      <c r="F30">
        <v>-1.5668</v>
      </c>
      <c r="G30">
        <v>3.9276</v>
      </c>
    </row>
    <row r="31" spans="1:7">
      <c r="A31">
        <v>-1.5750999999999999</v>
      </c>
      <c r="B31">
        <v>0.41921999999999998</v>
      </c>
      <c r="C31">
        <v>0.76493999999999995</v>
      </c>
      <c r="D31">
        <v>0.19269</v>
      </c>
      <c r="E31">
        <v>-1.0270999999999999</v>
      </c>
      <c r="F31">
        <v>-0.96643999999999997</v>
      </c>
      <c r="G31">
        <v>0.52498</v>
      </c>
    </row>
    <row r="32" spans="1:7">
      <c r="A32">
        <v>-1.5477000000000001</v>
      </c>
      <c r="B32">
        <v>0.30364999999999998</v>
      </c>
      <c r="C32">
        <v>1.0959000000000001</v>
      </c>
      <c r="D32">
        <v>-0.81423999999999996</v>
      </c>
      <c r="E32">
        <v>0.83645000000000003</v>
      </c>
      <c r="F32">
        <v>-0.40259</v>
      </c>
      <c r="G32">
        <v>-1.0726</v>
      </c>
    </row>
    <row r="33" spans="1:7">
      <c r="A33">
        <v>-1.6862999999999999</v>
      </c>
      <c r="B33">
        <v>-1.6165</v>
      </c>
      <c r="C33">
        <v>2.6020000000000001E-2</v>
      </c>
      <c r="D33">
        <v>-0.62224000000000002</v>
      </c>
      <c r="E33">
        <v>0.38224000000000002</v>
      </c>
      <c r="F33">
        <v>-1.2195</v>
      </c>
      <c r="G33">
        <v>2.9742000000000002</v>
      </c>
    </row>
    <row r="34" spans="1:7">
      <c r="A34">
        <v>-1.6739999999999999</v>
      </c>
      <c r="B34">
        <v>0.27317999999999998</v>
      </c>
      <c r="C34">
        <v>-0.78142999999999996</v>
      </c>
      <c r="D34">
        <v>0.58731999999999995</v>
      </c>
      <c r="E34">
        <v>1.9307000000000001</v>
      </c>
      <c r="F34">
        <v>-0.36821999999999999</v>
      </c>
      <c r="G34">
        <v>-1.7623</v>
      </c>
    </row>
    <row r="35" spans="1:7">
      <c r="A35">
        <v>-1.6617</v>
      </c>
      <c r="B35">
        <v>-0.94662000000000002</v>
      </c>
      <c r="C35">
        <v>-0.45295000000000002</v>
      </c>
      <c r="D35">
        <v>0.43447999999999998</v>
      </c>
      <c r="E35">
        <v>0.72345999999999999</v>
      </c>
      <c r="F35">
        <v>1</v>
      </c>
      <c r="G35">
        <v>-0.88836999999999999</v>
      </c>
    </row>
    <row r="36" spans="1:7">
      <c r="A36">
        <v>-1.6493</v>
      </c>
      <c r="B36">
        <v>-1.131</v>
      </c>
      <c r="C36">
        <v>0.14987</v>
      </c>
      <c r="D36">
        <v>0.43385000000000001</v>
      </c>
      <c r="E36">
        <v>-0.59960000000000002</v>
      </c>
      <c r="F36">
        <v>-1.0767</v>
      </c>
      <c r="G36">
        <v>2.1442999999999999</v>
      </c>
    </row>
    <row r="37" spans="1:7">
      <c r="A37">
        <v>-1.788</v>
      </c>
      <c r="B37">
        <v>0.68716999999999995</v>
      </c>
      <c r="C37">
        <v>-0.91317999999999999</v>
      </c>
      <c r="D37">
        <v>1.4212</v>
      </c>
      <c r="E37">
        <v>0.43845000000000001</v>
      </c>
      <c r="F37">
        <v>0.18393000000000001</v>
      </c>
      <c r="G37">
        <v>-1.9423999999999999</v>
      </c>
    </row>
    <row r="38" spans="1:7">
      <c r="A38">
        <v>-1.7605</v>
      </c>
      <c r="B38">
        <v>-0.90822999999999998</v>
      </c>
      <c r="C38">
        <v>-0.39833000000000002</v>
      </c>
      <c r="D38">
        <v>-0.59143999999999997</v>
      </c>
      <c r="E38">
        <v>0.36496000000000001</v>
      </c>
      <c r="F38">
        <v>0.80395000000000005</v>
      </c>
      <c r="G38">
        <v>0.67320000000000002</v>
      </c>
    </row>
    <row r="39" spans="1:7">
      <c r="A39">
        <v>-1.7331000000000001</v>
      </c>
      <c r="B39">
        <v>4.3094E-2</v>
      </c>
      <c r="C39">
        <v>0.50683999999999996</v>
      </c>
      <c r="D39">
        <v>0.47223999999999999</v>
      </c>
      <c r="E39">
        <v>-9.1295000000000001E-2</v>
      </c>
      <c r="F39">
        <v>0.51161999999999996</v>
      </c>
      <c r="G39">
        <v>-1.5159</v>
      </c>
    </row>
    <row r="40" spans="1:7">
      <c r="A40">
        <v>-1.7056</v>
      </c>
      <c r="B40">
        <v>-2.4774000000000001E-2</v>
      </c>
      <c r="C40">
        <v>-0.45678999999999997</v>
      </c>
      <c r="D40">
        <v>-0.92898000000000003</v>
      </c>
      <c r="E40">
        <v>1.1940999999999999</v>
      </c>
      <c r="F40">
        <v>0.40334999999999999</v>
      </c>
      <c r="G40">
        <v>-0.21337</v>
      </c>
    </row>
    <row r="41" spans="1:7">
      <c r="A41">
        <v>-1.6781999999999999</v>
      </c>
      <c r="B41">
        <v>6.2345999999999999E-2</v>
      </c>
      <c r="C41">
        <v>-0.56810000000000005</v>
      </c>
      <c r="D41">
        <v>0.26838000000000001</v>
      </c>
      <c r="E41">
        <v>0.74377000000000004</v>
      </c>
      <c r="F41">
        <v>-0.33772000000000002</v>
      </c>
      <c r="G41">
        <v>-0.23738999999999999</v>
      </c>
    </row>
    <row r="42" spans="1:7">
      <c r="A42">
        <v>-1.6507000000000001</v>
      </c>
      <c r="B42">
        <v>1.1237999999999999</v>
      </c>
      <c r="C42">
        <v>-1.7833999999999999E-2</v>
      </c>
      <c r="D42">
        <v>-1.5303</v>
      </c>
      <c r="E42">
        <v>-0.73087000000000002</v>
      </c>
      <c r="F42">
        <v>0.48060999999999998</v>
      </c>
      <c r="G42">
        <v>0.69494</v>
      </c>
    </row>
    <row r="43" spans="1:7">
      <c r="A43">
        <v>-1.637</v>
      </c>
      <c r="B43">
        <v>-0.49923000000000001</v>
      </c>
      <c r="C43">
        <v>0.60124</v>
      </c>
      <c r="D43">
        <v>0.7873</v>
      </c>
      <c r="E43">
        <v>1.4674</v>
      </c>
      <c r="F43">
        <v>-2.9520000000000001E-2</v>
      </c>
      <c r="G43">
        <v>-2.4125999999999999</v>
      </c>
    </row>
    <row r="44" spans="1:7">
      <c r="A44">
        <v>-1.6233</v>
      </c>
      <c r="B44">
        <v>-1.3391</v>
      </c>
      <c r="C44">
        <v>7.7032000000000003E-2</v>
      </c>
      <c r="D44">
        <v>2.0286</v>
      </c>
      <c r="E44">
        <v>-0.16550000000000001</v>
      </c>
      <c r="F44">
        <v>0.63158000000000003</v>
      </c>
      <c r="G44">
        <v>-1.3988</v>
      </c>
    </row>
    <row r="45" spans="1:7">
      <c r="A45">
        <v>-1.5958000000000001</v>
      </c>
      <c r="B45">
        <v>-0.58989999999999998</v>
      </c>
      <c r="C45">
        <v>0.79517000000000004</v>
      </c>
      <c r="D45">
        <v>0.93742000000000003</v>
      </c>
      <c r="E45">
        <v>0.19322</v>
      </c>
      <c r="F45">
        <v>1.1902999999999999</v>
      </c>
      <c r="G45">
        <v>-2.6332</v>
      </c>
    </row>
    <row r="46" spans="1:7">
      <c r="A46">
        <v>-1.5684</v>
      </c>
      <c r="B46">
        <v>8.5339999999999999E-2</v>
      </c>
      <c r="C46">
        <v>0.30990000000000001</v>
      </c>
      <c r="D46">
        <v>0.80425000000000002</v>
      </c>
      <c r="E46">
        <v>-0.63639000000000001</v>
      </c>
      <c r="F46">
        <v>-0.68489</v>
      </c>
      <c r="G46">
        <v>4.9168000000000003E-2</v>
      </c>
    </row>
    <row r="47" spans="1:7">
      <c r="A47">
        <v>-1.5408999999999999</v>
      </c>
      <c r="B47">
        <v>-0.71616999999999997</v>
      </c>
      <c r="C47">
        <v>-0.19084999999999999</v>
      </c>
      <c r="D47">
        <v>1.2408999999999999</v>
      </c>
      <c r="E47">
        <v>-1.9901</v>
      </c>
      <c r="F47">
        <v>-2.1966999999999999</v>
      </c>
      <c r="G47">
        <v>3.7673000000000001</v>
      </c>
    </row>
    <row r="48" spans="1:7">
      <c r="A48">
        <v>-1.5135000000000001</v>
      </c>
      <c r="B48">
        <v>-0.92142999999999997</v>
      </c>
      <c r="C48">
        <v>-0.26089000000000001</v>
      </c>
      <c r="D48">
        <v>-0.11107</v>
      </c>
      <c r="E48">
        <v>-0.12213</v>
      </c>
      <c r="F48">
        <v>-2.3508000000000001E-2</v>
      </c>
      <c r="G48">
        <v>1.3764000000000001</v>
      </c>
    </row>
    <row r="49" spans="1:7">
      <c r="A49">
        <v>-1.486</v>
      </c>
      <c r="B49">
        <v>0.97114999999999996</v>
      </c>
      <c r="C49">
        <v>-0.88048999999999999</v>
      </c>
      <c r="D49">
        <v>0.16284000000000001</v>
      </c>
      <c r="E49">
        <v>0.65593000000000001</v>
      </c>
      <c r="F49">
        <v>-0.83491000000000004</v>
      </c>
      <c r="G49">
        <v>-0.12544</v>
      </c>
    </row>
    <row r="50" spans="1:7">
      <c r="A50">
        <v>-1.6667000000000001</v>
      </c>
      <c r="B50">
        <v>-0.20610000000000001</v>
      </c>
      <c r="C50">
        <v>-1.4245000000000001</v>
      </c>
      <c r="D50">
        <v>-0.36101</v>
      </c>
      <c r="E50">
        <v>-1.7582</v>
      </c>
      <c r="F50">
        <v>-0.79866999999999999</v>
      </c>
      <c r="G50">
        <v>4.6204999999999998</v>
      </c>
    </row>
    <row r="51" spans="1:7">
      <c r="A51">
        <v>-1.6647000000000001</v>
      </c>
      <c r="B51">
        <v>-0.47775000000000001</v>
      </c>
      <c r="C51">
        <v>-3.2452000000000002E-2</v>
      </c>
      <c r="D51">
        <v>0.11717</v>
      </c>
      <c r="E51">
        <v>-0.18512000000000001</v>
      </c>
      <c r="F51">
        <v>-0.55908999999999998</v>
      </c>
      <c r="G51">
        <v>1.2035</v>
      </c>
    </row>
    <row r="52" spans="1:7">
      <c r="A52">
        <v>-1.6626000000000001</v>
      </c>
      <c r="B52">
        <v>-1.2605</v>
      </c>
      <c r="C52">
        <v>0.10586</v>
      </c>
      <c r="D52">
        <v>-0.80264999999999997</v>
      </c>
      <c r="E52">
        <v>-0.31850000000000001</v>
      </c>
      <c r="F52">
        <v>0.64087000000000005</v>
      </c>
      <c r="G52">
        <v>1.7193000000000001</v>
      </c>
    </row>
    <row r="53" spans="1:7">
      <c r="A53">
        <v>-1.4911000000000001</v>
      </c>
      <c r="B53">
        <v>0.39695000000000003</v>
      </c>
      <c r="C53">
        <v>-0.20011000000000001</v>
      </c>
      <c r="D53">
        <v>-0.13367000000000001</v>
      </c>
      <c r="E53">
        <v>0.38195000000000001</v>
      </c>
      <c r="F53">
        <v>0.93862999999999996</v>
      </c>
      <c r="G53">
        <v>-1.1988000000000001</v>
      </c>
    </row>
    <row r="54" spans="1:7">
      <c r="A54">
        <v>-1.4622999999999999</v>
      </c>
      <c r="B54">
        <v>0.58255000000000001</v>
      </c>
      <c r="C54">
        <v>-1.0791999999999999</v>
      </c>
      <c r="D54">
        <v>-9.2776999999999998E-2</v>
      </c>
      <c r="E54">
        <v>5.1755000000000002E-2</v>
      </c>
      <c r="F54">
        <v>0.94889999999999997</v>
      </c>
      <c r="G54">
        <v>-0.23907</v>
      </c>
    </row>
    <row r="55" spans="1:7">
      <c r="A55">
        <v>-1.4336</v>
      </c>
      <c r="B55">
        <v>0.9829</v>
      </c>
      <c r="C55">
        <v>-0.75173000000000001</v>
      </c>
      <c r="D55">
        <v>1.8552</v>
      </c>
      <c r="E55">
        <v>-0.65758000000000005</v>
      </c>
      <c r="F55">
        <v>-1.4331</v>
      </c>
      <c r="G55">
        <v>0.13569999999999999</v>
      </c>
    </row>
    <row r="56" spans="1:7">
      <c r="A56">
        <v>-1.4048</v>
      </c>
      <c r="B56">
        <v>0.49367</v>
      </c>
      <c r="C56">
        <v>-0.56693000000000005</v>
      </c>
      <c r="D56">
        <v>-0.74992999999999999</v>
      </c>
      <c r="E56">
        <v>-0.34969</v>
      </c>
      <c r="F56">
        <v>-0.33373999999999998</v>
      </c>
      <c r="G56">
        <v>1.7335</v>
      </c>
    </row>
    <row r="57" spans="1:7">
      <c r="A57">
        <v>-1.3761000000000001</v>
      </c>
      <c r="B57">
        <v>0.2036</v>
      </c>
      <c r="C57">
        <v>-0.43508999999999998</v>
      </c>
      <c r="D57">
        <v>-0.87636000000000003</v>
      </c>
      <c r="E57">
        <v>0.60024999999999995</v>
      </c>
      <c r="F57">
        <v>-0.41259000000000001</v>
      </c>
      <c r="G57">
        <v>1.1516999999999999</v>
      </c>
    </row>
    <row r="58" spans="1:7">
      <c r="A58">
        <v>-1.3472999999999999</v>
      </c>
      <c r="B58">
        <v>0.56862999999999997</v>
      </c>
      <c r="C58">
        <v>-0.45115</v>
      </c>
      <c r="D58">
        <v>1.0206</v>
      </c>
      <c r="E58">
        <v>-1.0718000000000001</v>
      </c>
      <c r="F58">
        <v>-0.45199</v>
      </c>
      <c r="G58">
        <v>0.53949000000000003</v>
      </c>
    </row>
    <row r="59" spans="1:7">
      <c r="A59">
        <v>-1.3186</v>
      </c>
      <c r="B59">
        <v>-0.31462000000000001</v>
      </c>
      <c r="C59">
        <v>1.7450000000000001</v>
      </c>
      <c r="D59">
        <v>-1.4785999999999999</v>
      </c>
      <c r="E59">
        <v>-0.97499000000000002</v>
      </c>
      <c r="F59">
        <v>-7.9023999999999997E-2</v>
      </c>
      <c r="G59">
        <v>1.3835</v>
      </c>
    </row>
    <row r="60" spans="1:7">
      <c r="A60">
        <v>-1.2898000000000001</v>
      </c>
      <c r="B60">
        <v>-0.37658999999999998</v>
      </c>
      <c r="C60">
        <v>1.1020000000000001</v>
      </c>
      <c r="D60">
        <v>1.425</v>
      </c>
      <c r="E60">
        <v>-2.4649000000000001E-2</v>
      </c>
      <c r="F60">
        <v>-1.0194000000000001</v>
      </c>
      <c r="G60">
        <v>-0.95037000000000005</v>
      </c>
    </row>
    <row r="61" spans="1:7">
      <c r="A61">
        <v>-1.2898000000000001</v>
      </c>
      <c r="B61">
        <v>-0.98168</v>
      </c>
      <c r="C61">
        <v>-0.25057000000000001</v>
      </c>
      <c r="D61">
        <v>-0.57074000000000003</v>
      </c>
      <c r="E61">
        <v>0.28005999999999998</v>
      </c>
      <c r="F61">
        <v>1.2950999999999999</v>
      </c>
      <c r="G61">
        <v>0.41019</v>
      </c>
    </row>
    <row r="62" spans="1:7">
      <c r="A62">
        <v>-1.5111000000000001</v>
      </c>
      <c r="B62">
        <v>-1.6753</v>
      </c>
      <c r="C62">
        <v>2.0916999999999999</v>
      </c>
      <c r="D62">
        <v>-0.42121999999999998</v>
      </c>
      <c r="E62">
        <v>-0.92318999999999996</v>
      </c>
      <c r="F62">
        <v>1.6087</v>
      </c>
      <c r="G62">
        <v>-0.47610000000000002</v>
      </c>
    </row>
    <row r="63" spans="1:7">
      <c r="A63">
        <v>-1.2595000000000001</v>
      </c>
      <c r="B63">
        <v>-3.0734000000000001E-2</v>
      </c>
      <c r="C63">
        <v>-1.6365000000000001</v>
      </c>
      <c r="D63">
        <v>0.67274</v>
      </c>
      <c r="E63">
        <v>0.38657999999999998</v>
      </c>
      <c r="F63">
        <v>0.81628999999999996</v>
      </c>
      <c r="G63">
        <v>-7.8697000000000003E-2</v>
      </c>
    </row>
    <row r="64" spans="1:7">
      <c r="A64">
        <v>-1.5310999999999999</v>
      </c>
      <c r="B64">
        <v>1.2497</v>
      </c>
      <c r="C64">
        <v>0.71401999999999999</v>
      </c>
      <c r="D64">
        <v>0.62163000000000002</v>
      </c>
      <c r="E64">
        <v>-1.1026</v>
      </c>
      <c r="F64">
        <v>0.28162999999999999</v>
      </c>
      <c r="G64">
        <v>-1.5680000000000001</v>
      </c>
    </row>
    <row r="65" spans="1:7">
      <c r="A65">
        <v>-1.2292000000000001</v>
      </c>
      <c r="B65">
        <v>1.2571000000000001</v>
      </c>
      <c r="C65">
        <v>0.51492000000000004</v>
      </c>
      <c r="D65">
        <v>0.75997000000000003</v>
      </c>
      <c r="E65">
        <v>0.60821999999999998</v>
      </c>
      <c r="F65">
        <v>-0.23103000000000001</v>
      </c>
      <c r="G65">
        <v>-2.7157</v>
      </c>
    </row>
    <row r="66" spans="1:7">
      <c r="A66">
        <v>-1.5310999999999999</v>
      </c>
      <c r="B66">
        <v>-0.87824999999999998</v>
      </c>
      <c r="C66">
        <v>-3.1326000000000001</v>
      </c>
      <c r="D66">
        <v>-1.2532000000000001</v>
      </c>
      <c r="E66">
        <v>-0.97765000000000002</v>
      </c>
      <c r="F66">
        <v>0.97870999999999997</v>
      </c>
      <c r="G66">
        <v>5.4489999999999998</v>
      </c>
    </row>
    <row r="67" spans="1:7">
      <c r="A67">
        <v>-1.2155</v>
      </c>
      <c r="B67">
        <v>-0.44296000000000002</v>
      </c>
      <c r="C67">
        <v>-0.23771</v>
      </c>
      <c r="D67">
        <v>1.2614000000000001</v>
      </c>
      <c r="E67">
        <v>-0.29436000000000001</v>
      </c>
      <c r="F67">
        <v>-1.0725</v>
      </c>
      <c r="G67">
        <v>0.95320000000000005</v>
      </c>
    </row>
    <row r="68" spans="1:7">
      <c r="A68">
        <v>-1.5174000000000001</v>
      </c>
      <c r="B68">
        <v>-1.5566</v>
      </c>
      <c r="C68">
        <v>4.4644999999999997E-2</v>
      </c>
      <c r="D68">
        <v>0.92166999999999999</v>
      </c>
      <c r="E68">
        <v>-2.8752</v>
      </c>
      <c r="F68">
        <v>1.1540999999999999</v>
      </c>
      <c r="G68">
        <v>2.4542999999999999</v>
      </c>
    </row>
    <row r="69" spans="1:7">
      <c r="A69">
        <v>-1.3848</v>
      </c>
      <c r="B69">
        <v>-1.5619000000000001</v>
      </c>
      <c r="C69">
        <v>-0.41503000000000001</v>
      </c>
      <c r="D69">
        <v>0.49127999999999999</v>
      </c>
      <c r="E69">
        <v>-0.36094999999999999</v>
      </c>
      <c r="F69">
        <v>0.49303000000000002</v>
      </c>
      <c r="G69">
        <v>1.5228999999999999</v>
      </c>
    </row>
    <row r="70" spans="1:7">
      <c r="A70">
        <v>-1.2018</v>
      </c>
      <c r="B70">
        <v>0.12975</v>
      </c>
      <c r="C70">
        <v>-0.18612999999999999</v>
      </c>
      <c r="D70">
        <v>0.12953999999999999</v>
      </c>
      <c r="E70">
        <v>0.80837999999999999</v>
      </c>
      <c r="F70">
        <v>0.47949000000000003</v>
      </c>
      <c r="G70">
        <v>-1.1467000000000001</v>
      </c>
    </row>
    <row r="71" spans="1:7">
      <c r="A71">
        <v>-1.5037</v>
      </c>
      <c r="B71">
        <v>-1.2770999999999999</v>
      </c>
      <c r="C71">
        <v>-0.70984000000000003</v>
      </c>
      <c r="D71">
        <v>-0.36657000000000001</v>
      </c>
      <c r="E71">
        <v>0.12095</v>
      </c>
      <c r="F71">
        <v>1.4519</v>
      </c>
      <c r="G71">
        <v>0.97892000000000001</v>
      </c>
    </row>
    <row r="72" spans="1:7">
      <c r="A72">
        <v>-1.3694</v>
      </c>
      <c r="B72">
        <v>1.8205</v>
      </c>
      <c r="C72">
        <v>-0.56184999999999996</v>
      </c>
      <c r="D72">
        <v>-2.4567000000000001</v>
      </c>
      <c r="E72">
        <v>1.3240000000000001</v>
      </c>
      <c r="F72">
        <v>0.57028000000000001</v>
      </c>
      <c r="G72">
        <v>-0.34739999999999999</v>
      </c>
    </row>
    <row r="73" spans="1:7">
      <c r="A73">
        <v>-1.1880999999999999</v>
      </c>
      <c r="B73">
        <v>-1.5817000000000001</v>
      </c>
      <c r="C73">
        <v>0.92084999999999995</v>
      </c>
      <c r="D73">
        <v>-1.8217000000000001</v>
      </c>
      <c r="E73">
        <v>0.78166999999999998</v>
      </c>
      <c r="F73">
        <v>0.53827000000000003</v>
      </c>
      <c r="G73">
        <v>1.4724999999999999</v>
      </c>
    </row>
    <row r="74" spans="1:7">
      <c r="A74">
        <v>-1.49</v>
      </c>
      <c r="B74">
        <v>-0.16467999999999999</v>
      </c>
      <c r="C74">
        <v>1.0442</v>
      </c>
      <c r="D74">
        <v>-1.4888999999999999</v>
      </c>
      <c r="E74">
        <v>-0.64171</v>
      </c>
      <c r="F74">
        <v>0.23066999999999999</v>
      </c>
      <c r="G74">
        <v>1.3396999999999999</v>
      </c>
    </row>
    <row r="75" spans="1:7">
      <c r="A75">
        <v>-1.1880999999999999</v>
      </c>
      <c r="B75">
        <v>0.67825000000000002</v>
      </c>
      <c r="C75">
        <v>1.5268999999999999</v>
      </c>
      <c r="D75">
        <v>1.9589000000000001</v>
      </c>
      <c r="E75">
        <v>-1.7202999999999999</v>
      </c>
      <c r="F75">
        <v>-0.57796999999999998</v>
      </c>
      <c r="G75">
        <v>-1.6688000000000001</v>
      </c>
    </row>
    <row r="76" spans="1:7">
      <c r="A76">
        <v>-1.4597</v>
      </c>
      <c r="B76">
        <v>-1.4111</v>
      </c>
      <c r="C76">
        <v>1.1713</v>
      </c>
      <c r="D76">
        <v>-0.94059000000000004</v>
      </c>
      <c r="E76">
        <v>-0.77751999999999999</v>
      </c>
      <c r="F76">
        <v>0.76588000000000001</v>
      </c>
      <c r="G76">
        <v>1.4719</v>
      </c>
    </row>
    <row r="77" spans="1:7">
      <c r="A77">
        <v>-1.2081</v>
      </c>
      <c r="B77">
        <v>0.30689</v>
      </c>
      <c r="C77">
        <v>0.99265999999999999</v>
      </c>
      <c r="D77">
        <v>0.37158999999999998</v>
      </c>
      <c r="E77">
        <v>-0.60153999999999996</v>
      </c>
      <c r="F77">
        <v>-0.87627999999999995</v>
      </c>
      <c r="G77">
        <v>6.9808999999999996E-2</v>
      </c>
    </row>
    <row r="78" spans="1:7">
      <c r="A78">
        <v>-1.4294</v>
      </c>
      <c r="B78">
        <v>-0.45604</v>
      </c>
      <c r="C78">
        <v>0.68322000000000005</v>
      </c>
      <c r="D78">
        <v>0.65566999999999998</v>
      </c>
      <c r="E78">
        <v>0.81015999999999999</v>
      </c>
      <c r="F78">
        <v>-7.3883000000000004E-3</v>
      </c>
      <c r="G78">
        <v>-1.4572000000000001</v>
      </c>
    </row>
    <row r="79" spans="1:7">
      <c r="A79">
        <v>-1.3916999999999999</v>
      </c>
      <c r="B79">
        <v>-9.3054999999999999E-2</v>
      </c>
      <c r="C79">
        <v>0.63032999999999995</v>
      </c>
      <c r="D79">
        <v>0.1164</v>
      </c>
      <c r="E79">
        <v>0.36524000000000001</v>
      </c>
      <c r="F79">
        <v>-0.45105000000000001</v>
      </c>
      <c r="G79">
        <v>-0.30545</v>
      </c>
    </row>
    <row r="80" spans="1:7">
      <c r="A80">
        <v>-1.3540000000000001</v>
      </c>
      <c r="B80">
        <v>0.62475999999999998</v>
      </c>
      <c r="C80">
        <v>-1.5914999999999999</v>
      </c>
      <c r="D80">
        <v>0.19044</v>
      </c>
      <c r="E80">
        <v>0.55271000000000003</v>
      </c>
      <c r="F80">
        <v>-0.33566000000000001</v>
      </c>
      <c r="G80">
        <v>0.79127999999999998</v>
      </c>
    </row>
    <row r="81" spans="1:7">
      <c r="A81">
        <v>-1.2785</v>
      </c>
      <c r="B81">
        <v>-1.0601</v>
      </c>
      <c r="C81">
        <v>0.82484999999999997</v>
      </c>
      <c r="D81">
        <v>-2.0510999999999999</v>
      </c>
      <c r="E81">
        <v>5.4112E-2</v>
      </c>
      <c r="F81">
        <v>0.93093999999999999</v>
      </c>
      <c r="G81">
        <v>1.6309</v>
      </c>
    </row>
    <row r="82" spans="1:7">
      <c r="A82">
        <v>-1.2533000000000001</v>
      </c>
      <c r="B82">
        <v>2.0486</v>
      </c>
      <c r="C82">
        <v>0.41635</v>
      </c>
      <c r="D82">
        <v>-0.80352999999999997</v>
      </c>
      <c r="E82">
        <v>0.32407000000000002</v>
      </c>
      <c r="F82">
        <v>0.3211</v>
      </c>
      <c r="G82">
        <v>-1.9934000000000001</v>
      </c>
    </row>
    <row r="83" spans="1:7">
      <c r="A83">
        <v>-1.2282</v>
      </c>
      <c r="B83">
        <v>-0.38712999999999997</v>
      </c>
      <c r="C83">
        <v>-0.43673000000000001</v>
      </c>
      <c r="D83">
        <v>2.0602999999999998</v>
      </c>
      <c r="E83">
        <v>4.6703000000000001E-2</v>
      </c>
      <c r="F83">
        <v>-1.0112000000000001</v>
      </c>
      <c r="G83">
        <v>-0.1062</v>
      </c>
    </row>
    <row r="84" spans="1:7">
      <c r="A84">
        <v>-1.3585</v>
      </c>
      <c r="B84">
        <v>-0.37337999999999999</v>
      </c>
      <c r="C84">
        <v>2.3576999999999999</v>
      </c>
      <c r="D84">
        <v>-0.38074000000000002</v>
      </c>
      <c r="E84">
        <v>-1.2477</v>
      </c>
      <c r="F84">
        <v>-1.1060000000000001</v>
      </c>
      <c r="G84">
        <v>1.1884999999999999</v>
      </c>
    </row>
    <row r="85" spans="1:7">
      <c r="A85">
        <v>-1.3565</v>
      </c>
      <c r="B85">
        <v>-0.87629000000000001</v>
      </c>
      <c r="C85">
        <v>-0.16950000000000001</v>
      </c>
      <c r="D85">
        <v>1.0139</v>
      </c>
      <c r="E85">
        <v>0.39588000000000001</v>
      </c>
      <c r="F85">
        <v>0.82591000000000003</v>
      </c>
      <c r="G85">
        <v>-0.88436999999999999</v>
      </c>
    </row>
    <row r="86" spans="1:7">
      <c r="A86">
        <v>-1.3544</v>
      </c>
      <c r="B86">
        <v>-1.0992</v>
      </c>
      <c r="C86">
        <v>-1.2435</v>
      </c>
      <c r="D86">
        <v>-0.88858000000000004</v>
      </c>
      <c r="E86">
        <v>-1.9106999999999999E-2</v>
      </c>
      <c r="F86">
        <v>1.5584</v>
      </c>
      <c r="G86">
        <v>2.0541999999999998</v>
      </c>
    </row>
    <row r="87" spans="1:7">
      <c r="A87">
        <v>-1.0790999999999999</v>
      </c>
      <c r="B87">
        <v>0.22320000000000001</v>
      </c>
      <c r="C87">
        <v>0.11330999999999999</v>
      </c>
      <c r="D87">
        <v>-0.80523999999999996</v>
      </c>
      <c r="E87">
        <v>-0.51505999999999996</v>
      </c>
      <c r="F87">
        <v>-0.47184999999999999</v>
      </c>
      <c r="G87">
        <v>2.1535000000000002</v>
      </c>
    </row>
    <row r="88" spans="1:7">
      <c r="A88">
        <v>-1.0790999999999999</v>
      </c>
      <c r="B88">
        <v>1.5984</v>
      </c>
      <c r="C88">
        <v>0.96882000000000001</v>
      </c>
      <c r="D88">
        <v>-0.14665</v>
      </c>
      <c r="E88">
        <v>0.66603000000000001</v>
      </c>
      <c r="F88">
        <v>1.0620000000000001</v>
      </c>
      <c r="G88">
        <v>-3.4742000000000002</v>
      </c>
    </row>
    <row r="89" spans="1:7">
      <c r="A89">
        <v>-1.0517000000000001</v>
      </c>
      <c r="B89">
        <v>-0.50178999999999996</v>
      </c>
      <c r="C89">
        <v>-0.95606000000000002</v>
      </c>
      <c r="D89">
        <v>0.35422999999999999</v>
      </c>
      <c r="E89">
        <v>-0.66007000000000005</v>
      </c>
      <c r="F89">
        <v>8.4494E-2</v>
      </c>
      <c r="G89">
        <v>2.2934000000000001</v>
      </c>
    </row>
    <row r="90" spans="1:7">
      <c r="A90">
        <v>-1.0242</v>
      </c>
      <c r="B90">
        <v>-0.16414999999999999</v>
      </c>
      <c r="C90">
        <v>0.14743000000000001</v>
      </c>
      <c r="D90">
        <v>0.18948999999999999</v>
      </c>
      <c r="E90">
        <v>-1.9325000000000001</v>
      </c>
      <c r="F90">
        <v>-0.98092999999999997</v>
      </c>
      <c r="G90">
        <v>3.3993000000000002</v>
      </c>
    </row>
    <row r="91" spans="1:7">
      <c r="A91">
        <v>-0.99675999999999998</v>
      </c>
      <c r="B91">
        <v>1.7149999999999999E-2</v>
      </c>
      <c r="C91">
        <v>1.2559</v>
      </c>
      <c r="D91">
        <v>0.37557000000000001</v>
      </c>
      <c r="E91">
        <v>0.81725999999999999</v>
      </c>
      <c r="F91">
        <v>-1.3013999999999999</v>
      </c>
      <c r="G91">
        <v>-0.49270000000000003</v>
      </c>
    </row>
    <row r="92" spans="1:7">
      <c r="A92">
        <v>-0.96931999999999996</v>
      </c>
      <c r="B92">
        <v>0.62465999999999999</v>
      </c>
      <c r="C92">
        <v>-1.9582999999999999</v>
      </c>
      <c r="D92">
        <v>1.167</v>
      </c>
      <c r="E92">
        <v>0.39702999999999999</v>
      </c>
      <c r="F92">
        <v>-6.3875000000000001E-2</v>
      </c>
      <c r="G92">
        <v>0.41116999999999998</v>
      </c>
    </row>
    <row r="93" spans="1:7">
      <c r="A93">
        <v>-0.94186999999999999</v>
      </c>
      <c r="B93">
        <v>-0.61160000000000003</v>
      </c>
      <c r="C93">
        <v>1.4263999999999999</v>
      </c>
      <c r="D93">
        <v>-2.0966</v>
      </c>
      <c r="E93">
        <v>-0.47854000000000002</v>
      </c>
      <c r="F93">
        <v>-2.8355999999999999</v>
      </c>
      <c r="G93">
        <v>5.3954000000000004</v>
      </c>
    </row>
    <row r="94" spans="1:7">
      <c r="A94">
        <v>-0.91442000000000001</v>
      </c>
      <c r="B94">
        <v>-0.50117</v>
      </c>
      <c r="C94">
        <v>-0.59438999999999997</v>
      </c>
      <c r="D94">
        <v>0.18024999999999999</v>
      </c>
      <c r="E94">
        <v>-0.64817999999999998</v>
      </c>
      <c r="F94">
        <v>1.6868000000000001</v>
      </c>
      <c r="G94">
        <v>0.48061999999999999</v>
      </c>
    </row>
    <row r="95" spans="1:7">
      <c r="A95">
        <v>-0.88697999999999999</v>
      </c>
      <c r="B95">
        <v>1.7721</v>
      </c>
      <c r="C95">
        <v>-1.3194999999999999</v>
      </c>
      <c r="D95">
        <v>1.4276</v>
      </c>
      <c r="E95">
        <v>0.87763000000000002</v>
      </c>
      <c r="F95">
        <v>-0.94225000000000003</v>
      </c>
      <c r="G95">
        <v>-1.2141</v>
      </c>
    </row>
    <row r="96" spans="1:7">
      <c r="A96">
        <v>-0.85953000000000002</v>
      </c>
      <c r="B96">
        <v>0.67573000000000005</v>
      </c>
      <c r="C96">
        <v>0.81847000000000003</v>
      </c>
      <c r="D96">
        <v>-0.78049999999999997</v>
      </c>
      <c r="E96">
        <v>1.413</v>
      </c>
      <c r="F96">
        <v>0.45180999999999999</v>
      </c>
      <c r="G96">
        <v>-1.8809</v>
      </c>
    </row>
    <row r="97" spans="1:7">
      <c r="A97">
        <v>-0.83208000000000004</v>
      </c>
      <c r="B97">
        <v>-0.44788</v>
      </c>
      <c r="C97">
        <v>-0.44822000000000001</v>
      </c>
      <c r="D97">
        <v>0.72075999999999996</v>
      </c>
      <c r="E97">
        <v>1.0101</v>
      </c>
      <c r="F97">
        <v>0.8952</v>
      </c>
      <c r="G97">
        <v>-1.1368</v>
      </c>
    </row>
    <row r="98" spans="1:7">
      <c r="A98">
        <v>-0.80462999999999996</v>
      </c>
      <c r="B98">
        <v>-0.21312</v>
      </c>
      <c r="C98">
        <v>-0.61040000000000005</v>
      </c>
      <c r="D98">
        <v>1.2262999999999999</v>
      </c>
      <c r="E98">
        <v>-0.91996</v>
      </c>
      <c r="F98">
        <v>6.4335000000000003E-2</v>
      </c>
      <c r="G98">
        <v>1.0377000000000001</v>
      </c>
    </row>
    <row r="99" spans="1:7">
      <c r="A99">
        <v>-0.77719000000000005</v>
      </c>
      <c r="B99">
        <v>1.1385000000000001</v>
      </c>
      <c r="C99">
        <v>1.6644000000000001</v>
      </c>
      <c r="D99">
        <v>-1.7107000000000001</v>
      </c>
      <c r="E99">
        <v>1.2535000000000001</v>
      </c>
      <c r="F99">
        <v>-0.66422000000000003</v>
      </c>
      <c r="G99">
        <v>-0.90839000000000003</v>
      </c>
    </row>
    <row r="100" spans="1:7">
      <c r="A100">
        <v>-1.0488999999999999</v>
      </c>
      <c r="B100">
        <v>0.84336999999999995</v>
      </c>
      <c r="C100">
        <v>0.14449999999999999</v>
      </c>
      <c r="D100">
        <v>-0.90781000000000001</v>
      </c>
      <c r="E100">
        <v>2.3725999999999998</v>
      </c>
      <c r="F100">
        <v>-1.8796999999999999</v>
      </c>
      <c r="G100">
        <v>0.15819</v>
      </c>
    </row>
    <row r="101" spans="1:7">
      <c r="A101">
        <v>-1.0185999999999999</v>
      </c>
      <c r="B101">
        <v>2.1608999999999998</v>
      </c>
      <c r="C101">
        <v>-0.80264999999999997</v>
      </c>
      <c r="D101">
        <v>-1.2456</v>
      </c>
      <c r="E101">
        <v>-2.6084999999999998</v>
      </c>
      <c r="F101">
        <v>2.1825000000000001</v>
      </c>
      <c r="G101">
        <v>1.0076000000000001</v>
      </c>
    </row>
    <row r="102" spans="1:7">
      <c r="A102">
        <v>-0.98836000000000002</v>
      </c>
      <c r="B102">
        <v>-0.69274999999999998</v>
      </c>
      <c r="C102">
        <v>-1.0591999999999999</v>
      </c>
      <c r="D102">
        <v>0.32728000000000002</v>
      </c>
      <c r="E102">
        <v>0.41681000000000001</v>
      </c>
      <c r="F102">
        <v>-1.7565</v>
      </c>
      <c r="G102">
        <v>3.4104000000000001</v>
      </c>
    </row>
    <row r="103" spans="1:7">
      <c r="A103">
        <v>-0.95811000000000002</v>
      </c>
      <c r="B103">
        <v>-0.13589999999999999</v>
      </c>
      <c r="C103">
        <v>0.4032</v>
      </c>
      <c r="D103">
        <v>-1.0436000000000001</v>
      </c>
      <c r="E103">
        <v>-1.5397000000000001</v>
      </c>
      <c r="F103">
        <v>1.4939</v>
      </c>
      <c r="G103">
        <v>1.5138</v>
      </c>
    </row>
    <row r="104" spans="1:7">
      <c r="A104">
        <v>-0.92786000000000002</v>
      </c>
      <c r="B104">
        <v>-0.41026000000000001</v>
      </c>
      <c r="C104">
        <v>0.55445</v>
      </c>
      <c r="D104">
        <v>-0.51359999999999995</v>
      </c>
      <c r="E104">
        <v>1.0909</v>
      </c>
      <c r="F104">
        <v>0.80010999999999999</v>
      </c>
      <c r="G104">
        <v>-0.84319999999999995</v>
      </c>
    </row>
    <row r="105" spans="1:7">
      <c r="A105">
        <v>-0.89761000000000002</v>
      </c>
      <c r="B105">
        <v>-0.77959999999999996</v>
      </c>
      <c r="C105">
        <v>1.1051</v>
      </c>
      <c r="D105">
        <v>1.5637000000000001</v>
      </c>
      <c r="E105">
        <v>1.0205</v>
      </c>
      <c r="F105">
        <v>-1.0790999999999999</v>
      </c>
      <c r="G105">
        <v>-1.2093</v>
      </c>
    </row>
    <row r="106" spans="1:7">
      <c r="A106">
        <v>-0.86736000000000002</v>
      </c>
      <c r="B106">
        <v>-0.20699999999999999</v>
      </c>
      <c r="C106">
        <v>0.1827</v>
      </c>
      <c r="D106">
        <v>0.36538999999999999</v>
      </c>
      <c r="E106">
        <v>-0.69008000000000003</v>
      </c>
      <c r="F106">
        <v>-0.27073999999999998</v>
      </c>
      <c r="G106">
        <v>1.2787999999999999</v>
      </c>
    </row>
    <row r="107" spans="1:7">
      <c r="A107">
        <v>-0.83711000000000002</v>
      </c>
      <c r="B107">
        <v>-1.0132000000000001</v>
      </c>
      <c r="C107">
        <v>1.9709000000000001</v>
      </c>
      <c r="D107">
        <v>-0.56069999999999998</v>
      </c>
      <c r="E107">
        <v>0.89137</v>
      </c>
      <c r="F107">
        <v>1.4458</v>
      </c>
      <c r="G107">
        <v>-2.0402</v>
      </c>
    </row>
    <row r="108" spans="1:7">
      <c r="A108">
        <v>-0.80686000000000002</v>
      </c>
      <c r="B108">
        <v>-0.16814000000000001</v>
      </c>
      <c r="C108">
        <v>8.4027000000000008E-3</v>
      </c>
      <c r="D108">
        <v>-1.3631</v>
      </c>
      <c r="E108">
        <v>-0.67451000000000005</v>
      </c>
      <c r="F108">
        <v>0.18517</v>
      </c>
      <c r="G108">
        <v>2.7440000000000002</v>
      </c>
    </row>
    <row r="109" spans="1:7">
      <c r="A109">
        <v>-0.77661999999999998</v>
      </c>
      <c r="B109">
        <v>1.1014999999999999</v>
      </c>
      <c r="C109">
        <v>-0.58116000000000001</v>
      </c>
      <c r="D109">
        <v>0.36649999999999999</v>
      </c>
      <c r="E109">
        <v>-8.4072999999999995E-2</v>
      </c>
      <c r="F109">
        <v>-0.27623999999999999</v>
      </c>
      <c r="G109">
        <v>0.14399000000000001</v>
      </c>
    </row>
    <row r="110" spans="1:7">
      <c r="A110">
        <v>-0.74636999999999998</v>
      </c>
      <c r="B110">
        <v>0.22885</v>
      </c>
      <c r="C110">
        <v>-6.6003999999999993E-2</v>
      </c>
      <c r="D110">
        <v>1.268</v>
      </c>
      <c r="E110">
        <v>0.44651999999999997</v>
      </c>
      <c r="F110">
        <v>0.42099999999999999</v>
      </c>
      <c r="G110">
        <v>-1.6776</v>
      </c>
    </row>
    <row r="111" spans="1:7">
      <c r="A111">
        <v>-0.74636999999999998</v>
      </c>
      <c r="B111">
        <v>-0.57465999999999995</v>
      </c>
      <c r="C111">
        <v>-0.41439999999999999</v>
      </c>
      <c r="D111">
        <v>0.33685999999999999</v>
      </c>
      <c r="E111">
        <v>0.77361000000000002</v>
      </c>
      <c r="F111">
        <v>1.0794999999999999</v>
      </c>
      <c r="G111">
        <v>-0.56362000000000001</v>
      </c>
    </row>
    <row r="112" spans="1:7">
      <c r="A112">
        <v>-0.77100999999999997</v>
      </c>
      <c r="B112">
        <v>-0.60697000000000001</v>
      </c>
      <c r="C112">
        <v>-0.39495999999999998</v>
      </c>
      <c r="D112">
        <v>0.88800000000000001</v>
      </c>
      <c r="E112">
        <v>0.61658999999999997</v>
      </c>
      <c r="F112">
        <v>-0.85416000000000003</v>
      </c>
      <c r="G112">
        <v>0.99558000000000002</v>
      </c>
    </row>
    <row r="113" spans="1:7">
      <c r="A113">
        <v>-0.79566000000000003</v>
      </c>
      <c r="B113">
        <v>0.36257</v>
      </c>
      <c r="C113">
        <v>0.60655000000000003</v>
      </c>
      <c r="D113">
        <v>-1.1452</v>
      </c>
      <c r="E113">
        <v>1.0508</v>
      </c>
      <c r="F113">
        <v>-0.56567000000000001</v>
      </c>
      <c r="G113">
        <v>0.44908999999999999</v>
      </c>
    </row>
    <row r="114" spans="1:7">
      <c r="A114">
        <v>-0.82030000000000003</v>
      </c>
      <c r="B114">
        <v>0.96350999999999998</v>
      </c>
      <c r="C114">
        <v>-1.1752</v>
      </c>
      <c r="D114">
        <v>4.9854999999999997E-2</v>
      </c>
      <c r="E114">
        <v>0.13417999999999999</v>
      </c>
      <c r="F114">
        <v>0.22047</v>
      </c>
      <c r="G114">
        <v>0.48476000000000002</v>
      </c>
    </row>
    <row r="115" spans="1:7">
      <c r="A115">
        <v>-0.84494999999999998</v>
      </c>
      <c r="B115">
        <v>-0.66342000000000001</v>
      </c>
      <c r="C115">
        <v>0.75248000000000004</v>
      </c>
      <c r="D115">
        <v>0.46559</v>
      </c>
      <c r="E115">
        <v>1.4837</v>
      </c>
      <c r="F115">
        <v>0.1656</v>
      </c>
      <c r="G115">
        <v>-1.5319</v>
      </c>
    </row>
    <row r="116" spans="1:7">
      <c r="A116">
        <v>-0.86958999999999997</v>
      </c>
      <c r="B116">
        <v>-0.48451</v>
      </c>
      <c r="C116">
        <v>0.63932</v>
      </c>
      <c r="D116">
        <v>1.4197</v>
      </c>
      <c r="E116">
        <v>1.1935</v>
      </c>
      <c r="F116">
        <v>-0.77861999999999998</v>
      </c>
      <c r="G116">
        <v>-1.3421000000000001</v>
      </c>
    </row>
    <row r="117" spans="1:7">
      <c r="A117">
        <v>-0.89424000000000003</v>
      </c>
      <c r="B117">
        <v>0.48620999999999998</v>
      </c>
      <c r="C117">
        <v>0.27717000000000003</v>
      </c>
      <c r="D117">
        <v>0.75743000000000005</v>
      </c>
      <c r="E117">
        <v>-2.9531999999999999E-2</v>
      </c>
      <c r="F117">
        <v>-1.0123</v>
      </c>
      <c r="G117">
        <v>0.2104</v>
      </c>
    </row>
    <row r="118" spans="1:7">
      <c r="A118">
        <v>-0.91888000000000003</v>
      </c>
      <c r="B118">
        <v>-0.89763999999999999</v>
      </c>
      <c r="C118">
        <v>-2.5613000000000001</v>
      </c>
      <c r="D118">
        <v>-1.0964</v>
      </c>
      <c r="E118">
        <v>-1.5346</v>
      </c>
      <c r="F118">
        <v>0.14476</v>
      </c>
      <c r="G118">
        <v>6.6444000000000001</v>
      </c>
    </row>
    <row r="119" spans="1:7">
      <c r="A119">
        <v>-0.94352999999999998</v>
      </c>
      <c r="B119">
        <v>-3.7293E-2</v>
      </c>
      <c r="C119">
        <v>0.51495999999999997</v>
      </c>
      <c r="D119">
        <v>0.76963999999999999</v>
      </c>
      <c r="E119">
        <v>6.6383999999999999E-2</v>
      </c>
      <c r="F119">
        <v>0.56516</v>
      </c>
      <c r="G119">
        <v>-1.2101</v>
      </c>
    </row>
    <row r="120" spans="1:7">
      <c r="A120">
        <v>-0.96816999999999998</v>
      </c>
      <c r="B120">
        <v>-0.20455000000000001</v>
      </c>
      <c r="C120">
        <v>0.39330999999999999</v>
      </c>
      <c r="D120">
        <v>0.11998</v>
      </c>
      <c r="E120">
        <v>0.39782000000000001</v>
      </c>
      <c r="F120">
        <v>-1.2912999999999999</v>
      </c>
      <c r="G120">
        <v>1.3080000000000001</v>
      </c>
    </row>
    <row r="121" spans="1:7">
      <c r="A121">
        <v>-0.99282000000000004</v>
      </c>
      <c r="B121">
        <v>0.54879</v>
      </c>
      <c r="C121">
        <v>8.3972000000000005E-2</v>
      </c>
      <c r="D121">
        <v>0.67932000000000003</v>
      </c>
      <c r="E121">
        <v>2.2905999999999999E-2</v>
      </c>
      <c r="F121">
        <v>1.6566000000000001</v>
      </c>
      <c r="G121">
        <v>-2.3290000000000002</v>
      </c>
    </row>
    <row r="122" spans="1:7">
      <c r="A122">
        <v>-1.0175000000000001</v>
      </c>
      <c r="B122">
        <v>1.4238E-3</v>
      </c>
      <c r="C122">
        <v>0.28703000000000001</v>
      </c>
      <c r="D122">
        <v>1.2978000000000001</v>
      </c>
      <c r="E122">
        <v>1.4418</v>
      </c>
      <c r="F122">
        <v>0.16661000000000001</v>
      </c>
      <c r="G122">
        <v>-2.5390000000000001</v>
      </c>
    </row>
    <row r="123" spans="1:7">
      <c r="A123">
        <v>-1.0175000000000001</v>
      </c>
      <c r="B123">
        <v>0.41996</v>
      </c>
      <c r="C123">
        <v>-4.2108E-2</v>
      </c>
      <c r="D123">
        <v>1.3511</v>
      </c>
      <c r="E123">
        <v>1.3021</v>
      </c>
      <c r="F123">
        <v>-0.55012000000000005</v>
      </c>
      <c r="G123">
        <v>-1.8171999999999999</v>
      </c>
    </row>
    <row r="124" spans="1:7">
      <c r="A124">
        <v>-0.99002000000000001</v>
      </c>
      <c r="B124">
        <v>0.39106999999999997</v>
      </c>
      <c r="C124">
        <v>1.5777000000000001</v>
      </c>
      <c r="D124">
        <v>-0.24152000000000001</v>
      </c>
      <c r="E124">
        <v>1.4186000000000001</v>
      </c>
      <c r="F124">
        <v>-0.7288</v>
      </c>
      <c r="G124">
        <v>-1.6566000000000001</v>
      </c>
    </row>
    <row r="125" spans="1:7">
      <c r="A125">
        <v>-0.96257000000000004</v>
      </c>
      <c r="B125">
        <v>-1.0951</v>
      </c>
      <c r="C125">
        <v>-1.5503</v>
      </c>
      <c r="D125">
        <v>0.35863</v>
      </c>
      <c r="E125">
        <v>-0.96223999999999998</v>
      </c>
      <c r="F125">
        <v>-0.58542000000000005</v>
      </c>
      <c r="G125">
        <v>4.5038999999999998</v>
      </c>
    </row>
    <row r="126" spans="1:7">
      <c r="A126">
        <v>-0.93511999999999995</v>
      </c>
      <c r="B126">
        <v>-0.70996999999999999</v>
      </c>
      <c r="C126">
        <v>-1.4184000000000001</v>
      </c>
      <c r="D126">
        <v>1.0165999999999999</v>
      </c>
      <c r="E126">
        <v>2.0133999999999999</v>
      </c>
      <c r="F126">
        <v>0.78400999999999998</v>
      </c>
      <c r="G126">
        <v>-1.0610999999999999</v>
      </c>
    </row>
    <row r="127" spans="1:7">
      <c r="A127">
        <v>-0.90768000000000004</v>
      </c>
      <c r="B127">
        <v>-0.23175999999999999</v>
      </c>
      <c r="C127">
        <v>-1.3064</v>
      </c>
      <c r="D127">
        <v>-0.3301</v>
      </c>
      <c r="E127">
        <v>-1.2644</v>
      </c>
      <c r="F127">
        <v>5.1135E-2</v>
      </c>
      <c r="G127">
        <v>3.786</v>
      </c>
    </row>
    <row r="128" spans="1:7">
      <c r="A128">
        <v>-0.88022999999999996</v>
      </c>
      <c r="B128">
        <v>1.2877000000000001</v>
      </c>
      <c r="C128">
        <v>-0.91893000000000002</v>
      </c>
      <c r="D128">
        <v>0.19478999999999999</v>
      </c>
      <c r="E128">
        <v>0.16266</v>
      </c>
      <c r="F128">
        <v>-0.66354000000000002</v>
      </c>
      <c r="G128">
        <v>0.65134000000000003</v>
      </c>
    </row>
    <row r="129" spans="1:7">
      <c r="A129">
        <v>-0.85277999999999998</v>
      </c>
      <c r="B129">
        <v>0.76088</v>
      </c>
      <c r="C129">
        <v>0.71869000000000005</v>
      </c>
      <c r="D129">
        <v>-0.51871999999999996</v>
      </c>
      <c r="E129">
        <v>-1.2306999999999999</v>
      </c>
      <c r="F129">
        <v>0.21353</v>
      </c>
      <c r="G129">
        <v>0.80874000000000001</v>
      </c>
    </row>
    <row r="130" spans="1:7">
      <c r="A130">
        <v>-0.82533000000000001</v>
      </c>
      <c r="B130">
        <v>1.1373</v>
      </c>
      <c r="C130">
        <v>-1.6987E-3</v>
      </c>
      <c r="D130">
        <v>0.56018999999999997</v>
      </c>
      <c r="E130">
        <v>0.45862999999999998</v>
      </c>
      <c r="F130">
        <v>-0.71304000000000001</v>
      </c>
      <c r="G130">
        <v>-0.73082000000000003</v>
      </c>
    </row>
    <row r="131" spans="1:7">
      <c r="A131">
        <v>-0.79788999999999999</v>
      </c>
      <c r="B131">
        <v>0.17981</v>
      </c>
      <c r="C131">
        <v>0.79434000000000005</v>
      </c>
      <c r="D131">
        <v>-0.79847999999999997</v>
      </c>
      <c r="E131">
        <v>-0.16103999999999999</v>
      </c>
      <c r="F131">
        <v>0.12723000000000001</v>
      </c>
      <c r="G131">
        <v>0.61767000000000005</v>
      </c>
    </row>
    <row r="132" spans="1:7">
      <c r="A132">
        <v>-0.77044000000000001</v>
      </c>
      <c r="B132">
        <v>-1.1571</v>
      </c>
      <c r="C132">
        <v>-0.19749</v>
      </c>
      <c r="D132">
        <v>1.4292</v>
      </c>
      <c r="E132">
        <v>-0.50412999999999997</v>
      </c>
      <c r="F132">
        <v>4.2653999999999997E-2</v>
      </c>
      <c r="G132">
        <v>1.0193000000000001</v>
      </c>
    </row>
    <row r="133" spans="1:7">
      <c r="A133">
        <v>-0.74299000000000004</v>
      </c>
      <c r="B133">
        <v>0.52093999999999996</v>
      </c>
      <c r="C133">
        <v>0.31478</v>
      </c>
      <c r="D133">
        <v>-0.33510000000000001</v>
      </c>
      <c r="E133">
        <v>-1.9908999999999999</v>
      </c>
      <c r="F133">
        <v>-0.20254</v>
      </c>
      <c r="G133">
        <v>2.4348999999999998</v>
      </c>
    </row>
    <row r="134" spans="1:7">
      <c r="A134">
        <v>-0.71555000000000002</v>
      </c>
      <c r="B134">
        <v>1.1568000000000001</v>
      </c>
      <c r="C134">
        <v>2.2391000000000001</v>
      </c>
      <c r="D134">
        <v>-0.37601000000000001</v>
      </c>
      <c r="E134">
        <v>-0.62083999999999995</v>
      </c>
      <c r="F134">
        <v>0.14194999999999999</v>
      </c>
      <c r="G134">
        <v>-1.7666999999999999</v>
      </c>
    </row>
    <row r="135" spans="1:7">
      <c r="A135">
        <v>-0.92501</v>
      </c>
      <c r="B135">
        <v>-0.71240999999999999</v>
      </c>
      <c r="C135">
        <v>1.9213</v>
      </c>
      <c r="D135">
        <v>1.4830000000000001</v>
      </c>
      <c r="E135">
        <v>-0.21010000000000001</v>
      </c>
      <c r="F135">
        <v>-3.6458999999999998E-2</v>
      </c>
      <c r="G135">
        <v>-1.6853</v>
      </c>
    </row>
    <row r="136" spans="1:7">
      <c r="A136">
        <v>-0.89756000000000002</v>
      </c>
      <c r="B136">
        <v>0.5323</v>
      </c>
      <c r="C136">
        <v>-0.75073000000000001</v>
      </c>
      <c r="D136">
        <v>0.89412999999999998</v>
      </c>
      <c r="E136">
        <v>0.25285000000000002</v>
      </c>
      <c r="F136">
        <v>-0.26623000000000002</v>
      </c>
      <c r="G136">
        <v>0.10066</v>
      </c>
    </row>
    <row r="137" spans="1:7">
      <c r="A137">
        <v>-0.87011000000000005</v>
      </c>
      <c r="B137">
        <v>-0.74946000000000002</v>
      </c>
      <c r="C137">
        <v>-0.33856000000000003</v>
      </c>
      <c r="D137">
        <v>-1.0530999999999999</v>
      </c>
      <c r="E137">
        <v>1.7504999999999999</v>
      </c>
      <c r="F137">
        <v>5.0727000000000001E-2</v>
      </c>
      <c r="G137">
        <v>1.1741999999999999</v>
      </c>
    </row>
    <row r="138" spans="1:7">
      <c r="A138">
        <v>-0.84265999999999996</v>
      </c>
      <c r="B138">
        <v>-7.9765000000000003E-2</v>
      </c>
      <c r="C138">
        <v>-1.4482999999999999</v>
      </c>
      <c r="D138">
        <v>-0.70620000000000005</v>
      </c>
      <c r="E138">
        <v>-4.0626000000000002E-2</v>
      </c>
      <c r="F138">
        <v>0.79971000000000003</v>
      </c>
      <c r="G138">
        <v>2.2757000000000001</v>
      </c>
    </row>
    <row r="139" spans="1:7">
      <c r="A139">
        <v>-0.81521999999999994</v>
      </c>
      <c r="B139">
        <v>-0.64807999999999999</v>
      </c>
      <c r="C139">
        <v>-0.43331999999999998</v>
      </c>
      <c r="D139">
        <v>-0.10612000000000001</v>
      </c>
      <c r="E139">
        <v>-1.0705</v>
      </c>
      <c r="F139">
        <v>-1.4836</v>
      </c>
      <c r="G139">
        <v>4.5586000000000002</v>
      </c>
    </row>
    <row r="140" spans="1:7">
      <c r="A140">
        <v>-0.78776999999999997</v>
      </c>
      <c r="B140">
        <v>0.97299999999999998</v>
      </c>
      <c r="C140">
        <v>-1.3892</v>
      </c>
      <c r="D140">
        <v>0.20655000000000001</v>
      </c>
      <c r="E140">
        <v>0.43152000000000001</v>
      </c>
      <c r="F140">
        <v>0.92512000000000005</v>
      </c>
      <c r="G140">
        <v>-0.37579000000000001</v>
      </c>
    </row>
    <row r="141" spans="1:7">
      <c r="A141">
        <v>-0.77405000000000002</v>
      </c>
      <c r="B141">
        <v>-0.29954999999999998</v>
      </c>
      <c r="C141">
        <v>-0.23926</v>
      </c>
      <c r="D141">
        <v>0.91463000000000005</v>
      </c>
      <c r="E141">
        <v>1.5153000000000001</v>
      </c>
      <c r="F141">
        <v>0.59340000000000004</v>
      </c>
      <c r="G141">
        <v>-1.7379</v>
      </c>
    </row>
    <row r="142" spans="1:7">
      <c r="A142">
        <v>-0.76032</v>
      </c>
      <c r="B142">
        <v>0.14798</v>
      </c>
      <c r="C142">
        <v>-0.15973000000000001</v>
      </c>
      <c r="D142">
        <v>0.30681999999999998</v>
      </c>
      <c r="E142">
        <v>-0.34606999999999999</v>
      </c>
      <c r="F142">
        <v>0.89541000000000004</v>
      </c>
      <c r="G142">
        <v>-6.7585000000000006E-2</v>
      </c>
    </row>
    <row r="143" spans="1:7">
      <c r="A143">
        <v>-0.73287000000000002</v>
      </c>
      <c r="B143">
        <v>1.7785</v>
      </c>
      <c r="C143">
        <v>-1.3105E-2</v>
      </c>
      <c r="D143">
        <v>4.4380000000000003E-2</v>
      </c>
      <c r="E143">
        <v>0.96931999999999996</v>
      </c>
      <c r="F143">
        <v>0.30582999999999999</v>
      </c>
      <c r="G143">
        <v>-2.2679</v>
      </c>
    </row>
    <row r="144" spans="1:7">
      <c r="A144">
        <v>-0.70543</v>
      </c>
      <c r="B144">
        <v>-1.5660000000000001</v>
      </c>
      <c r="C144">
        <v>0.21523</v>
      </c>
      <c r="D144">
        <v>-1.3429</v>
      </c>
      <c r="E144">
        <v>-0.13342999999999999</v>
      </c>
      <c r="F144">
        <v>-2.0459000000000001</v>
      </c>
      <c r="G144">
        <v>5.7511000000000001</v>
      </c>
    </row>
    <row r="145" spans="1:7">
      <c r="A145">
        <v>-0.67798000000000003</v>
      </c>
      <c r="B145">
        <v>-0.46431</v>
      </c>
      <c r="C145">
        <v>-1.7759</v>
      </c>
      <c r="D145">
        <v>-0.64744000000000002</v>
      </c>
      <c r="E145">
        <v>-7.9174999999999995E-2</v>
      </c>
      <c r="F145">
        <v>0.62927999999999995</v>
      </c>
      <c r="G145">
        <v>3.1286</v>
      </c>
    </row>
    <row r="146" spans="1:7">
      <c r="A146">
        <v>-0.65053000000000005</v>
      </c>
      <c r="B146">
        <v>0.61738000000000004</v>
      </c>
      <c r="C146">
        <v>-0.58880999999999994</v>
      </c>
      <c r="D146">
        <v>2.3531</v>
      </c>
      <c r="E146">
        <v>0.88846000000000003</v>
      </c>
      <c r="F146">
        <v>1.2118</v>
      </c>
      <c r="G146">
        <v>-3.8018999999999998</v>
      </c>
    </row>
    <row r="147" spans="1:7">
      <c r="A147">
        <v>-0.62309000000000003</v>
      </c>
      <c r="B147">
        <v>-1.9416</v>
      </c>
      <c r="C147">
        <v>-1.1998</v>
      </c>
      <c r="D147">
        <v>-0.44419999999999998</v>
      </c>
      <c r="E147">
        <v>-0.79984</v>
      </c>
      <c r="F147">
        <v>-0.10745</v>
      </c>
      <c r="G147">
        <v>5.2778999999999998</v>
      </c>
    </row>
    <row r="148" spans="1:7">
      <c r="A148">
        <v>-0.62309000000000003</v>
      </c>
      <c r="B148">
        <v>0.70498000000000005</v>
      </c>
      <c r="C148">
        <v>0.88705999999999996</v>
      </c>
      <c r="D148">
        <v>-1.5369999999999999</v>
      </c>
      <c r="E148">
        <v>-1.8831</v>
      </c>
      <c r="F148">
        <v>-0.50451999999999997</v>
      </c>
      <c r="G148">
        <v>3.2345999999999999</v>
      </c>
    </row>
    <row r="149" spans="1:7">
      <c r="A149">
        <v>-0.91268000000000005</v>
      </c>
      <c r="B149">
        <v>2.9447000000000001</v>
      </c>
      <c r="C149">
        <v>-0.14262</v>
      </c>
      <c r="D149">
        <v>0.47161999999999998</v>
      </c>
      <c r="E149">
        <v>-1.1919999999999999</v>
      </c>
      <c r="F149">
        <v>0.48309999999999997</v>
      </c>
      <c r="G149">
        <v>-1.7437</v>
      </c>
    </row>
    <row r="150" spans="1:7">
      <c r="A150">
        <v>-0.61075999999999997</v>
      </c>
      <c r="B150">
        <v>0.29847000000000001</v>
      </c>
      <c r="C150">
        <v>0.72270000000000001</v>
      </c>
      <c r="D150">
        <v>-0.70104</v>
      </c>
      <c r="E150">
        <v>-1.4492</v>
      </c>
      <c r="F150">
        <v>1.1860999999999999</v>
      </c>
      <c r="G150">
        <v>0.78813</v>
      </c>
    </row>
    <row r="151" spans="1:7">
      <c r="A151">
        <v>-0.76034999999999997</v>
      </c>
      <c r="B151">
        <v>-0.50777000000000005</v>
      </c>
      <c r="C151">
        <v>0.90137</v>
      </c>
      <c r="D151">
        <v>0.59948999999999997</v>
      </c>
      <c r="E151">
        <v>1.3452</v>
      </c>
      <c r="F151">
        <v>-0.83518999999999999</v>
      </c>
      <c r="G151">
        <v>-0.69318999999999997</v>
      </c>
    </row>
    <row r="152" spans="1:7">
      <c r="A152">
        <v>-0.90034999999999998</v>
      </c>
      <c r="B152">
        <v>0.53852999999999995</v>
      </c>
      <c r="C152">
        <v>-1.5527</v>
      </c>
      <c r="D152">
        <v>-0.62605</v>
      </c>
      <c r="E152">
        <v>0.63876999999999995</v>
      </c>
      <c r="F152">
        <v>2.2989999999999999</v>
      </c>
      <c r="G152">
        <v>-0.49299999999999999</v>
      </c>
    </row>
    <row r="153" spans="1:7">
      <c r="A153">
        <v>-0.59843000000000002</v>
      </c>
      <c r="B153">
        <v>0.16264999999999999</v>
      </c>
      <c r="C153">
        <v>1.2139</v>
      </c>
      <c r="D153">
        <v>1.1482000000000001</v>
      </c>
      <c r="E153">
        <v>0.67198000000000002</v>
      </c>
      <c r="F153">
        <v>1.0775999999999999</v>
      </c>
      <c r="G153">
        <v>-3.4925999999999999</v>
      </c>
    </row>
    <row r="154" spans="1:7">
      <c r="A154">
        <v>-0.74665000000000004</v>
      </c>
      <c r="B154">
        <v>0.85163999999999995</v>
      </c>
      <c r="C154">
        <v>-1.5009999999999999</v>
      </c>
      <c r="D154">
        <v>0.42410999999999999</v>
      </c>
      <c r="E154">
        <v>0.48943999999999999</v>
      </c>
      <c r="F154">
        <v>0.86206000000000005</v>
      </c>
      <c r="G154">
        <v>-0.33968999999999999</v>
      </c>
    </row>
    <row r="155" spans="1:7">
      <c r="A155">
        <v>-0.88802000000000003</v>
      </c>
      <c r="B155">
        <v>-3.9683999999999997E-2</v>
      </c>
      <c r="C155">
        <v>0.96087</v>
      </c>
      <c r="D155">
        <v>-0.17133999999999999</v>
      </c>
      <c r="E155">
        <v>-0.72360000000000002</v>
      </c>
      <c r="F155">
        <v>0.24609</v>
      </c>
      <c r="G155">
        <v>0.58682999999999996</v>
      </c>
    </row>
    <row r="156" spans="1:7">
      <c r="A156">
        <v>-0.58609999999999995</v>
      </c>
      <c r="B156">
        <v>-0.32706000000000002</v>
      </c>
      <c r="C156">
        <v>-0.59536</v>
      </c>
      <c r="D156">
        <v>1.4459</v>
      </c>
      <c r="E156">
        <v>-1.0768</v>
      </c>
      <c r="F156">
        <v>-0.54451000000000005</v>
      </c>
      <c r="G156">
        <v>1.8708</v>
      </c>
    </row>
    <row r="157" spans="1:7">
      <c r="A157">
        <v>-0.73294999999999999</v>
      </c>
      <c r="B157">
        <v>-0.87250000000000005</v>
      </c>
      <c r="C157">
        <v>0.48753000000000002</v>
      </c>
      <c r="D157">
        <v>-0.27141999999999999</v>
      </c>
      <c r="E157">
        <v>-0.37047999999999998</v>
      </c>
      <c r="F157">
        <v>0.97972000000000004</v>
      </c>
      <c r="G157">
        <v>0.88702999999999999</v>
      </c>
    </row>
    <row r="158" spans="1:7">
      <c r="A158">
        <v>-0.87568999999999997</v>
      </c>
      <c r="B158">
        <v>0.25061</v>
      </c>
      <c r="C158">
        <v>-1.0869</v>
      </c>
      <c r="D158">
        <v>-2.52</v>
      </c>
      <c r="E158">
        <v>-0.81389</v>
      </c>
      <c r="F158">
        <v>1.1676</v>
      </c>
      <c r="G158">
        <v>3.9365000000000001</v>
      </c>
    </row>
    <row r="159" spans="1:7">
      <c r="A159">
        <v>-0.57377</v>
      </c>
      <c r="B159">
        <v>-1.7481</v>
      </c>
      <c r="C159">
        <v>0.82940999999999998</v>
      </c>
      <c r="D159">
        <v>0.24345</v>
      </c>
      <c r="E159">
        <v>8.3119999999999999E-2</v>
      </c>
      <c r="F159">
        <v>0.88380999999999998</v>
      </c>
      <c r="G159">
        <v>0.52973999999999999</v>
      </c>
    </row>
    <row r="160" spans="1:7">
      <c r="A160">
        <v>-0.86336999999999997</v>
      </c>
      <c r="B160">
        <v>-0.81184999999999996</v>
      </c>
      <c r="C160">
        <v>0.91086</v>
      </c>
      <c r="D160">
        <v>1.0239</v>
      </c>
      <c r="E160">
        <v>-0.82779999999999998</v>
      </c>
      <c r="F160">
        <v>-0.49762000000000001</v>
      </c>
      <c r="G160">
        <v>1.0347999999999999</v>
      </c>
    </row>
    <row r="161" spans="1:7">
      <c r="A161">
        <v>-0.56145</v>
      </c>
      <c r="B161">
        <v>1.1535</v>
      </c>
      <c r="C161">
        <v>2.3001999999999998</v>
      </c>
      <c r="D161">
        <v>0.89580000000000004</v>
      </c>
      <c r="E161">
        <v>-0.39828999999999998</v>
      </c>
      <c r="F161">
        <v>1.4475</v>
      </c>
      <c r="G161">
        <v>-4.5457999999999998</v>
      </c>
    </row>
    <row r="162" spans="1:7">
      <c r="A162">
        <v>-0.77090000000000003</v>
      </c>
      <c r="B162">
        <v>0.25268000000000002</v>
      </c>
      <c r="C162">
        <v>-0.29597000000000001</v>
      </c>
      <c r="D162">
        <v>-1.1367</v>
      </c>
      <c r="E162">
        <v>-0.47369</v>
      </c>
      <c r="F162">
        <v>0.43421999999999999</v>
      </c>
      <c r="G162">
        <v>2.2189000000000001</v>
      </c>
    </row>
    <row r="163" spans="1:7">
      <c r="A163">
        <v>-0.74346000000000001</v>
      </c>
      <c r="B163">
        <v>-0.55484</v>
      </c>
      <c r="C163">
        <v>-0.89588999999999996</v>
      </c>
      <c r="D163">
        <v>0.26346999999999998</v>
      </c>
      <c r="E163">
        <v>2.9662E-3</v>
      </c>
      <c r="F163">
        <v>1.669</v>
      </c>
      <c r="G163">
        <v>0.41626000000000002</v>
      </c>
    </row>
    <row r="164" spans="1:7">
      <c r="A164">
        <v>-0.71601000000000004</v>
      </c>
      <c r="B164">
        <v>0.55022000000000004</v>
      </c>
      <c r="C164">
        <v>-0.37535000000000002</v>
      </c>
      <c r="D164">
        <v>0.59284000000000003</v>
      </c>
      <c r="E164">
        <v>-0.17480999999999999</v>
      </c>
      <c r="F164">
        <v>0.27614</v>
      </c>
      <c r="G164">
        <v>5.8578999999999999E-2</v>
      </c>
    </row>
    <row r="165" spans="1:7">
      <c r="A165">
        <v>-0.68855999999999995</v>
      </c>
      <c r="B165">
        <v>-1.0488999999999999</v>
      </c>
      <c r="C165">
        <v>0.27812999999999999</v>
      </c>
      <c r="D165">
        <v>-1.0547</v>
      </c>
      <c r="E165">
        <v>-0.20211000000000001</v>
      </c>
      <c r="F165">
        <v>-0.91117999999999999</v>
      </c>
      <c r="G165">
        <v>3.9477000000000002</v>
      </c>
    </row>
    <row r="166" spans="1:7">
      <c r="A166">
        <v>-0.66112000000000004</v>
      </c>
      <c r="B166">
        <v>-1.0625</v>
      </c>
      <c r="C166">
        <v>-0.66141000000000005</v>
      </c>
      <c r="D166">
        <v>0.27412999999999998</v>
      </c>
      <c r="E166">
        <v>-0.78593999999999997</v>
      </c>
      <c r="F166">
        <v>1.1276999999999999</v>
      </c>
      <c r="G166">
        <v>2.0146999999999999</v>
      </c>
    </row>
    <row r="167" spans="1:7">
      <c r="A167">
        <v>-0.63366999999999996</v>
      </c>
      <c r="B167">
        <v>-2.9857999999999999E-2</v>
      </c>
      <c r="C167">
        <v>1.3343</v>
      </c>
      <c r="D167">
        <v>1.2423999999999999</v>
      </c>
      <c r="E167">
        <v>1.25</v>
      </c>
      <c r="F167">
        <v>0.96333000000000002</v>
      </c>
      <c r="G167">
        <v>-3.8532000000000002</v>
      </c>
    </row>
    <row r="168" spans="1:7">
      <c r="A168">
        <v>-0.60621999999999998</v>
      </c>
      <c r="B168">
        <v>1.6186</v>
      </c>
      <c r="C168">
        <v>-0.96572000000000002</v>
      </c>
      <c r="D168">
        <v>1.6451</v>
      </c>
      <c r="E168">
        <v>0.42398000000000002</v>
      </c>
      <c r="F168">
        <v>-1.1518999999999999</v>
      </c>
      <c r="G168">
        <v>-0.66507000000000005</v>
      </c>
    </row>
    <row r="169" spans="1:7">
      <c r="A169">
        <v>-0.57877000000000001</v>
      </c>
      <c r="B169">
        <v>0.26734999999999998</v>
      </c>
      <c r="C169">
        <v>2.1160999999999999</v>
      </c>
      <c r="D169">
        <v>-1.3845000000000001</v>
      </c>
      <c r="E169">
        <v>-1.2951999999999999</v>
      </c>
      <c r="F169">
        <v>-7.4428999999999995E-2</v>
      </c>
      <c r="G169">
        <v>1.4258</v>
      </c>
    </row>
    <row r="170" spans="1:7">
      <c r="A170">
        <v>-0.55132999999999999</v>
      </c>
      <c r="B170">
        <v>1.6191</v>
      </c>
      <c r="C170">
        <v>-3.1876000000000002</v>
      </c>
      <c r="D170">
        <v>-1.4438</v>
      </c>
      <c r="E170">
        <v>1.2124999999999999</v>
      </c>
      <c r="F170">
        <v>0.42642999999999998</v>
      </c>
      <c r="G170">
        <v>2.3573</v>
      </c>
    </row>
    <row r="171" spans="1:7">
      <c r="A171">
        <v>-0.52388000000000001</v>
      </c>
      <c r="B171">
        <v>1.1299999999999999</v>
      </c>
      <c r="C171">
        <v>-1.2191000000000001</v>
      </c>
      <c r="D171">
        <v>1.2847999999999999</v>
      </c>
      <c r="E171">
        <v>-0.53785000000000005</v>
      </c>
      <c r="F171">
        <v>-1.1442000000000001</v>
      </c>
      <c r="G171">
        <v>1.3984000000000001</v>
      </c>
    </row>
    <row r="172" spans="1:7">
      <c r="A172">
        <v>-0.49642999999999998</v>
      </c>
      <c r="B172">
        <v>-0.93062</v>
      </c>
      <c r="C172">
        <v>-0.13764000000000001</v>
      </c>
      <c r="D172">
        <v>-0.33711999999999998</v>
      </c>
      <c r="E172">
        <v>0.39045000000000002</v>
      </c>
      <c r="F172">
        <v>0.10925</v>
      </c>
      <c r="G172">
        <v>1.8627</v>
      </c>
    </row>
    <row r="173" spans="1:7">
      <c r="A173">
        <v>-0.46899000000000002</v>
      </c>
      <c r="B173">
        <v>0.55476999999999999</v>
      </c>
      <c r="C173">
        <v>-1.6677999999999999</v>
      </c>
      <c r="D173">
        <v>-7.1891999999999998E-2</v>
      </c>
      <c r="E173">
        <v>0.57948999999999995</v>
      </c>
      <c r="F173">
        <v>1.0087999999999999</v>
      </c>
      <c r="G173">
        <v>0.52271999999999996</v>
      </c>
    </row>
    <row r="174" spans="1:7">
      <c r="A174">
        <v>-0.75858000000000003</v>
      </c>
      <c r="B174">
        <v>-0.14696999999999999</v>
      </c>
      <c r="C174">
        <v>-0.56003999999999998</v>
      </c>
      <c r="D174">
        <v>-0.16037000000000001</v>
      </c>
      <c r="E174">
        <v>0.25407000000000002</v>
      </c>
      <c r="F174">
        <v>-7.7651999999999999E-2</v>
      </c>
      <c r="G174">
        <v>1.6579999999999999</v>
      </c>
    </row>
    <row r="175" spans="1:7">
      <c r="A175">
        <v>-0.74624999999999997</v>
      </c>
      <c r="B175">
        <v>1.0931</v>
      </c>
      <c r="C175">
        <v>1.5450999999999999</v>
      </c>
      <c r="D175">
        <v>0.35170000000000001</v>
      </c>
      <c r="E175">
        <v>-0.57679000000000002</v>
      </c>
      <c r="F175">
        <v>0.66556000000000004</v>
      </c>
      <c r="G175">
        <v>-2.0859999999999999</v>
      </c>
    </row>
    <row r="176" spans="1:7">
      <c r="A176">
        <v>-0.73392000000000002</v>
      </c>
      <c r="B176">
        <v>-0.28166999999999998</v>
      </c>
      <c r="C176">
        <v>0.57815000000000005</v>
      </c>
      <c r="D176">
        <v>1.2545999999999999</v>
      </c>
      <c r="E176">
        <v>-0.53996</v>
      </c>
      <c r="F176">
        <v>-0.19996</v>
      </c>
      <c r="G176">
        <v>0.13608000000000001</v>
      </c>
    </row>
    <row r="177" spans="1:7">
      <c r="A177">
        <v>-0.72158999999999995</v>
      </c>
      <c r="B177">
        <v>-0.59419</v>
      </c>
      <c r="C177">
        <v>1.8743000000000001</v>
      </c>
      <c r="D177">
        <v>-0.37929000000000002</v>
      </c>
      <c r="E177">
        <v>0.83216999999999997</v>
      </c>
      <c r="F177">
        <v>0.59245000000000003</v>
      </c>
      <c r="G177">
        <v>-1.2907</v>
      </c>
    </row>
    <row r="178" spans="1:7">
      <c r="A178">
        <v>-0.70926</v>
      </c>
      <c r="B178">
        <v>1.5435000000000001</v>
      </c>
      <c r="C178">
        <v>0.56493000000000004</v>
      </c>
      <c r="D178">
        <v>-0.83106000000000002</v>
      </c>
      <c r="E178">
        <v>0.63644999999999996</v>
      </c>
      <c r="F178">
        <v>-1.6489</v>
      </c>
      <c r="G178">
        <v>0.83992999999999995</v>
      </c>
    </row>
    <row r="179" spans="1:7">
      <c r="A179">
        <v>-0.61680000000000001</v>
      </c>
      <c r="B179">
        <v>-0.48899999999999999</v>
      </c>
      <c r="C179">
        <v>1.7566999999999999</v>
      </c>
      <c r="D179">
        <v>-0.56671000000000005</v>
      </c>
      <c r="E179">
        <v>-0.15004000000000001</v>
      </c>
      <c r="F179">
        <v>-0.25302000000000002</v>
      </c>
      <c r="G179">
        <v>0.86173999999999995</v>
      </c>
    </row>
    <row r="180" spans="1:7">
      <c r="A180">
        <v>-0.58935999999999999</v>
      </c>
      <c r="B180">
        <v>-0.12046999999999999</v>
      </c>
      <c r="C180">
        <v>-0.64439000000000002</v>
      </c>
      <c r="D180">
        <v>-1.1228</v>
      </c>
      <c r="E180">
        <v>0.73646999999999996</v>
      </c>
      <c r="F180">
        <v>0.81555999999999995</v>
      </c>
      <c r="G180">
        <v>1.4714</v>
      </c>
    </row>
    <row r="181" spans="1:7">
      <c r="A181">
        <v>-0.56191000000000002</v>
      </c>
      <c r="B181">
        <v>0.57099999999999995</v>
      </c>
      <c r="C181">
        <v>-0.57571000000000006</v>
      </c>
      <c r="D181">
        <v>0.50370999999999999</v>
      </c>
      <c r="E181">
        <v>0.10029</v>
      </c>
      <c r="F181">
        <v>1.8119000000000001</v>
      </c>
      <c r="G181">
        <v>-1.3520000000000001</v>
      </c>
    </row>
    <row r="182" spans="1:7">
      <c r="A182">
        <v>-0.53446000000000005</v>
      </c>
      <c r="B182">
        <v>-0.21711</v>
      </c>
      <c r="C182">
        <v>-1.5323</v>
      </c>
      <c r="D182">
        <v>-1.8869</v>
      </c>
      <c r="E182">
        <v>0.30324000000000001</v>
      </c>
      <c r="F182">
        <v>-0.44024000000000002</v>
      </c>
      <c r="G182">
        <v>4.9470000000000001</v>
      </c>
    </row>
    <row r="183" spans="1:7">
      <c r="A183">
        <v>-0.50702000000000003</v>
      </c>
      <c r="B183">
        <v>0.27678000000000003</v>
      </c>
      <c r="C183">
        <v>-0.52586999999999995</v>
      </c>
      <c r="D183">
        <v>-0.90817999999999999</v>
      </c>
      <c r="E183">
        <v>0.48522999999999999</v>
      </c>
      <c r="F183">
        <v>0.50670999999999999</v>
      </c>
      <c r="G183">
        <v>1.3028</v>
      </c>
    </row>
    <row r="184" spans="1:7">
      <c r="A184">
        <v>-0.47957</v>
      </c>
      <c r="B184">
        <v>2.4434</v>
      </c>
      <c r="C184">
        <v>2.0743</v>
      </c>
      <c r="D184">
        <v>0.81081000000000003</v>
      </c>
      <c r="E184">
        <v>-0.14130000000000001</v>
      </c>
      <c r="F184">
        <v>0.70133000000000001</v>
      </c>
      <c r="G184">
        <v>-4.7648000000000001</v>
      </c>
    </row>
    <row r="185" spans="1:7">
      <c r="A185">
        <v>-0.45212000000000002</v>
      </c>
      <c r="B185">
        <v>0.66454999999999997</v>
      </c>
      <c r="C185">
        <v>0.85512999999999995</v>
      </c>
      <c r="D185">
        <v>1.4017999999999999</v>
      </c>
      <c r="E185">
        <v>-0.46284999999999998</v>
      </c>
      <c r="F185">
        <v>2.3500999999999999</v>
      </c>
      <c r="G185">
        <v>-3.7738</v>
      </c>
    </row>
    <row r="186" spans="1:7">
      <c r="A186">
        <v>-0.42466999999999999</v>
      </c>
      <c r="B186">
        <v>-0.82616999999999996</v>
      </c>
      <c r="C186">
        <v>-0.64617999999999998</v>
      </c>
      <c r="D186">
        <v>0.45454</v>
      </c>
      <c r="E186">
        <v>0.31140000000000001</v>
      </c>
      <c r="F186">
        <v>-1.3073999999999999</v>
      </c>
      <c r="G186">
        <v>3.1032999999999999</v>
      </c>
    </row>
    <row r="187" spans="1:7">
      <c r="A187">
        <v>-0.39723000000000003</v>
      </c>
      <c r="B187">
        <v>1.4228000000000001</v>
      </c>
      <c r="C187">
        <v>-1.5364</v>
      </c>
      <c r="D187">
        <v>-1.9111</v>
      </c>
      <c r="E187">
        <v>1.6088</v>
      </c>
      <c r="F187">
        <v>-0.16067000000000001</v>
      </c>
      <c r="G187">
        <v>1.7649999999999999</v>
      </c>
    </row>
    <row r="188" spans="1:7">
      <c r="A188">
        <v>-0.36978</v>
      </c>
      <c r="B188">
        <v>-2.3186</v>
      </c>
      <c r="C188">
        <v>-0.52715999999999996</v>
      </c>
      <c r="D188">
        <v>-1.2958000000000001</v>
      </c>
      <c r="E188">
        <v>2.5057</v>
      </c>
      <c r="F188">
        <v>1.2645999999999999</v>
      </c>
      <c r="G188">
        <v>1.4832000000000001</v>
      </c>
    </row>
    <row r="189" spans="1:7">
      <c r="A189">
        <v>-0.34233000000000002</v>
      </c>
      <c r="B189">
        <v>0.47848000000000002</v>
      </c>
      <c r="C189">
        <v>0.42305999999999999</v>
      </c>
      <c r="D189">
        <v>0.29768</v>
      </c>
      <c r="E189">
        <v>1.6855</v>
      </c>
      <c r="F189">
        <v>1.4604999999999999</v>
      </c>
      <c r="G189">
        <v>-3.2591000000000001</v>
      </c>
    </row>
    <row r="190" spans="1:7">
      <c r="A190">
        <v>-0.31487999999999999</v>
      </c>
      <c r="B190">
        <v>1.5339</v>
      </c>
      <c r="C190">
        <v>0.29339999999999999</v>
      </c>
      <c r="D190">
        <v>-1.1611</v>
      </c>
      <c r="E190">
        <v>1.0165999999999999</v>
      </c>
      <c r="F190">
        <v>2.9104000000000001</v>
      </c>
      <c r="G190">
        <v>-3.4531999999999998</v>
      </c>
    </row>
    <row r="191" spans="1:7">
      <c r="A191">
        <v>-0.60448000000000002</v>
      </c>
      <c r="B191">
        <v>0.58111000000000002</v>
      </c>
      <c r="C191">
        <v>-4.2715999999999997E-2</v>
      </c>
      <c r="D191">
        <v>-1.93</v>
      </c>
      <c r="E191">
        <v>0.46460000000000001</v>
      </c>
      <c r="F191">
        <v>-0.70537000000000005</v>
      </c>
      <c r="G191">
        <v>2.8557000000000001</v>
      </c>
    </row>
    <row r="192" spans="1:7">
      <c r="A192">
        <v>-0.59214999999999995</v>
      </c>
      <c r="B192">
        <v>0.49191000000000001</v>
      </c>
      <c r="C192">
        <v>0.42429</v>
      </c>
      <c r="D192">
        <v>-0.75002000000000002</v>
      </c>
      <c r="E192">
        <v>-1.4028</v>
      </c>
      <c r="F192">
        <v>-0.54790000000000005</v>
      </c>
      <c r="G192">
        <v>2.9733000000000001</v>
      </c>
    </row>
    <row r="193" spans="1:7">
      <c r="A193">
        <v>-0.57982</v>
      </c>
      <c r="B193">
        <v>1.2512000000000001</v>
      </c>
      <c r="C193">
        <v>-2.0076999999999998</v>
      </c>
      <c r="D193">
        <v>0.37669999999999998</v>
      </c>
      <c r="E193">
        <v>-0.84914000000000001</v>
      </c>
      <c r="F193">
        <v>1.5375000000000001</v>
      </c>
      <c r="G193">
        <v>0.78385000000000005</v>
      </c>
    </row>
    <row r="194" spans="1:7">
      <c r="A194">
        <v>-0.56749000000000005</v>
      </c>
      <c r="B194">
        <v>-0.75880999999999998</v>
      </c>
      <c r="C194">
        <v>-0.27584999999999998</v>
      </c>
      <c r="D194">
        <v>-0.21793999999999999</v>
      </c>
      <c r="E194">
        <v>0.55988000000000004</v>
      </c>
      <c r="F194">
        <v>-1.0528</v>
      </c>
      <c r="G194">
        <v>2.9161000000000001</v>
      </c>
    </row>
    <row r="195" spans="1:7">
      <c r="A195">
        <v>-0.55515999999999999</v>
      </c>
      <c r="B195">
        <v>1.0323</v>
      </c>
      <c r="C195">
        <v>0.18412999999999999</v>
      </c>
      <c r="D195">
        <v>-1.9701</v>
      </c>
      <c r="E195">
        <v>-4.0011999999999999E-2</v>
      </c>
      <c r="F195">
        <v>0.16500999999999999</v>
      </c>
      <c r="G195">
        <v>1.899</v>
      </c>
    </row>
    <row r="196" spans="1:7">
      <c r="A196">
        <v>-0.41238000000000002</v>
      </c>
      <c r="B196">
        <v>1.5926</v>
      </c>
      <c r="C196">
        <v>0.91598000000000002</v>
      </c>
      <c r="D196">
        <v>-0.65310999999999997</v>
      </c>
      <c r="E196">
        <v>-0.30703999999999998</v>
      </c>
      <c r="F196">
        <v>-0.15340999999999999</v>
      </c>
      <c r="G196">
        <v>-6.8406999999999996E-2</v>
      </c>
    </row>
    <row r="197" spans="1:7">
      <c r="A197">
        <v>-0.26141999999999999</v>
      </c>
      <c r="B197">
        <v>0.72153999999999996</v>
      </c>
      <c r="C197">
        <v>0.23815</v>
      </c>
      <c r="D197">
        <v>0.26834999999999998</v>
      </c>
      <c r="E197">
        <v>-0.91527000000000003</v>
      </c>
      <c r="F197">
        <v>1.3914</v>
      </c>
      <c r="G197">
        <v>-0.46052999999999999</v>
      </c>
    </row>
    <row r="198" spans="1:7">
      <c r="A198">
        <v>-0.23626</v>
      </c>
      <c r="B198">
        <v>-1.0716000000000001</v>
      </c>
      <c r="C198">
        <v>0.37624000000000002</v>
      </c>
      <c r="D198">
        <v>-5.4436999999999999E-2</v>
      </c>
      <c r="E198">
        <v>0.98280000000000001</v>
      </c>
      <c r="F198">
        <v>-1.9443999999999999</v>
      </c>
      <c r="G198">
        <v>2.9977999999999998</v>
      </c>
    </row>
    <row r="199" spans="1:7">
      <c r="A199">
        <v>-0.21110000000000001</v>
      </c>
      <c r="B199">
        <v>0.14161000000000001</v>
      </c>
      <c r="C199">
        <v>-1.4922</v>
      </c>
      <c r="D199">
        <v>-0.93728</v>
      </c>
      <c r="E199">
        <v>0.56696999999999997</v>
      </c>
      <c r="F199">
        <v>5.9837000000000001E-2</v>
      </c>
      <c r="G199">
        <v>2.9432</v>
      </c>
    </row>
    <row r="200" spans="1:7">
      <c r="A200">
        <v>-0.43241000000000002</v>
      </c>
      <c r="B200">
        <v>-1.0619000000000001</v>
      </c>
      <c r="C200">
        <v>-0.91930999999999996</v>
      </c>
      <c r="D200">
        <v>1.4616</v>
      </c>
      <c r="E200">
        <v>-0.94371000000000005</v>
      </c>
      <c r="F200">
        <v>-1.4844999999999999</v>
      </c>
      <c r="G200">
        <v>4.1478999999999999</v>
      </c>
    </row>
    <row r="201" spans="1:7">
      <c r="A201">
        <v>-0.28144999999999998</v>
      </c>
      <c r="B201">
        <v>0.69989000000000001</v>
      </c>
      <c r="C201">
        <v>-0.90681999999999996</v>
      </c>
      <c r="D201">
        <v>1.5864</v>
      </c>
      <c r="E201">
        <v>-6.4472000000000002E-2</v>
      </c>
      <c r="F201">
        <v>-0.94457000000000002</v>
      </c>
      <c r="G201">
        <v>0.83616999999999997</v>
      </c>
    </row>
    <row r="202" spans="1:7">
      <c r="A202">
        <v>-0.18081</v>
      </c>
      <c r="B202">
        <v>-1.2234</v>
      </c>
      <c r="C202">
        <v>0.79781000000000002</v>
      </c>
      <c r="D202">
        <v>-0.86751999999999996</v>
      </c>
      <c r="E202">
        <v>-1.2415</v>
      </c>
      <c r="F202">
        <v>-0.51083999999999996</v>
      </c>
      <c r="G202">
        <v>4.3582000000000001</v>
      </c>
    </row>
    <row r="203" spans="1:7">
      <c r="A203">
        <v>-0.45243</v>
      </c>
      <c r="B203">
        <v>-0.10481</v>
      </c>
      <c r="C203">
        <v>0.18157999999999999</v>
      </c>
      <c r="D203">
        <v>0.20280999999999999</v>
      </c>
      <c r="E203">
        <v>0.85394000000000003</v>
      </c>
      <c r="F203">
        <v>-2.3574000000000002</v>
      </c>
      <c r="G203">
        <v>2.5236000000000001</v>
      </c>
    </row>
    <row r="204" spans="1:7">
      <c r="A204">
        <v>-0.30147000000000002</v>
      </c>
      <c r="B204">
        <v>0.21045</v>
      </c>
      <c r="C204">
        <v>-0.23118</v>
      </c>
      <c r="D204">
        <v>0.69745999999999997</v>
      </c>
      <c r="E204">
        <v>0.64742999999999995</v>
      </c>
      <c r="F204">
        <v>-1.8552999999999999</v>
      </c>
      <c r="G204">
        <v>1.7991999999999999</v>
      </c>
    </row>
    <row r="205" spans="1:7">
      <c r="A205">
        <v>-0.15051</v>
      </c>
      <c r="B205">
        <v>0.156</v>
      </c>
      <c r="C205">
        <v>0.57623999999999997</v>
      </c>
      <c r="D205">
        <v>-0.28804000000000002</v>
      </c>
      <c r="E205">
        <v>-0.40177000000000002</v>
      </c>
      <c r="F205">
        <v>0.39168999999999998</v>
      </c>
      <c r="G205">
        <v>0.85697000000000001</v>
      </c>
    </row>
    <row r="206" spans="1:7">
      <c r="A206">
        <v>-0.45243</v>
      </c>
      <c r="B206">
        <v>0.17255999999999999</v>
      </c>
      <c r="C206">
        <v>-0.28726000000000002</v>
      </c>
      <c r="D206">
        <v>-8.7359000000000006E-2</v>
      </c>
      <c r="E206">
        <v>0.45640999999999998</v>
      </c>
      <c r="F206">
        <v>-1.2886</v>
      </c>
      <c r="G206">
        <v>2.3275000000000001</v>
      </c>
    </row>
    <row r="207" spans="1:7">
      <c r="A207">
        <v>-0.15051</v>
      </c>
      <c r="B207">
        <v>0.29175000000000001</v>
      </c>
      <c r="C207">
        <v>0.93201000000000001</v>
      </c>
      <c r="D207">
        <v>0.33710000000000001</v>
      </c>
      <c r="E207">
        <v>-0.17985999999999999</v>
      </c>
      <c r="F207">
        <v>-0.33074999999999999</v>
      </c>
      <c r="G207">
        <v>0.23064000000000001</v>
      </c>
    </row>
    <row r="208" spans="1:7">
      <c r="A208">
        <v>-0.28777000000000003</v>
      </c>
      <c r="B208">
        <v>0.40344999999999998</v>
      </c>
      <c r="C208">
        <v>0.16905000000000001</v>
      </c>
      <c r="D208">
        <v>-0.98565999999999998</v>
      </c>
      <c r="E208">
        <v>1.2351000000000001</v>
      </c>
      <c r="F208">
        <v>0.46905000000000002</v>
      </c>
      <c r="G208">
        <v>3.8692999999999998E-2</v>
      </c>
    </row>
    <row r="209" spans="1:7">
      <c r="A209">
        <v>-0.43873000000000001</v>
      </c>
      <c r="B209">
        <v>0.85360000000000003</v>
      </c>
      <c r="C209">
        <v>-2.1417999999999999</v>
      </c>
      <c r="D209">
        <v>-2.3950999999999998</v>
      </c>
      <c r="E209">
        <v>1.3251999999999999</v>
      </c>
      <c r="F209">
        <v>-0.19001999999999999</v>
      </c>
      <c r="G209">
        <v>3.9198</v>
      </c>
    </row>
    <row r="210" spans="1:7">
      <c r="A210">
        <v>-0.13680999999999999</v>
      </c>
      <c r="B210">
        <v>1.1391</v>
      </c>
      <c r="C210">
        <v>-0.45749000000000001</v>
      </c>
      <c r="D210">
        <v>1.8795999999999999</v>
      </c>
      <c r="E210">
        <v>0.51859999999999995</v>
      </c>
      <c r="F210">
        <v>-0.56164000000000003</v>
      </c>
      <c r="G210">
        <v>-1.3</v>
      </c>
    </row>
    <row r="211" spans="1:7">
      <c r="A211">
        <v>-0.27407999999999999</v>
      </c>
      <c r="B211">
        <v>0.47703000000000001</v>
      </c>
      <c r="C211">
        <v>-0.82755999999999996</v>
      </c>
      <c r="D211">
        <v>-1.1629</v>
      </c>
      <c r="E211">
        <v>0.58331</v>
      </c>
      <c r="F211">
        <v>-0.39945999999999998</v>
      </c>
      <c r="G211">
        <v>2.6797</v>
      </c>
    </row>
    <row r="212" spans="1:7">
      <c r="A212">
        <v>-0.42503000000000002</v>
      </c>
      <c r="B212">
        <v>-0.39887</v>
      </c>
      <c r="C212">
        <v>3.6366000000000002E-2</v>
      </c>
      <c r="D212">
        <v>7.7160000000000006E-2</v>
      </c>
      <c r="E212">
        <v>0.10405</v>
      </c>
      <c r="F212">
        <v>0.69159999999999999</v>
      </c>
      <c r="G212">
        <v>0.77254</v>
      </c>
    </row>
    <row r="213" spans="1:7">
      <c r="A213">
        <v>-0.12311999999999999</v>
      </c>
      <c r="B213">
        <v>1.7101999999999999</v>
      </c>
      <c r="C213">
        <v>0.21618999999999999</v>
      </c>
      <c r="D213">
        <v>-0.29188999999999998</v>
      </c>
      <c r="E213">
        <v>5.9194999999999998E-2</v>
      </c>
      <c r="F213">
        <v>-0.76932999999999996</v>
      </c>
      <c r="G213">
        <v>0.42325000000000002</v>
      </c>
    </row>
    <row r="214" spans="1:7">
      <c r="A214">
        <v>-0.26038</v>
      </c>
      <c r="B214">
        <v>-1.5565</v>
      </c>
      <c r="C214">
        <v>9.2491999999999995E-5</v>
      </c>
      <c r="D214">
        <v>-0.66237999999999997</v>
      </c>
      <c r="E214">
        <v>2.1374000000000001E-2</v>
      </c>
      <c r="F214">
        <v>-7.6953999999999995E-2</v>
      </c>
      <c r="G214">
        <v>3.6006999999999998</v>
      </c>
    </row>
    <row r="215" spans="1:7">
      <c r="A215">
        <v>-0.41133999999999998</v>
      </c>
      <c r="B215">
        <v>0.79934000000000005</v>
      </c>
      <c r="C215">
        <v>-0.45146999999999998</v>
      </c>
      <c r="D215">
        <v>-0.83189999999999997</v>
      </c>
      <c r="E215">
        <v>-0.64793999999999996</v>
      </c>
      <c r="F215">
        <v>1.4716</v>
      </c>
      <c r="G215">
        <v>0.99260000000000004</v>
      </c>
    </row>
    <row r="216" spans="1:7">
      <c r="A216">
        <v>-0.26038</v>
      </c>
      <c r="B216">
        <v>-1.2605999999999999</v>
      </c>
      <c r="C216">
        <v>0.18664</v>
      </c>
      <c r="D216">
        <v>-1.5048999999999999</v>
      </c>
      <c r="E216">
        <v>-0.47115000000000001</v>
      </c>
      <c r="F216">
        <v>-0.53164999999999996</v>
      </c>
      <c r="G216">
        <v>4.9584000000000001</v>
      </c>
    </row>
    <row r="217" spans="1:7">
      <c r="A217">
        <v>-0.10942</v>
      </c>
      <c r="B217">
        <v>-1.1809000000000001</v>
      </c>
      <c r="C217">
        <v>1.1528</v>
      </c>
      <c r="D217">
        <v>0.23397999999999999</v>
      </c>
      <c r="E217">
        <v>-0.34588000000000002</v>
      </c>
      <c r="F217">
        <v>1.0369999999999999</v>
      </c>
      <c r="G217">
        <v>0.39571000000000001</v>
      </c>
    </row>
    <row r="218" spans="1:7">
      <c r="A218">
        <v>-0.38103999999999999</v>
      </c>
      <c r="B218">
        <v>-0.27298</v>
      </c>
      <c r="C218">
        <v>0.35163</v>
      </c>
      <c r="D218">
        <v>-0.90303</v>
      </c>
      <c r="E218">
        <v>-0.80554000000000003</v>
      </c>
      <c r="F218">
        <v>0.82894000000000001</v>
      </c>
      <c r="G218">
        <v>2.1505999999999998</v>
      </c>
    </row>
    <row r="219" spans="1:7">
      <c r="A219">
        <v>-0.28039999999999998</v>
      </c>
      <c r="B219">
        <v>0.27124999999999999</v>
      </c>
      <c r="C219">
        <v>1.3694</v>
      </c>
      <c r="D219">
        <v>0.12141</v>
      </c>
      <c r="E219">
        <v>0.60165000000000002</v>
      </c>
      <c r="F219">
        <v>-0.73041999999999996</v>
      </c>
      <c r="G219">
        <v>-0.28543000000000002</v>
      </c>
    </row>
    <row r="220" spans="1:7">
      <c r="A220">
        <v>-0.12944</v>
      </c>
      <c r="B220">
        <v>-0.26906999999999998</v>
      </c>
      <c r="C220">
        <v>1.9722</v>
      </c>
      <c r="D220">
        <v>2.9251</v>
      </c>
      <c r="E220">
        <v>-0.19641</v>
      </c>
      <c r="F220">
        <v>0.90295999999999998</v>
      </c>
      <c r="G220">
        <v>-4.1307</v>
      </c>
    </row>
    <row r="221" spans="1:7">
      <c r="A221">
        <v>-0.35074</v>
      </c>
      <c r="B221">
        <v>0.1701</v>
      </c>
      <c r="C221">
        <v>-0.25470999999999999</v>
      </c>
      <c r="D221">
        <v>0.53393999999999997</v>
      </c>
      <c r="E221">
        <v>-0.72850000000000004</v>
      </c>
      <c r="F221">
        <v>-1.0936999999999999</v>
      </c>
      <c r="G221">
        <v>2.6882999999999999</v>
      </c>
    </row>
    <row r="222" spans="1:7">
      <c r="A222">
        <v>-0.32557999999999998</v>
      </c>
      <c r="B222">
        <v>2.2115999999999998</v>
      </c>
      <c r="C222">
        <v>1.0747</v>
      </c>
      <c r="D222">
        <v>0.87863999999999998</v>
      </c>
      <c r="E222">
        <v>2.1574</v>
      </c>
      <c r="F222">
        <v>-0.28761999999999999</v>
      </c>
      <c r="G222">
        <v>-4.7047999999999996</v>
      </c>
    </row>
    <row r="223" spans="1:7">
      <c r="A223">
        <v>-0.30042000000000002</v>
      </c>
      <c r="B223">
        <v>-1.7081999999999999</v>
      </c>
      <c r="C223">
        <v>-0.81223000000000001</v>
      </c>
      <c r="D223">
        <v>1.4454</v>
      </c>
      <c r="E223">
        <v>0.62387999999999999</v>
      </c>
      <c r="F223">
        <v>-0.11274000000000001</v>
      </c>
      <c r="G223">
        <v>1.7936000000000001</v>
      </c>
    </row>
    <row r="224" spans="1:7">
      <c r="A224">
        <v>-0.14946000000000001</v>
      </c>
      <c r="B224">
        <v>0.31759999999999999</v>
      </c>
      <c r="C224">
        <v>-0.44307000000000002</v>
      </c>
      <c r="D224">
        <v>1.7657</v>
      </c>
      <c r="E224">
        <v>0.48487000000000002</v>
      </c>
      <c r="F224">
        <v>-0.54139999999999999</v>
      </c>
      <c r="G224">
        <v>-0.33259</v>
      </c>
    </row>
    <row r="225" spans="1:7">
      <c r="A225">
        <v>-2.4344999999999999</v>
      </c>
      <c r="B225">
        <v>0.44214999999999999</v>
      </c>
      <c r="C225">
        <v>0.65447</v>
      </c>
      <c r="D225">
        <v>0.23729</v>
      </c>
      <c r="E225">
        <v>0.4652</v>
      </c>
      <c r="F225">
        <v>-1.7430000000000001</v>
      </c>
      <c r="G225">
        <v>-1.6718</v>
      </c>
    </row>
    <row r="226" spans="1:7">
      <c r="A226">
        <v>-2.4058000000000002</v>
      </c>
      <c r="B226">
        <v>0.24429999999999999</v>
      </c>
      <c r="C226">
        <v>-0.86736999999999997</v>
      </c>
      <c r="D226">
        <v>0.17913000000000001</v>
      </c>
      <c r="E226">
        <v>-5.9801E-2</v>
      </c>
      <c r="F226">
        <v>0.38636999999999999</v>
      </c>
      <c r="G226">
        <v>-1.5518000000000001</v>
      </c>
    </row>
    <row r="227" spans="1:7">
      <c r="A227">
        <v>-2.3769999999999998</v>
      </c>
      <c r="B227">
        <v>2.0194999999999999</v>
      </c>
      <c r="C227">
        <v>-0.22608</v>
      </c>
      <c r="D227">
        <v>-2.8250000000000002</v>
      </c>
      <c r="E227">
        <v>-0.67427000000000004</v>
      </c>
      <c r="F227">
        <v>2.2950000000000002E-3</v>
      </c>
      <c r="G227">
        <v>0.20301</v>
      </c>
    </row>
    <row r="228" spans="1:7">
      <c r="A228">
        <v>-2.3483000000000001</v>
      </c>
      <c r="B228">
        <v>-0.55671000000000004</v>
      </c>
      <c r="C228">
        <v>0.16763</v>
      </c>
      <c r="D228">
        <v>-0.98812</v>
      </c>
      <c r="E228">
        <v>0.96438000000000001</v>
      </c>
      <c r="F228">
        <v>-0.96108000000000005</v>
      </c>
      <c r="G228">
        <v>-0.21858</v>
      </c>
    </row>
    <row r="229" spans="1:7">
      <c r="A229">
        <v>-2.3195000000000001</v>
      </c>
      <c r="B229">
        <v>-1.0268999999999999</v>
      </c>
      <c r="C229">
        <v>-0.71223999999999998</v>
      </c>
      <c r="D229">
        <v>0.51278999999999997</v>
      </c>
      <c r="E229">
        <v>-0.83642000000000005</v>
      </c>
      <c r="F229">
        <v>0.71538999999999997</v>
      </c>
      <c r="G229">
        <v>-0.35305999999999998</v>
      </c>
    </row>
    <row r="230" spans="1:7">
      <c r="A230">
        <v>-2.2907999999999999</v>
      </c>
      <c r="B230">
        <v>1.0084</v>
      </c>
      <c r="C230">
        <v>-0.15991</v>
      </c>
      <c r="D230">
        <v>0.27173000000000003</v>
      </c>
      <c r="E230">
        <v>-1.2997000000000001</v>
      </c>
      <c r="F230">
        <v>0.73111000000000004</v>
      </c>
      <c r="G230">
        <v>-2.2092999999999998</v>
      </c>
    </row>
    <row r="231" spans="1:7">
      <c r="A231">
        <v>-2.262</v>
      </c>
      <c r="B231">
        <v>-0.62938000000000005</v>
      </c>
      <c r="C231">
        <v>-1.3363</v>
      </c>
      <c r="D231">
        <v>1.2009000000000001</v>
      </c>
      <c r="E231">
        <v>-0.36507000000000001</v>
      </c>
      <c r="F231">
        <v>1.2404999999999999</v>
      </c>
      <c r="G231">
        <v>-1.8542000000000001</v>
      </c>
    </row>
    <row r="232" spans="1:7">
      <c r="A232">
        <v>-2.2332999999999998</v>
      </c>
      <c r="B232">
        <v>1.9361999999999999</v>
      </c>
      <c r="C232">
        <v>-1.1167</v>
      </c>
      <c r="D232">
        <v>0.28411999999999998</v>
      </c>
      <c r="E232">
        <v>-8.5238999999999995E-2</v>
      </c>
      <c r="F232">
        <v>0.34759000000000001</v>
      </c>
      <c r="G232">
        <v>-3.0234000000000001</v>
      </c>
    </row>
    <row r="233" spans="1:7">
      <c r="A233">
        <v>-2.2332999999999998</v>
      </c>
      <c r="B233">
        <v>0.82108000000000003</v>
      </c>
      <c r="C233">
        <v>-0.63017999999999996</v>
      </c>
      <c r="D233">
        <v>-0.68503999999999998</v>
      </c>
      <c r="E233">
        <v>-0.37274000000000002</v>
      </c>
      <c r="F233">
        <v>1.1815</v>
      </c>
      <c r="G233">
        <v>-1.9469000000000001</v>
      </c>
    </row>
    <row r="234" spans="1:7">
      <c r="A234">
        <v>-2.4546000000000001</v>
      </c>
      <c r="B234">
        <v>0.25727</v>
      </c>
      <c r="C234">
        <v>-0.60723000000000005</v>
      </c>
      <c r="D234">
        <v>-1.3284</v>
      </c>
      <c r="E234">
        <v>-1.4871000000000001</v>
      </c>
      <c r="F234">
        <v>-0.34927000000000002</v>
      </c>
      <c r="G234">
        <v>1.9331</v>
      </c>
    </row>
    <row r="235" spans="1:7">
      <c r="A235">
        <v>-2.2029999999999998</v>
      </c>
      <c r="B235">
        <v>-0.60736000000000001</v>
      </c>
      <c r="C235">
        <v>-0.44849</v>
      </c>
      <c r="D235">
        <v>-0.28001999999999999</v>
      </c>
      <c r="E235">
        <v>-6.3233999999999999E-2</v>
      </c>
      <c r="F235">
        <v>-0.48410999999999998</v>
      </c>
      <c r="G235">
        <v>0.24858</v>
      </c>
    </row>
    <row r="236" spans="1:7">
      <c r="A236">
        <v>-2.4746000000000001</v>
      </c>
      <c r="B236">
        <v>-0.59979000000000005</v>
      </c>
      <c r="C236">
        <v>1.2279</v>
      </c>
      <c r="D236">
        <v>-1.1292</v>
      </c>
      <c r="E236">
        <v>7.6562000000000005E-2</v>
      </c>
      <c r="F236">
        <v>-0.12878000000000001</v>
      </c>
      <c r="G236">
        <v>-1.0186999999999999</v>
      </c>
    </row>
    <row r="237" spans="1:7">
      <c r="A237">
        <v>-2.1726999999999999</v>
      </c>
      <c r="B237">
        <v>-0.54693999999999998</v>
      </c>
      <c r="C237">
        <v>0.38424999999999998</v>
      </c>
      <c r="D237">
        <v>-0.62939999999999996</v>
      </c>
      <c r="E237">
        <v>0.67296999999999996</v>
      </c>
      <c r="F237">
        <v>-0.86878</v>
      </c>
      <c r="G237">
        <v>-0.60790999999999995</v>
      </c>
    </row>
    <row r="238" spans="1:7">
      <c r="A238">
        <v>-2.4746000000000001</v>
      </c>
      <c r="B238">
        <v>-0.54074999999999995</v>
      </c>
      <c r="C238">
        <v>-0.86456999999999995</v>
      </c>
      <c r="D238">
        <v>0.18618000000000001</v>
      </c>
      <c r="E238">
        <v>-2.0133999999999999</v>
      </c>
      <c r="F238">
        <v>-0.26628000000000002</v>
      </c>
      <c r="G238">
        <v>1.8414999999999999</v>
      </c>
    </row>
    <row r="239" spans="1:7">
      <c r="A239">
        <v>-2.1589999999999998</v>
      </c>
      <c r="B239">
        <v>0.59489999999999998</v>
      </c>
      <c r="C239">
        <v>-0.58599999999999997</v>
      </c>
      <c r="D239">
        <v>-0.23909</v>
      </c>
      <c r="E239">
        <v>0.31594</v>
      </c>
      <c r="F239">
        <v>-2.4249999999999998</v>
      </c>
      <c r="G239">
        <v>0.76146000000000003</v>
      </c>
    </row>
    <row r="240" spans="1:7">
      <c r="A240">
        <v>-2.4609000000000001</v>
      </c>
      <c r="B240">
        <v>0.25703999999999999</v>
      </c>
      <c r="C240">
        <v>0.40333000000000002</v>
      </c>
      <c r="D240">
        <v>-0.93398000000000003</v>
      </c>
      <c r="E240">
        <v>0.76831000000000005</v>
      </c>
      <c r="F240">
        <v>0.69867000000000001</v>
      </c>
      <c r="G240">
        <v>-2.7755999999999998</v>
      </c>
    </row>
    <row r="241" spans="1:7">
      <c r="A241">
        <v>-2.1453000000000002</v>
      </c>
      <c r="B241">
        <v>0.34290999999999999</v>
      </c>
      <c r="C241">
        <v>-0.77688000000000001</v>
      </c>
      <c r="D241">
        <v>-0.55793000000000004</v>
      </c>
      <c r="E241">
        <v>1.2235</v>
      </c>
      <c r="F241">
        <v>0.69494999999999996</v>
      </c>
      <c r="G241">
        <v>-2.5287999999999999</v>
      </c>
    </row>
    <row r="242" spans="1:7">
      <c r="A242">
        <v>-2.4472</v>
      </c>
      <c r="B242">
        <v>0.45334000000000002</v>
      </c>
      <c r="C242">
        <v>-0.77919000000000005</v>
      </c>
      <c r="D242">
        <v>1.6866000000000001</v>
      </c>
      <c r="E242">
        <v>0.69808999999999999</v>
      </c>
      <c r="F242">
        <v>0.83975999999999995</v>
      </c>
      <c r="G242">
        <v>-4.6002000000000001</v>
      </c>
    </row>
    <row r="243" spans="1:7">
      <c r="A243">
        <v>-2.3683000000000001</v>
      </c>
      <c r="B243">
        <v>1.1645000000000001</v>
      </c>
      <c r="C243">
        <v>-1.3817999999999999</v>
      </c>
      <c r="D243">
        <v>4.1405999999999998E-2</v>
      </c>
      <c r="E243">
        <v>1.2392000000000001</v>
      </c>
      <c r="F243">
        <v>0.62419999999999998</v>
      </c>
      <c r="G243">
        <v>-3.3113000000000001</v>
      </c>
    </row>
    <row r="244" spans="1:7">
      <c r="A244">
        <v>-2.3866000000000001</v>
      </c>
      <c r="B244">
        <v>0.50249999999999995</v>
      </c>
      <c r="C244">
        <v>-1.4843999999999999</v>
      </c>
      <c r="D244">
        <v>-0.62800999999999996</v>
      </c>
      <c r="E244">
        <v>0.37656000000000001</v>
      </c>
      <c r="F244">
        <v>-2.4693999999999998</v>
      </c>
      <c r="G244">
        <v>2.1518000000000002</v>
      </c>
    </row>
    <row r="245" spans="1:7">
      <c r="A245">
        <v>-2.1316000000000002</v>
      </c>
      <c r="B245">
        <v>-1.589</v>
      </c>
      <c r="C245">
        <v>0.56274000000000002</v>
      </c>
      <c r="D245">
        <v>0.31344</v>
      </c>
      <c r="E245">
        <v>0.13879</v>
      </c>
      <c r="F245">
        <v>-1.1333</v>
      </c>
      <c r="G245">
        <v>0.10576000000000001</v>
      </c>
    </row>
    <row r="246" spans="1:7">
      <c r="A246">
        <v>-2.4335</v>
      </c>
      <c r="B246">
        <v>-0.98967000000000005</v>
      </c>
      <c r="C246">
        <v>0.54703000000000002</v>
      </c>
      <c r="D246">
        <v>0.66257999999999995</v>
      </c>
      <c r="E246">
        <v>0.25336999999999998</v>
      </c>
      <c r="F246">
        <v>0.27676000000000001</v>
      </c>
      <c r="G246">
        <v>-2.3809999999999998</v>
      </c>
    </row>
    <row r="247" spans="1:7">
      <c r="A247">
        <v>-2.1316000000000002</v>
      </c>
      <c r="B247">
        <v>0.59684999999999999</v>
      </c>
      <c r="C247">
        <v>-1.7132000000000001</v>
      </c>
      <c r="D247">
        <v>-1.4346000000000001</v>
      </c>
      <c r="E247">
        <v>0.55774999999999997</v>
      </c>
      <c r="F247">
        <v>-0.44662000000000002</v>
      </c>
      <c r="G247">
        <v>0.89575000000000005</v>
      </c>
    </row>
    <row r="248" spans="1:7">
      <c r="A248">
        <v>-2.4049</v>
      </c>
      <c r="B248">
        <v>0.49326999999999999</v>
      </c>
      <c r="C248">
        <v>-1.2810999999999999</v>
      </c>
      <c r="D248">
        <v>0.63371999999999995</v>
      </c>
      <c r="E248">
        <v>-1.5359</v>
      </c>
      <c r="F248">
        <v>-0.55562</v>
      </c>
      <c r="G248">
        <v>0.62238000000000004</v>
      </c>
    </row>
    <row r="249" spans="1:7">
      <c r="A249">
        <v>-2.4032</v>
      </c>
      <c r="B249">
        <v>-1.4123000000000001</v>
      </c>
      <c r="C249">
        <v>-0.50370999999999999</v>
      </c>
      <c r="D249">
        <v>1.6133999999999999</v>
      </c>
      <c r="E249">
        <v>1.6316999999999999</v>
      </c>
      <c r="F249">
        <v>-0.23069000000000001</v>
      </c>
      <c r="G249">
        <v>-2.7806000000000002</v>
      </c>
    </row>
    <row r="250" spans="1:7">
      <c r="A250">
        <v>-2.1516000000000002</v>
      </c>
      <c r="B250">
        <v>-0.43945000000000001</v>
      </c>
      <c r="C250">
        <v>0.36360999999999999</v>
      </c>
      <c r="D250">
        <v>-0.80262</v>
      </c>
      <c r="E250">
        <v>-7.0812000000000002E-3</v>
      </c>
      <c r="F250">
        <v>0.65488000000000002</v>
      </c>
      <c r="G250">
        <v>-1.3324</v>
      </c>
    </row>
    <row r="251" spans="1:7">
      <c r="A251">
        <v>-2.4232</v>
      </c>
      <c r="B251">
        <v>0.15715000000000001</v>
      </c>
      <c r="C251">
        <v>0.64175000000000004</v>
      </c>
      <c r="D251">
        <v>-0.36368</v>
      </c>
      <c r="E251">
        <v>-1.4998</v>
      </c>
      <c r="F251">
        <v>1.0762</v>
      </c>
      <c r="G251">
        <v>-1.5828</v>
      </c>
    </row>
    <row r="252" spans="1:7">
      <c r="A252">
        <v>-2.3729</v>
      </c>
      <c r="B252">
        <v>0.48486000000000001</v>
      </c>
      <c r="C252">
        <v>0.74521000000000004</v>
      </c>
      <c r="D252">
        <v>1.1556999999999999</v>
      </c>
      <c r="E252">
        <v>2.2317999999999998</v>
      </c>
      <c r="F252">
        <v>0.26232</v>
      </c>
      <c r="G252">
        <v>-6.5035999999999996</v>
      </c>
    </row>
    <row r="253" spans="1:7">
      <c r="A253">
        <v>-2.3729</v>
      </c>
      <c r="B253">
        <v>-0.22750000000000001</v>
      </c>
      <c r="C253">
        <v>0.63171999999999995</v>
      </c>
      <c r="D253">
        <v>1.6757</v>
      </c>
      <c r="E253">
        <v>-1.8018000000000001</v>
      </c>
      <c r="F253">
        <v>-0.63568000000000002</v>
      </c>
      <c r="G253">
        <v>-1.2828999999999999</v>
      </c>
    </row>
    <row r="254" spans="1:7">
      <c r="A254">
        <v>-2.3441000000000001</v>
      </c>
      <c r="B254">
        <v>-1.2208000000000001</v>
      </c>
      <c r="C254">
        <v>0.70616999999999996</v>
      </c>
      <c r="D254">
        <v>1.2171000000000001</v>
      </c>
      <c r="E254">
        <v>1.6173</v>
      </c>
      <c r="F254">
        <v>-2.3161999999999998</v>
      </c>
      <c r="G254">
        <v>-1.6122000000000001</v>
      </c>
    </row>
    <row r="255" spans="1:7">
      <c r="A255">
        <v>-2.3153999999999999</v>
      </c>
      <c r="B255">
        <v>-0.25929999999999997</v>
      </c>
      <c r="C255">
        <v>0.78029000000000004</v>
      </c>
      <c r="D255">
        <v>-1.8492999999999999</v>
      </c>
      <c r="E255">
        <v>-0.49007000000000001</v>
      </c>
      <c r="F255">
        <v>-0.42002</v>
      </c>
      <c r="G255">
        <v>0.75102000000000002</v>
      </c>
    </row>
    <row r="256" spans="1:7">
      <c r="A256">
        <v>-2.2866</v>
      </c>
      <c r="B256">
        <v>-0.81918000000000002</v>
      </c>
      <c r="C256">
        <v>-2.1890000000000001</v>
      </c>
      <c r="D256">
        <v>0.36939</v>
      </c>
      <c r="E256">
        <v>-0.82845000000000002</v>
      </c>
      <c r="F256">
        <v>1.5780000000000001</v>
      </c>
      <c r="G256">
        <v>0.22384999999999999</v>
      </c>
    </row>
    <row r="257" spans="1:7">
      <c r="A257">
        <v>-2.2578999999999998</v>
      </c>
      <c r="B257">
        <v>0.79823999999999995</v>
      </c>
      <c r="C257">
        <v>-0.29518</v>
      </c>
      <c r="D257">
        <v>0.31034</v>
      </c>
      <c r="E257">
        <v>0.15901000000000001</v>
      </c>
      <c r="F257">
        <v>-0.51468999999999998</v>
      </c>
      <c r="G257">
        <v>-2.0434000000000001</v>
      </c>
    </row>
    <row r="258" spans="1:7">
      <c r="A258">
        <v>-2.2290999999999999</v>
      </c>
      <c r="B258">
        <v>-2.0078999999999998</v>
      </c>
      <c r="C258">
        <v>1.2094</v>
      </c>
      <c r="D258">
        <v>-1.1284000000000001</v>
      </c>
      <c r="E258">
        <v>0.89056000000000002</v>
      </c>
      <c r="F258">
        <v>-1.1302000000000001</v>
      </c>
      <c r="G258">
        <v>0.64293</v>
      </c>
    </row>
    <row r="259" spans="1:7">
      <c r="A259">
        <v>-2.2004000000000001</v>
      </c>
      <c r="B259">
        <v>6.0401999999999997E-2</v>
      </c>
      <c r="C259">
        <v>0.24868000000000001</v>
      </c>
      <c r="D259">
        <v>0.75478000000000001</v>
      </c>
      <c r="E259">
        <v>0.75556000000000001</v>
      </c>
      <c r="F259">
        <v>0.38618000000000002</v>
      </c>
      <c r="G259">
        <v>-3.8248000000000002</v>
      </c>
    </row>
    <row r="260" spans="1:7">
      <c r="A260">
        <v>-2.1716000000000002</v>
      </c>
      <c r="B260">
        <v>-1.0926</v>
      </c>
      <c r="C260">
        <v>-6.1831999999999998E-2</v>
      </c>
      <c r="D260">
        <v>0.97882999999999998</v>
      </c>
      <c r="E260">
        <v>-9.8267999999999994E-2</v>
      </c>
      <c r="F260">
        <v>-0.59380999999999995</v>
      </c>
      <c r="G260">
        <v>-0.76436000000000004</v>
      </c>
    </row>
    <row r="261" spans="1:7">
      <c r="A261">
        <v>-2.2804000000000002</v>
      </c>
      <c r="B261">
        <v>-1.1852</v>
      </c>
      <c r="C261">
        <v>8.9482999999999993E-2</v>
      </c>
      <c r="D261">
        <v>0.15234</v>
      </c>
      <c r="E261">
        <v>0.92464000000000002</v>
      </c>
      <c r="F261">
        <v>-2.3643000000000001</v>
      </c>
      <c r="G261">
        <v>0.90554999999999997</v>
      </c>
    </row>
    <row r="262" spans="1:7">
      <c r="A262">
        <v>-2.2524999999999999</v>
      </c>
      <c r="B262">
        <v>-0.58113999999999999</v>
      </c>
      <c r="C262">
        <v>-0.84946999999999995</v>
      </c>
      <c r="D262">
        <v>0.29909000000000002</v>
      </c>
      <c r="E262">
        <v>1.4067000000000001</v>
      </c>
      <c r="F262">
        <v>-0.67244000000000004</v>
      </c>
      <c r="G262">
        <v>-1.119</v>
      </c>
    </row>
    <row r="263" spans="1:7">
      <c r="A263">
        <v>-2.2244999999999999</v>
      </c>
      <c r="B263">
        <v>0.15628</v>
      </c>
      <c r="C263">
        <v>-2.4005000000000001</v>
      </c>
      <c r="D263">
        <v>0.34294999999999998</v>
      </c>
      <c r="E263">
        <v>1.2104999999999999</v>
      </c>
      <c r="F263">
        <v>3.0693999999999999</v>
      </c>
      <c r="G263">
        <v>-3.9662000000000002</v>
      </c>
    </row>
    <row r="264" spans="1:7">
      <c r="A264">
        <v>-2.1966000000000001</v>
      </c>
      <c r="B264">
        <v>-0.51924000000000003</v>
      </c>
      <c r="C264">
        <v>-5.0626999999999998E-2</v>
      </c>
      <c r="D264">
        <v>1.2609E-2</v>
      </c>
      <c r="E264">
        <v>-3.6795</v>
      </c>
      <c r="F264">
        <v>-1.0021</v>
      </c>
      <c r="G264">
        <v>3.7568000000000001</v>
      </c>
    </row>
    <row r="265" spans="1:7">
      <c r="A265">
        <v>-2.1686000000000001</v>
      </c>
      <c r="B265">
        <v>1.0062E-2</v>
      </c>
      <c r="C265">
        <v>-1.0316000000000001</v>
      </c>
      <c r="D265">
        <v>-0.64383000000000001</v>
      </c>
      <c r="E265">
        <v>-1.8966000000000001</v>
      </c>
      <c r="F265">
        <v>-1.4107000000000001</v>
      </c>
      <c r="G265">
        <v>3.5154000000000001</v>
      </c>
    </row>
    <row r="266" spans="1:7">
      <c r="A266">
        <v>-2.1406999999999998</v>
      </c>
      <c r="B266">
        <v>0.34814000000000001</v>
      </c>
      <c r="C266">
        <v>0.85458000000000001</v>
      </c>
      <c r="D266">
        <v>1.1927000000000001</v>
      </c>
      <c r="E266">
        <v>-0.19278999999999999</v>
      </c>
      <c r="F266">
        <v>-1.4083000000000001</v>
      </c>
      <c r="G266">
        <v>-2.3014999999999999</v>
      </c>
    </row>
    <row r="267" spans="1:7">
      <c r="A267">
        <v>-2.1126999999999998</v>
      </c>
      <c r="B267">
        <v>-0.26227</v>
      </c>
      <c r="C267">
        <v>-1.1325000000000001</v>
      </c>
      <c r="D267">
        <v>-1.4766999999999999</v>
      </c>
      <c r="E267">
        <v>1.9440999999999999</v>
      </c>
      <c r="F267">
        <v>0.59631999999999996</v>
      </c>
      <c r="G267">
        <v>-1.1266</v>
      </c>
    </row>
    <row r="268" spans="1:7">
      <c r="A268">
        <v>-2.0847000000000002</v>
      </c>
      <c r="B268">
        <v>-1.3351999999999999</v>
      </c>
      <c r="C268">
        <v>1.4770000000000001</v>
      </c>
      <c r="D268">
        <v>1.7068000000000001</v>
      </c>
      <c r="E268">
        <v>-0.19566</v>
      </c>
      <c r="F268">
        <v>0.27134000000000003</v>
      </c>
      <c r="G268">
        <v>-3.4887999999999999</v>
      </c>
    </row>
    <row r="269" spans="1:7">
      <c r="A269">
        <v>-2.0568</v>
      </c>
      <c r="B269">
        <v>0.96106000000000003</v>
      </c>
      <c r="C269">
        <v>0.30285000000000001</v>
      </c>
      <c r="D269">
        <v>-0.32783000000000001</v>
      </c>
      <c r="E269">
        <v>0.26905000000000001</v>
      </c>
      <c r="F269">
        <v>0.18185000000000001</v>
      </c>
      <c r="G269">
        <v>-2.8519999999999999</v>
      </c>
    </row>
    <row r="270" spans="1:7">
      <c r="A270">
        <v>-2.0287999999999999</v>
      </c>
      <c r="B270">
        <v>-1.1966000000000001</v>
      </c>
      <c r="C270">
        <v>0.59091000000000005</v>
      </c>
      <c r="D270">
        <v>0.55323999999999995</v>
      </c>
      <c r="E270">
        <v>0.18789</v>
      </c>
      <c r="F270">
        <v>-0.27521000000000001</v>
      </c>
      <c r="G270">
        <v>-1.3778999999999999</v>
      </c>
    </row>
    <row r="271" spans="1:7">
      <c r="A271">
        <v>-2.3005</v>
      </c>
      <c r="B271">
        <v>0.71031999999999995</v>
      </c>
      <c r="C271">
        <v>0.41610999999999998</v>
      </c>
      <c r="D271">
        <v>3.5942000000000002E-2</v>
      </c>
      <c r="E271">
        <v>-0.13743</v>
      </c>
      <c r="F271">
        <v>-1.5378000000000001</v>
      </c>
      <c r="G271">
        <v>-0.93881999999999999</v>
      </c>
    </row>
    <row r="272" spans="1:7">
      <c r="A272">
        <v>-2.3205</v>
      </c>
      <c r="B272">
        <v>0.99148999999999998</v>
      </c>
      <c r="C272">
        <v>-1.1014999999999999</v>
      </c>
      <c r="D272">
        <v>-1.0652999999999999</v>
      </c>
      <c r="E272">
        <v>-1.6129</v>
      </c>
      <c r="F272">
        <v>-0.95799999999999996</v>
      </c>
      <c r="G272">
        <v>2.3210999999999999</v>
      </c>
    </row>
    <row r="273" spans="1:7">
      <c r="A273">
        <v>-2.3205</v>
      </c>
      <c r="B273">
        <v>1.3092999999999999</v>
      </c>
      <c r="C273">
        <v>-0.40375</v>
      </c>
      <c r="D273">
        <v>0.14696999999999999</v>
      </c>
      <c r="E273">
        <v>-0.61082000000000003</v>
      </c>
      <c r="F273">
        <v>0.77207999999999999</v>
      </c>
      <c r="G273">
        <v>-2.7040999999999999</v>
      </c>
    </row>
    <row r="274" spans="1:7">
      <c r="A274">
        <v>-2.3068</v>
      </c>
      <c r="B274">
        <v>-0.38978000000000002</v>
      </c>
      <c r="C274">
        <v>-0.39373999999999998</v>
      </c>
      <c r="D274">
        <v>-5.4982000000000003E-2</v>
      </c>
      <c r="E274">
        <v>0.72575999999999996</v>
      </c>
      <c r="F274">
        <v>6.8579000000000001E-2</v>
      </c>
      <c r="G274">
        <v>-1.4339999999999999</v>
      </c>
    </row>
    <row r="275" spans="1:7">
      <c r="A275">
        <v>-2.2930999999999999</v>
      </c>
      <c r="B275">
        <v>-0.79962999999999995</v>
      </c>
      <c r="C275">
        <v>-0.89102000000000003</v>
      </c>
      <c r="D275">
        <v>0.64792000000000005</v>
      </c>
      <c r="E275">
        <v>1.4137999999999999</v>
      </c>
      <c r="F275">
        <v>1.5486</v>
      </c>
      <c r="G275">
        <v>-3.4496000000000002</v>
      </c>
    </row>
    <row r="276" spans="1:7">
      <c r="A276">
        <v>-2.2793999999999999</v>
      </c>
      <c r="B276">
        <v>0.64681</v>
      </c>
      <c r="C276">
        <v>1.0886</v>
      </c>
      <c r="D276">
        <v>-0.11888</v>
      </c>
      <c r="E276">
        <v>-0.80401</v>
      </c>
      <c r="F276">
        <v>-0.31509999999999999</v>
      </c>
      <c r="G276">
        <v>-1.9043000000000001</v>
      </c>
    </row>
    <row r="277" spans="1:7">
      <c r="A277">
        <v>-2.2490999999999999</v>
      </c>
      <c r="B277">
        <v>0.50172000000000005</v>
      </c>
      <c r="C277">
        <v>-0.41538999999999998</v>
      </c>
      <c r="D277">
        <v>-0.38651999999999997</v>
      </c>
      <c r="E277">
        <v>-1.6434</v>
      </c>
      <c r="F277">
        <v>-0.23324</v>
      </c>
      <c r="G277">
        <v>0.76185999999999998</v>
      </c>
    </row>
    <row r="278" spans="1:7">
      <c r="A278">
        <v>-2.2187999999999999</v>
      </c>
      <c r="B278">
        <v>2.1091000000000002</v>
      </c>
      <c r="C278">
        <v>-0.79200000000000004</v>
      </c>
      <c r="D278">
        <v>-0.65934999999999999</v>
      </c>
      <c r="E278">
        <v>-0.96457000000000004</v>
      </c>
      <c r="F278">
        <v>-0.29114000000000001</v>
      </c>
      <c r="G278">
        <v>-0.78661999999999999</v>
      </c>
    </row>
    <row r="279" spans="1:7">
      <c r="A279">
        <v>-2.2187999999999999</v>
      </c>
      <c r="B279">
        <v>-0.93149999999999999</v>
      </c>
      <c r="C279">
        <v>0.55289999999999995</v>
      </c>
      <c r="D279">
        <v>0.99099999999999999</v>
      </c>
      <c r="E279">
        <v>2.1722000000000002E-2</v>
      </c>
      <c r="F279">
        <v>-0.49303000000000002</v>
      </c>
      <c r="G279">
        <v>-1.6111</v>
      </c>
    </row>
    <row r="280" spans="1:7">
      <c r="A280">
        <v>-2.1907999999999999</v>
      </c>
      <c r="B280">
        <v>-5.5092000000000002E-2</v>
      </c>
      <c r="C280">
        <v>-0.75519000000000003</v>
      </c>
      <c r="D280">
        <v>-0.27374999999999999</v>
      </c>
      <c r="E280">
        <v>-0.45967999999999998</v>
      </c>
      <c r="F280">
        <v>0.94047000000000003</v>
      </c>
      <c r="G280">
        <v>-0.84121000000000001</v>
      </c>
    </row>
    <row r="281" spans="1:7">
      <c r="A281">
        <v>-2.1629</v>
      </c>
      <c r="B281">
        <v>-0.38512999999999997</v>
      </c>
      <c r="C281">
        <v>1.9617</v>
      </c>
      <c r="D281">
        <v>-0.55888000000000004</v>
      </c>
      <c r="E281">
        <v>-0.22697999999999999</v>
      </c>
      <c r="F281">
        <v>-0.11358</v>
      </c>
      <c r="G281">
        <v>-2.0565000000000002</v>
      </c>
    </row>
    <row r="282" spans="1:7">
      <c r="A282">
        <v>-2.1349</v>
      </c>
      <c r="B282">
        <v>-1.2073</v>
      </c>
      <c r="C282">
        <v>0.60423000000000004</v>
      </c>
      <c r="D282">
        <v>-0.65215000000000001</v>
      </c>
      <c r="E282">
        <v>-0.52054</v>
      </c>
      <c r="F282">
        <v>-0.32551999999999998</v>
      </c>
      <c r="G282">
        <v>0.69923999999999997</v>
      </c>
    </row>
    <row r="283" spans="1:7">
      <c r="A283">
        <v>-2.1070000000000002</v>
      </c>
      <c r="B283">
        <v>-0.70191000000000003</v>
      </c>
      <c r="C283">
        <v>-1.115</v>
      </c>
      <c r="D283">
        <v>1.6432</v>
      </c>
      <c r="E283">
        <v>1.1167</v>
      </c>
      <c r="F283">
        <v>0.49397000000000002</v>
      </c>
      <c r="G283">
        <v>-2.9735</v>
      </c>
    </row>
    <row r="284" spans="1:7">
      <c r="A284">
        <v>-2.0790000000000002</v>
      </c>
      <c r="B284">
        <v>-0.63236999999999999</v>
      </c>
      <c r="C284">
        <v>-0.68430999999999997</v>
      </c>
      <c r="D284">
        <v>-0.42077999999999999</v>
      </c>
      <c r="E284">
        <v>6.2578999999999996E-2</v>
      </c>
      <c r="F284">
        <v>-0.52783000000000002</v>
      </c>
      <c r="G284">
        <v>0.78017000000000003</v>
      </c>
    </row>
    <row r="285" spans="1:7">
      <c r="A285">
        <v>-2.0510999999999999</v>
      </c>
      <c r="B285">
        <v>-1.9117</v>
      </c>
      <c r="C285">
        <v>0.63038000000000005</v>
      </c>
      <c r="D285">
        <v>0.45845999999999998</v>
      </c>
      <c r="E285">
        <v>-1.4738</v>
      </c>
      <c r="F285">
        <v>-1.5235000000000001</v>
      </c>
      <c r="G285">
        <v>2.3797000000000001</v>
      </c>
    </row>
    <row r="286" spans="1:7">
      <c r="A286">
        <v>-2.0230999999999999</v>
      </c>
      <c r="B286">
        <v>0.48521999999999998</v>
      </c>
      <c r="C286">
        <v>-6.2217000000000001E-2</v>
      </c>
      <c r="D286">
        <v>0.38462000000000002</v>
      </c>
      <c r="E286">
        <v>-0.38009999999999999</v>
      </c>
      <c r="F286">
        <v>-0.22373999999999999</v>
      </c>
      <c r="G286">
        <v>-1.6435999999999999</v>
      </c>
    </row>
    <row r="287" spans="1:7">
      <c r="A287">
        <v>-1.9951000000000001</v>
      </c>
      <c r="B287">
        <v>0.25713999999999998</v>
      </c>
      <c r="C287">
        <v>-0.28309000000000001</v>
      </c>
      <c r="D287">
        <v>-0.71211999999999998</v>
      </c>
      <c r="E287">
        <v>-1.5307999999999999</v>
      </c>
      <c r="F287">
        <v>-1.2088000000000001</v>
      </c>
      <c r="G287">
        <v>2.0956000000000001</v>
      </c>
    </row>
    <row r="288" spans="1:7">
      <c r="A288">
        <v>-1.9672000000000001</v>
      </c>
      <c r="B288">
        <v>1.1514</v>
      </c>
      <c r="C288">
        <v>0.41764000000000001</v>
      </c>
      <c r="D288">
        <v>0.24518000000000001</v>
      </c>
      <c r="E288">
        <v>1.1693</v>
      </c>
      <c r="F288">
        <v>1.2232000000000001</v>
      </c>
      <c r="G288">
        <v>-5.6478000000000002</v>
      </c>
    </row>
    <row r="289" spans="1:7">
      <c r="A289">
        <v>-2.1263000000000001</v>
      </c>
      <c r="B289">
        <v>0.61231000000000002</v>
      </c>
      <c r="C289">
        <v>0.60318000000000005</v>
      </c>
      <c r="D289">
        <v>0.14871000000000001</v>
      </c>
      <c r="E289">
        <v>-0.85260000000000002</v>
      </c>
      <c r="F289">
        <v>-2.3571</v>
      </c>
      <c r="G289">
        <v>0.55100000000000005</v>
      </c>
    </row>
    <row r="290" spans="1:7">
      <c r="A290">
        <v>-2.0975999999999999</v>
      </c>
      <c r="B290">
        <v>1.7665999999999999</v>
      </c>
      <c r="C290">
        <v>1.1348</v>
      </c>
      <c r="D290">
        <v>-0.44466</v>
      </c>
      <c r="E290">
        <v>-0.34588000000000002</v>
      </c>
      <c r="F290">
        <v>0.45937</v>
      </c>
      <c r="G290">
        <v>-3.8586999999999998</v>
      </c>
    </row>
    <row r="291" spans="1:7">
      <c r="A291">
        <v>-2.0688</v>
      </c>
      <c r="B291">
        <v>-0.38696999999999998</v>
      </c>
      <c r="C291">
        <v>-0.22666</v>
      </c>
      <c r="D291">
        <v>-1.0532999999999999</v>
      </c>
      <c r="E291">
        <v>-2.1132</v>
      </c>
      <c r="F291">
        <v>0.90303</v>
      </c>
      <c r="G291">
        <v>1.5648</v>
      </c>
    </row>
    <row r="292" spans="1:7">
      <c r="A292">
        <v>-2.0400999999999998</v>
      </c>
      <c r="B292">
        <v>1.9276</v>
      </c>
      <c r="C292">
        <v>-0.27389999999999998</v>
      </c>
      <c r="D292">
        <v>-1.5758000000000001</v>
      </c>
      <c r="E292">
        <v>0.77780000000000005</v>
      </c>
      <c r="F292">
        <v>-0.94977</v>
      </c>
      <c r="G292">
        <v>-1.1443000000000001</v>
      </c>
    </row>
    <row r="293" spans="1:7">
      <c r="A293">
        <v>-2.0112999999999999</v>
      </c>
      <c r="B293">
        <v>-5.4579999999999997E-2</v>
      </c>
      <c r="C293">
        <v>-0.53881999999999997</v>
      </c>
      <c r="D293">
        <v>-0.83843000000000001</v>
      </c>
      <c r="E293">
        <v>-0.13228999999999999</v>
      </c>
      <c r="F293">
        <v>1.8183</v>
      </c>
      <c r="G293">
        <v>-1.5918000000000001</v>
      </c>
    </row>
    <row r="294" spans="1:7">
      <c r="A294">
        <v>-1.9825999999999999</v>
      </c>
      <c r="B294">
        <v>1.8308999999999999E-2</v>
      </c>
      <c r="C294">
        <v>-0.65532000000000001</v>
      </c>
      <c r="D294">
        <v>-1.7344999999999999</v>
      </c>
      <c r="E294">
        <v>0.52444999999999997</v>
      </c>
      <c r="F294">
        <v>0.44968999999999998</v>
      </c>
      <c r="G294">
        <v>0.11788</v>
      </c>
    </row>
    <row r="295" spans="1:7">
      <c r="A295">
        <v>-1.9538</v>
      </c>
      <c r="B295">
        <v>2.4527999999999999</v>
      </c>
      <c r="C295">
        <v>-0.76346999999999998</v>
      </c>
      <c r="D295">
        <v>0.94672000000000001</v>
      </c>
      <c r="E295">
        <v>-5.9297000000000002E-2</v>
      </c>
      <c r="F295">
        <v>-0.11593000000000001</v>
      </c>
      <c r="G295">
        <v>-3.8231999999999999</v>
      </c>
    </row>
    <row r="296" spans="1:7">
      <c r="A296">
        <v>-1.9251</v>
      </c>
      <c r="B296">
        <v>-0.81813000000000002</v>
      </c>
      <c r="C296">
        <v>-0.57706000000000002</v>
      </c>
      <c r="D296">
        <v>-0.32057000000000002</v>
      </c>
      <c r="E296">
        <v>-1.3918999999999999</v>
      </c>
      <c r="F296">
        <v>-0.56311999999999995</v>
      </c>
      <c r="G296">
        <v>2.3368000000000002</v>
      </c>
    </row>
    <row r="297" spans="1:7">
      <c r="A297">
        <v>-1.9251</v>
      </c>
      <c r="B297">
        <v>2.0021</v>
      </c>
      <c r="C297">
        <v>0.76868999999999998</v>
      </c>
      <c r="D297">
        <v>-1.2918000000000001</v>
      </c>
      <c r="E297">
        <v>0.91903999999999997</v>
      </c>
      <c r="F297">
        <v>0.15916</v>
      </c>
      <c r="G297">
        <v>-3.8077999999999999</v>
      </c>
    </row>
    <row r="298" spans="1:7">
      <c r="A298">
        <v>-2.1463999999999999</v>
      </c>
      <c r="B298">
        <v>0.54396999999999995</v>
      </c>
      <c r="C298">
        <v>-1.0488999999999999</v>
      </c>
      <c r="D298">
        <v>-7.1666999999999995E-2</v>
      </c>
      <c r="E298">
        <v>0.13871</v>
      </c>
      <c r="F298">
        <v>-0.98509000000000002</v>
      </c>
      <c r="G298">
        <v>9.672E-2</v>
      </c>
    </row>
    <row r="299" spans="1:7">
      <c r="A299">
        <v>-1.8948</v>
      </c>
      <c r="B299">
        <v>-1.0706</v>
      </c>
      <c r="C299">
        <v>-9.6770999999999996E-2</v>
      </c>
      <c r="D299">
        <v>-0.65256000000000003</v>
      </c>
      <c r="E299">
        <v>-0.94989999999999997</v>
      </c>
      <c r="F299">
        <v>0.66191999999999995</v>
      </c>
      <c r="G299">
        <v>0.77978000000000003</v>
      </c>
    </row>
    <row r="300" spans="1:7">
      <c r="A300">
        <v>-2.1663999999999999</v>
      </c>
      <c r="B300">
        <v>-0.38891999999999999</v>
      </c>
      <c r="C300">
        <v>0.82025000000000003</v>
      </c>
      <c r="D300">
        <v>1.45</v>
      </c>
      <c r="E300">
        <v>-0.62997999999999998</v>
      </c>
      <c r="F300">
        <v>1.4505999999999999</v>
      </c>
      <c r="G300">
        <v>-4.1077000000000004</v>
      </c>
    </row>
    <row r="301" spans="1:7">
      <c r="A301">
        <v>-1.8645</v>
      </c>
      <c r="B301">
        <v>-0.75604000000000005</v>
      </c>
      <c r="C301">
        <v>2.3420000000000001</v>
      </c>
      <c r="D301">
        <v>4.5079000000000001E-2</v>
      </c>
      <c r="E301">
        <v>0.22447</v>
      </c>
      <c r="F301">
        <v>0.53691999999999995</v>
      </c>
      <c r="G301">
        <v>-3.7048999999999999</v>
      </c>
    </row>
    <row r="302" spans="1:7">
      <c r="A302">
        <v>-2.1663999999999999</v>
      </c>
      <c r="B302">
        <v>-0.71462999999999999</v>
      </c>
      <c r="C302">
        <v>-0.28831000000000001</v>
      </c>
      <c r="D302">
        <v>-1.1785000000000001</v>
      </c>
      <c r="E302">
        <v>-1.903</v>
      </c>
      <c r="F302">
        <v>-0.44875999999999999</v>
      </c>
      <c r="G302">
        <v>3.2515000000000001</v>
      </c>
    </row>
    <row r="303" spans="1:7">
      <c r="A303">
        <v>-1.8508</v>
      </c>
      <c r="B303">
        <v>-0.43653999999999998</v>
      </c>
      <c r="C303">
        <v>0.92720999999999998</v>
      </c>
      <c r="D303">
        <v>-1.6959</v>
      </c>
      <c r="E303">
        <v>0.15214</v>
      </c>
      <c r="F303">
        <v>0.40075</v>
      </c>
      <c r="G303">
        <v>-0.58543999999999996</v>
      </c>
    </row>
    <row r="304" spans="1:7">
      <c r="A304">
        <v>-2.1526999999999998</v>
      </c>
      <c r="B304">
        <v>0.34595999999999999</v>
      </c>
      <c r="C304">
        <v>0.23491999999999999</v>
      </c>
      <c r="D304">
        <v>-2.3628999999999998</v>
      </c>
      <c r="E304">
        <v>-0.4461</v>
      </c>
      <c r="F304">
        <v>0.80420999999999998</v>
      </c>
      <c r="G304">
        <v>0.20871999999999999</v>
      </c>
    </row>
    <row r="305" spans="1:7">
      <c r="A305">
        <v>-1.8371</v>
      </c>
      <c r="B305">
        <v>-0.28983999999999999</v>
      </c>
      <c r="C305">
        <v>-0.53154000000000001</v>
      </c>
      <c r="D305">
        <v>-0.1246</v>
      </c>
      <c r="E305">
        <v>-1.4424999999999999</v>
      </c>
      <c r="F305">
        <v>0.96765999999999996</v>
      </c>
      <c r="G305">
        <v>0.10013</v>
      </c>
    </row>
    <row r="306" spans="1:7">
      <c r="A306">
        <v>-2.1389999999999998</v>
      </c>
      <c r="B306">
        <v>-1.7077</v>
      </c>
      <c r="C306">
        <v>1.6225000000000001</v>
      </c>
      <c r="D306">
        <v>1.1898</v>
      </c>
      <c r="E306">
        <v>-1.7350000000000001</v>
      </c>
      <c r="F306">
        <v>0.47865999999999997</v>
      </c>
      <c r="G306">
        <v>-1.2033</v>
      </c>
    </row>
    <row r="307" spans="1:7">
      <c r="A307">
        <v>-1.8233999999999999</v>
      </c>
      <c r="B307">
        <v>0.66632999999999998</v>
      </c>
      <c r="C307">
        <v>0.37119000000000002</v>
      </c>
      <c r="D307">
        <v>2.0362</v>
      </c>
      <c r="E307">
        <v>0.45821000000000001</v>
      </c>
      <c r="F307">
        <v>-0.45568999999999998</v>
      </c>
      <c r="G307">
        <v>-4.4344999999999999</v>
      </c>
    </row>
    <row r="308" spans="1:7">
      <c r="A308">
        <v>-2.1253000000000002</v>
      </c>
      <c r="B308">
        <v>-0.31230999999999998</v>
      </c>
      <c r="C308">
        <v>0.25020999999999999</v>
      </c>
      <c r="D308">
        <v>-6.9006999999999999E-2</v>
      </c>
      <c r="E308">
        <v>-0.97970000000000002</v>
      </c>
      <c r="F308">
        <v>1.5992</v>
      </c>
      <c r="G308">
        <v>-1.796</v>
      </c>
    </row>
    <row r="309" spans="1:7">
      <c r="A309">
        <v>-1.8233999999999999</v>
      </c>
      <c r="B309">
        <v>-1.4728000000000001</v>
      </c>
      <c r="C309">
        <v>-0.37844</v>
      </c>
      <c r="D309">
        <v>1.8199000000000001</v>
      </c>
      <c r="E309">
        <v>-6.1094000000000002E-2</v>
      </c>
      <c r="F309">
        <v>-2.6925E-3</v>
      </c>
      <c r="G309">
        <v>-1.2959000000000001</v>
      </c>
    </row>
    <row r="310" spans="1:7">
      <c r="A310">
        <v>-2.0950000000000002</v>
      </c>
      <c r="B310">
        <v>-0.11344</v>
      </c>
      <c r="C310">
        <v>-0.66008999999999995</v>
      </c>
      <c r="D310">
        <v>1.7195</v>
      </c>
      <c r="E310">
        <v>-0.79852999999999996</v>
      </c>
      <c r="F310">
        <v>-0.16743</v>
      </c>
      <c r="G310">
        <v>-1.3471</v>
      </c>
    </row>
    <row r="311" spans="1:7">
      <c r="A311">
        <v>-1.8433999999999999</v>
      </c>
      <c r="B311">
        <v>-1.7623</v>
      </c>
      <c r="C311">
        <v>0.10297000000000001</v>
      </c>
      <c r="D311">
        <v>-0.81652000000000002</v>
      </c>
      <c r="E311">
        <v>-0.86297000000000001</v>
      </c>
      <c r="F311">
        <v>1.8064</v>
      </c>
      <c r="G311">
        <v>0.2407</v>
      </c>
    </row>
    <row r="312" spans="1:7">
      <c r="A312">
        <v>-2.0647000000000002</v>
      </c>
      <c r="B312">
        <v>-0.26684000000000002</v>
      </c>
      <c r="C312">
        <v>-2.2917999999999998</v>
      </c>
      <c r="D312">
        <v>-0.63270999999999999</v>
      </c>
      <c r="E312">
        <v>-1.2964</v>
      </c>
      <c r="F312">
        <v>0.59528000000000003</v>
      </c>
      <c r="G312">
        <v>2.5969000000000002</v>
      </c>
    </row>
    <row r="313" spans="1:7">
      <c r="A313">
        <v>-2.0647000000000002</v>
      </c>
      <c r="B313">
        <v>-1.3008</v>
      </c>
      <c r="C313">
        <v>0.50939999999999996</v>
      </c>
      <c r="D313">
        <v>0.48158000000000001</v>
      </c>
      <c r="E313">
        <v>0.66178000000000003</v>
      </c>
      <c r="F313">
        <v>-0.34715000000000001</v>
      </c>
      <c r="G313">
        <v>-1.3069</v>
      </c>
    </row>
    <row r="314" spans="1:7">
      <c r="A314">
        <v>-2.0358999999999998</v>
      </c>
      <c r="B314">
        <v>-0.87012</v>
      </c>
      <c r="C314">
        <v>0.45894000000000001</v>
      </c>
      <c r="D314">
        <v>-0.42729</v>
      </c>
      <c r="E314">
        <v>1.4514</v>
      </c>
      <c r="F314">
        <v>1.2608999999999999</v>
      </c>
      <c r="G314">
        <v>-3.1556999999999999</v>
      </c>
    </row>
    <row r="315" spans="1:7">
      <c r="A315">
        <v>-2.0072000000000001</v>
      </c>
      <c r="B315">
        <v>1.0498000000000001</v>
      </c>
      <c r="C315">
        <v>-0.24489</v>
      </c>
      <c r="D315">
        <v>-0.55144000000000004</v>
      </c>
      <c r="E315">
        <v>0.91979999999999995</v>
      </c>
      <c r="F315">
        <v>-0.26383000000000001</v>
      </c>
      <c r="G315">
        <v>-2.1516000000000002</v>
      </c>
    </row>
    <row r="316" spans="1:7">
      <c r="A316">
        <v>-1.9783999999999999</v>
      </c>
      <c r="B316">
        <v>1.2034</v>
      </c>
      <c r="C316">
        <v>-1.1423000000000001</v>
      </c>
      <c r="D316">
        <v>-0.71982000000000002</v>
      </c>
      <c r="E316">
        <v>0.53010000000000002</v>
      </c>
      <c r="F316">
        <v>4.9082000000000001E-2</v>
      </c>
      <c r="G316">
        <v>-1.1713</v>
      </c>
    </row>
    <row r="317" spans="1:7">
      <c r="A317">
        <v>-1.9497</v>
      </c>
      <c r="B317">
        <v>-1.1156999999999999</v>
      </c>
      <c r="C317">
        <v>-0.25217000000000001</v>
      </c>
      <c r="D317">
        <v>-1.6047</v>
      </c>
      <c r="E317">
        <v>1.6261000000000001</v>
      </c>
      <c r="F317">
        <v>-0.90032000000000001</v>
      </c>
      <c r="G317">
        <v>1.0346</v>
      </c>
    </row>
    <row r="318" spans="1:7">
      <c r="A318">
        <v>-1.9209000000000001</v>
      </c>
      <c r="B318">
        <v>0.14013999999999999</v>
      </c>
      <c r="C318">
        <v>-0.50077000000000005</v>
      </c>
      <c r="D318">
        <v>6.7627000000000007E-2</v>
      </c>
      <c r="E318">
        <v>-1.3789</v>
      </c>
      <c r="F318">
        <v>-0.17444999999999999</v>
      </c>
      <c r="G318">
        <v>0.56310000000000004</v>
      </c>
    </row>
    <row r="319" spans="1:7">
      <c r="A319">
        <v>-1.8922000000000001</v>
      </c>
      <c r="B319">
        <v>0.56403999999999999</v>
      </c>
      <c r="C319">
        <v>-0.84641999999999995</v>
      </c>
      <c r="D319">
        <v>1.4368000000000001</v>
      </c>
      <c r="E319">
        <v>8.0237000000000003E-2</v>
      </c>
      <c r="F319">
        <v>-0.59484999999999999</v>
      </c>
      <c r="G319">
        <v>-1.9787999999999999</v>
      </c>
    </row>
    <row r="320" spans="1:7">
      <c r="A320">
        <v>-1.8633999999999999</v>
      </c>
      <c r="B320">
        <v>0.88051999999999997</v>
      </c>
      <c r="C320">
        <v>0.52120999999999995</v>
      </c>
      <c r="D320">
        <v>0.74582000000000004</v>
      </c>
      <c r="E320">
        <v>-0.49828</v>
      </c>
      <c r="F320">
        <v>-1.4681999999999999</v>
      </c>
      <c r="G320">
        <v>-1.4520999999999999</v>
      </c>
    </row>
    <row r="321" spans="1:7">
      <c r="A321">
        <v>-1.7205999999999999</v>
      </c>
      <c r="B321">
        <v>0.46737000000000001</v>
      </c>
      <c r="C321">
        <v>0.83926999999999996</v>
      </c>
      <c r="D321">
        <v>-0.87788999999999995</v>
      </c>
      <c r="E321">
        <v>-1.7613000000000001</v>
      </c>
      <c r="F321">
        <v>0.34133000000000002</v>
      </c>
      <c r="G321">
        <v>-0.14182</v>
      </c>
    </row>
    <row r="322" spans="1:7">
      <c r="A322">
        <v>-1.7082999999999999</v>
      </c>
      <c r="B322">
        <v>0.70826</v>
      </c>
      <c r="C322">
        <v>-1.0117</v>
      </c>
      <c r="D322">
        <v>1.4418</v>
      </c>
      <c r="E322">
        <v>-4.2139999999999997E-2</v>
      </c>
      <c r="F322">
        <v>0.76390999999999998</v>
      </c>
      <c r="G322">
        <v>-3.1158000000000001</v>
      </c>
    </row>
    <row r="323" spans="1:7">
      <c r="A323">
        <v>-1.696</v>
      </c>
      <c r="B323">
        <v>0.98440000000000005</v>
      </c>
      <c r="C323">
        <v>-1.6201000000000001</v>
      </c>
      <c r="D323">
        <v>-0.47331000000000001</v>
      </c>
      <c r="E323">
        <v>-1.6088</v>
      </c>
      <c r="F323">
        <v>-1.9544999999999999</v>
      </c>
      <c r="G323">
        <v>3.5482999999999998</v>
      </c>
    </row>
    <row r="324" spans="1:7">
      <c r="A324">
        <v>-1.9917</v>
      </c>
      <c r="B324">
        <v>-0.82618000000000003</v>
      </c>
      <c r="C324">
        <v>1.2241</v>
      </c>
      <c r="D324">
        <v>0.23499</v>
      </c>
      <c r="E324">
        <v>1.1675</v>
      </c>
      <c r="F324">
        <v>0.17710999999999999</v>
      </c>
      <c r="G324">
        <v>-3.1379999999999999</v>
      </c>
    </row>
    <row r="325" spans="1:7">
      <c r="A325">
        <v>-1.9642999999999999</v>
      </c>
      <c r="B325">
        <v>1.8175999999999999E-3</v>
      </c>
      <c r="C325">
        <v>-1.1808000000000001</v>
      </c>
      <c r="D325">
        <v>-0.48920999999999998</v>
      </c>
      <c r="E325">
        <v>0.15361</v>
      </c>
      <c r="F325">
        <v>-0.12972</v>
      </c>
      <c r="G325">
        <v>0.49425999999999998</v>
      </c>
    </row>
    <row r="326" spans="1:7">
      <c r="A326">
        <v>-1.9368000000000001</v>
      </c>
      <c r="B326">
        <v>-1.0475000000000001</v>
      </c>
      <c r="C326">
        <v>0.56074999999999997</v>
      </c>
      <c r="D326">
        <v>0.31164999999999998</v>
      </c>
      <c r="E326">
        <v>-1.3168</v>
      </c>
      <c r="F326">
        <v>-0.70116999999999996</v>
      </c>
      <c r="G326">
        <v>1.0314000000000001</v>
      </c>
    </row>
    <row r="327" spans="1:7">
      <c r="A327">
        <v>-1.9094</v>
      </c>
      <c r="B327">
        <v>0.50338000000000005</v>
      </c>
      <c r="C327">
        <v>0.15836</v>
      </c>
      <c r="D327">
        <v>1.7136</v>
      </c>
      <c r="E327">
        <v>-0.76302000000000003</v>
      </c>
      <c r="F327">
        <v>-0.25367000000000001</v>
      </c>
      <c r="G327">
        <v>-2.5771999999999999</v>
      </c>
    </row>
    <row r="328" spans="1:7">
      <c r="A328">
        <v>-1.8818999999999999</v>
      </c>
      <c r="B328">
        <v>-0.92886000000000002</v>
      </c>
      <c r="C328">
        <v>-1.7252000000000001</v>
      </c>
      <c r="D328">
        <v>-0.45501999999999998</v>
      </c>
      <c r="E328">
        <v>-0.26594000000000001</v>
      </c>
      <c r="F328">
        <v>-2.0341</v>
      </c>
      <c r="G328">
        <v>4.2667999999999999</v>
      </c>
    </row>
    <row r="329" spans="1:7">
      <c r="A329">
        <v>-1.8545</v>
      </c>
      <c r="B329">
        <v>1.5694999999999999</v>
      </c>
      <c r="C329">
        <v>0.11372</v>
      </c>
      <c r="D329">
        <v>-3.984E-2</v>
      </c>
      <c r="E329">
        <v>0.97172000000000003</v>
      </c>
      <c r="F329">
        <v>1.0494000000000001</v>
      </c>
      <c r="G329">
        <v>-4.8144</v>
      </c>
    </row>
    <row r="330" spans="1:7">
      <c r="A330">
        <v>-1.827</v>
      </c>
      <c r="B330">
        <v>0.87753999999999999</v>
      </c>
      <c r="C330">
        <v>1.0468</v>
      </c>
      <c r="D330">
        <v>-0.22725000000000001</v>
      </c>
      <c r="E330">
        <v>-0.34243000000000001</v>
      </c>
      <c r="F330">
        <v>-0.54583999999999999</v>
      </c>
      <c r="G330">
        <v>-1.9200999999999999</v>
      </c>
    </row>
    <row r="331" spans="1:7">
      <c r="A331">
        <v>-1.7996000000000001</v>
      </c>
      <c r="B331">
        <v>0.90371000000000001</v>
      </c>
      <c r="C331">
        <v>-0.37518000000000001</v>
      </c>
      <c r="D331">
        <v>-1.1027</v>
      </c>
      <c r="E331">
        <v>-1.2156</v>
      </c>
      <c r="F331">
        <v>0.26801999999999998</v>
      </c>
      <c r="G331">
        <v>0.41663</v>
      </c>
    </row>
    <row r="332" spans="1:7">
      <c r="A332">
        <v>-1.7722</v>
      </c>
      <c r="B332">
        <v>0.67749999999999999</v>
      </c>
      <c r="C332">
        <v>-0.39405000000000001</v>
      </c>
      <c r="D332">
        <v>-0.81079999999999997</v>
      </c>
      <c r="E332">
        <v>-1.0315000000000001</v>
      </c>
      <c r="F332">
        <v>0.54596</v>
      </c>
      <c r="G332">
        <v>-0.11219</v>
      </c>
    </row>
    <row r="333" spans="1:7">
      <c r="A333">
        <v>-1.7446999999999999</v>
      </c>
      <c r="B333">
        <v>-1.1647000000000001</v>
      </c>
      <c r="C333">
        <v>0.31902999999999998</v>
      </c>
      <c r="D333">
        <v>0.28254000000000001</v>
      </c>
      <c r="E333">
        <v>0.99446999999999997</v>
      </c>
      <c r="F333">
        <v>1.1121000000000001</v>
      </c>
      <c r="G333">
        <v>-2.7370999999999999</v>
      </c>
    </row>
    <row r="334" spans="1:7">
      <c r="A334">
        <v>-1.7173</v>
      </c>
      <c r="B334">
        <v>-1.429</v>
      </c>
      <c r="C334">
        <v>2.2313000000000001</v>
      </c>
      <c r="D334">
        <v>0.35470000000000002</v>
      </c>
      <c r="E334">
        <v>0.89324000000000003</v>
      </c>
      <c r="F334">
        <v>0.85821999999999998</v>
      </c>
      <c r="G334">
        <v>-4.0757000000000003</v>
      </c>
    </row>
    <row r="335" spans="1:7">
      <c r="A335">
        <v>-1.6898</v>
      </c>
      <c r="B335">
        <v>1.1209</v>
      </c>
      <c r="C335">
        <v>-0.47811999999999999</v>
      </c>
      <c r="D335">
        <v>-0.61745000000000005</v>
      </c>
      <c r="E335">
        <v>0.78629000000000004</v>
      </c>
      <c r="F335">
        <v>0.53242999999999996</v>
      </c>
      <c r="G335">
        <v>-2.4750000000000001</v>
      </c>
    </row>
    <row r="336" spans="1:7">
      <c r="A336">
        <v>-1.6836</v>
      </c>
      <c r="B336">
        <v>-0.38769999999999999</v>
      </c>
      <c r="C336">
        <v>-0.22614999999999999</v>
      </c>
      <c r="D336">
        <v>1.732</v>
      </c>
      <c r="E336">
        <v>-1.2841</v>
      </c>
      <c r="F336">
        <v>5.9235000000000003E-2</v>
      </c>
      <c r="G336">
        <v>-1.1268</v>
      </c>
    </row>
    <row r="337" spans="1:7">
      <c r="A337">
        <v>-1.6713</v>
      </c>
      <c r="B337">
        <v>1.6839</v>
      </c>
      <c r="C337">
        <v>1.1167</v>
      </c>
      <c r="D337">
        <v>0.10705000000000001</v>
      </c>
      <c r="E337">
        <v>1.2927</v>
      </c>
      <c r="F337">
        <v>7.7651999999999999E-2</v>
      </c>
      <c r="G337">
        <v>-5.3856999999999999</v>
      </c>
    </row>
    <row r="338" spans="1:7">
      <c r="A338">
        <v>-1.659</v>
      </c>
      <c r="B338">
        <v>0.37465999999999999</v>
      </c>
      <c r="C338">
        <v>-2.5009999999999999</v>
      </c>
      <c r="D338">
        <v>0.30742999999999998</v>
      </c>
      <c r="E338">
        <v>5.9296000000000001E-2</v>
      </c>
      <c r="F338">
        <v>-1.5337000000000001</v>
      </c>
      <c r="G338">
        <v>2.1438000000000001</v>
      </c>
    </row>
    <row r="339" spans="1:7">
      <c r="A339">
        <v>-1.8685</v>
      </c>
      <c r="B339">
        <v>0.68159000000000003</v>
      </c>
      <c r="C339">
        <v>-0.25906000000000001</v>
      </c>
      <c r="D339">
        <v>-1.7663</v>
      </c>
      <c r="E339">
        <v>2.0177E-2</v>
      </c>
      <c r="F339">
        <v>0.88532</v>
      </c>
      <c r="G339">
        <v>-0.52595999999999998</v>
      </c>
    </row>
    <row r="340" spans="1:7">
      <c r="A340">
        <v>-1.5665</v>
      </c>
      <c r="B340">
        <v>0.52532000000000001</v>
      </c>
      <c r="C340">
        <v>-0.67474999999999996</v>
      </c>
      <c r="D340">
        <v>-0.93191999999999997</v>
      </c>
      <c r="E340">
        <v>-0.62212000000000001</v>
      </c>
      <c r="F340">
        <v>-0.70320000000000005</v>
      </c>
      <c r="G340">
        <v>1.4213</v>
      </c>
    </row>
    <row r="341" spans="1:7">
      <c r="A341">
        <v>-1.8561000000000001</v>
      </c>
      <c r="B341">
        <v>-0.39977000000000001</v>
      </c>
      <c r="C341">
        <v>1.863</v>
      </c>
      <c r="D341">
        <v>0.64793999999999996</v>
      </c>
      <c r="E341">
        <v>0.96150999999999998</v>
      </c>
      <c r="F341">
        <v>-0.66556999999999999</v>
      </c>
      <c r="G341">
        <v>-3.4239999999999999</v>
      </c>
    </row>
    <row r="342" spans="1:7">
      <c r="A342">
        <v>-1.5542</v>
      </c>
      <c r="B342">
        <v>-1.6983999999999999</v>
      </c>
      <c r="C342">
        <v>-0.73673</v>
      </c>
      <c r="D342">
        <v>-0.15282999999999999</v>
      </c>
      <c r="E342">
        <v>-0.32307000000000002</v>
      </c>
      <c r="F342">
        <v>-2.3313999999999999</v>
      </c>
      <c r="G342">
        <v>4.2317999999999998</v>
      </c>
    </row>
    <row r="343" spans="1:7">
      <c r="A343">
        <v>-1.8438000000000001</v>
      </c>
      <c r="B343">
        <v>-1.2717000000000001</v>
      </c>
      <c r="C343">
        <v>-0.55891000000000002</v>
      </c>
      <c r="D343">
        <v>-0.47320000000000001</v>
      </c>
      <c r="E343">
        <v>-7.2354000000000002E-2</v>
      </c>
      <c r="F343">
        <v>-0.62212000000000001</v>
      </c>
      <c r="G343">
        <v>1.9964999999999999</v>
      </c>
    </row>
    <row r="344" spans="1:7">
      <c r="A344">
        <v>-1.5419</v>
      </c>
      <c r="B344">
        <v>-0.33278000000000002</v>
      </c>
      <c r="C344">
        <v>-1.4641</v>
      </c>
      <c r="D344">
        <v>-1.1005</v>
      </c>
      <c r="E344">
        <v>-0.70262999999999998</v>
      </c>
      <c r="F344">
        <v>-1.4155</v>
      </c>
      <c r="G344">
        <v>4.0507</v>
      </c>
    </row>
    <row r="345" spans="1:7">
      <c r="A345">
        <v>-1.8375999999999999</v>
      </c>
      <c r="B345">
        <v>-0.16269</v>
      </c>
      <c r="C345">
        <v>-0.17971999999999999</v>
      </c>
      <c r="D345">
        <v>-1.2605</v>
      </c>
      <c r="E345">
        <v>0.82289999999999996</v>
      </c>
      <c r="F345">
        <v>-8.5721000000000006E-2</v>
      </c>
      <c r="G345">
        <v>-8.5195000000000007E-2</v>
      </c>
    </row>
    <row r="346" spans="1:7">
      <c r="A346">
        <v>-1.8102</v>
      </c>
      <c r="B346">
        <v>1.0976999999999999</v>
      </c>
      <c r="C346">
        <v>-1.7681</v>
      </c>
      <c r="D346">
        <v>-1.2754000000000001</v>
      </c>
      <c r="E346">
        <v>1.44</v>
      </c>
      <c r="F346">
        <v>-0.37975999999999999</v>
      </c>
      <c r="G346">
        <v>-7.0318000000000006E-2</v>
      </c>
    </row>
    <row r="347" spans="1:7">
      <c r="A347">
        <v>-1.7827</v>
      </c>
      <c r="B347">
        <v>-0.39284000000000002</v>
      </c>
      <c r="C347">
        <v>-1.2226999999999999</v>
      </c>
      <c r="D347">
        <v>-0.47788999999999998</v>
      </c>
      <c r="E347">
        <v>-1.2445999999999999</v>
      </c>
      <c r="F347">
        <v>0.27909</v>
      </c>
      <c r="G347">
        <v>2.0514000000000001</v>
      </c>
    </row>
    <row r="348" spans="1:7">
      <c r="A348">
        <v>-1.7553000000000001</v>
      </c>
      <c r="B348">
        <v>2.8464999999999998</v>
      </c>
      <c r="C348">
        <v>0.16739000000000001</v>
      </c>
      <c r="D348">
        <v>0.75487000000000004</v>
      </c>
      <c r="E348">
        <v>0.70294999999999996</v>
      </c>
      <c r="F348">
        <v>1.6820999999999999</v>
      </c>
      <c r="G348">
        <v>-7.1791999999999998</v>
      </c>
    </row>
    <row r="349" spans="1:7">
      <c r="A349">
        <v>-1.7278</v>
      </c>
      <c r="B349">
        <v>-0.26261000000000001</v>
      </c>
      <c r="C349">
        <v>-0.21159</v>
      </c>
      <c r="D349">
        <v>-0.94208000000000003</v>
      </c>
      <c r="E349">
        <v>1.4256</v>
      </c>
      <c r="F349">
        <v>1.0111000000000001</v>
      </c>
      <c r="G349">
        <v>-2.0034999999999998</v>
      </c>
    </row>
    <row r="350" spans="1:7">
      <c r="A350">
        <v>-1.7003999999999999</v>
      </c>
      <c r="B350">
        <v>1.1904999999999999</v>
      </c>
      <c r="C350">
        <v>-0.24166000000000001</v>
      </c>
      <c r="D350">
        <v>-0.97502999999999995</v>
      </c>
      <c r="E350">
        <v>-0.65968000000000004</v>
      </c>
      <c r="F350">
        <v>0.35975000000000001</v>
      </c>
      <c r="G350">
        <v>-0.62797999999999998</v>
      </c>
    </row>
    <row r="351" spans="1:7">
      <c r="A351">
        <v>-1.6729000000000001</v>
      </c>
      <c r="B351">
        <v>-0.24471999999999999</v>
      </c>
      <c r="C351">
        <v>-0.24179</v>
      </c>
      <c r="D351">
        <v>0.38962000000000002</v>
      </c>
      <c r="E351">
        <v>-0.69062000000000001</v>
      </c>
      <c r="F351">
        <v>-1.4428000000000001</v>
      </c>
      <c r="G351">
        <v>1.2258</v>
      </c>
    </row>
    <row r="352" spans="1:7">
      <c r="A352">
        <v>-1.6455</v>
      </c>
      <c r="B352">
        <v>0.45023999999999997</v>
      </c>
      <c r="C352">
        <v>-0.55035000000000001</v>
      </c>
      <c r="D352">
        <v>1.1282000000000001</v>
      </c>
      <c r="E352">
        <v>-0.98592000000000002</v>
      </c>
      <c r="F352">
        <v>0.76854</v>
      </c>
      <c r="G352">
        <v>-1.8764000000000001</v>
      </c>
    </row>
    <row r="353" spans="1:7">
      <c r="A353">
        <v>-1.6181000000000001</v>
      </c>
      <c r="B353">
        <v>0.72219</v>
      </c>
      <c r="C353">
        <v>-9.9364999999999995E-2</v>
      </c>
      <c r="D353">
        <v>5.8198E-2</v>
      </c>
      <c r="E353">
        <v>1.0706</v>
      </c>
      <c r="F353">
        <v>-1.4948999999999999</v>
      </c>
      <c r="G353">
        <v>-1.2339</v>
      </c>
    </row>
    <row r="354" spans="1:7">
      <c r="A354">
        <v>-1.5906</v>
      </c>
      <c r="B354">
        <v>-0.37851000000000001</v>
      </c>
      <c r="C354">
        <v>-0.17337</v>
      </c>
      <c r="D354">
        <v>0.10416</v>
      </c>
      <c r="E354">
        <v>-0.16702</v>
      </c>
      <c r="F354">
        <v>-4.5926000000000002E-2</v>
      </c>
      <c r="G354">
        <v>-0.35258</v>
      </c>
    </row>
    <row r="355" spans="1:7">
      <c r="A355">
        <v>-1.5631999999999999</v>
      </c>
      <c r="B355">
        <v>1.4697</v>
      </c>
      <c r="C355">
        <v>0.24695</v>
      </c>
      <c r="D355">
        <v>0.22520999999999999</v>
      </c>
      <c r="E355">
        <v>1.9856</v>
      </c>
      <c r="F355">
        <v>1.8517999999999999</v>
      </c>
      <c r="G355">
        <v>-6.7995999999999999</v>
      </c>
    </row>
    <row r="356" spans="1:7">
      <c r="A356">
        <v>-1.5357000000000001</v>
      </c>
      <c r="B356">
        <v>-0.85270999999999997</v>
      </c>
      <c r="C356">
        <v>0.86058000000000001</v>
      </c>
      <c r="D356">
        <v>-1.4875</v>
      </c>
      <c r="E356">
        <v>1.5405</v>
      </c>
      <c r="F356">
        <v>-0.44140000000000001</v>
      </c>
      <c r="G356">
        <v>-0.54812000000000005</v>
      </c>
    </row>
    <row r="357" spans="1:7">
      <c r="A357">
        <v>-1.8314999999999999</v>
      </c>
      <c r="B357">
        <v>-0.39667999999999998</v>
      </c>
      <c r="C357">
        <v>0.61029999999999995</v>
      </c>
      <c r="D357">
        <v>-0.93908999999999998</v>
      </c>
      <c r="E357">
        <v>2.4355000000000002</v>
      </c>
      <c r="F357">
        <v>-0.42353000000000002</v>
      </c>
      <c r="G357">
        <v>-2.2326000000000001</v>
      </c>
    </row>
    <row r="358" spans="1:7">
      <c r="A358">
        <v>-1.5295000000000001</v>
      </c>
      <c r="B358">
        <v>7.0208999999999994E-2</v>
      </c>
      <c r="C358">
        <v>2.2077</v>
      </c>
      <c r="D358">
        <v>-1.1659999999999999</v>
      </c>
      <c r="E358">
        <v>0.81089</v>
      </c>
      <c r="F358">
        <v>0.89731000000000005</v>
      </c>
      <c r="G358">
        <v>-3.7446999999999999</v>
      </c>
    </row>
    <row r="359" spans="1:7">
      <c r="A359">
        <v>-1.8190999999999999</v>
      </c>
      <c r="B359">
        <v>0.61172000000000004</v>
      </c>
      <c r="C359">
        <v>1.0779000000000001</v>
      </c>
      <c r="D359">
        <v>5.8980999999999999E-2</v>
      </c>
      <c r="E359">
        <v>-0.31273000000000001</v>
      </c>
      <c r="F359">
        <v>-0.24781</v>
      </c>
      <c r="G359">
        <v>-2.1475</v>
      </c>
    </row>
    <row r="360" spans="1:7">
      <c r="A360">
        <v>-1.5172000000000001</v>
      </c>
      <c r="B360">
        <v>1.0805</v>
      </c>
      <c r="C360">
        <v>-1.0927</v>
      </c>
      <c r="D360">
        <v>-0.42176999999999998</v>
      </c>
      <c r="E360">
        <v>7.3652999999999996E-2</v>
      </c>
      <c r="F360">
        <v>-0.37988</v>
      </c>
      <c r="G360">
        <v>-0.22377</v>
      </c>
    </row>
    <row r="361" spans="1:7">
      <c r="A361">
        <v>-1.8068</v>
      </c>
      <c r="B361">
        <v>0.50905</v>
      </c>
      <c r="C361">
        <v>1.6896</v>
      </c>
      <c r="D361">
        <v>-0.56445000000000001</v>
      </c>
      <c r="E361">
        <v>1.4297</v>
      </c>
      <c r="F361">
        <v>1.5546</v>
      </c>
      <c r="G361">
        <v>-5.5579000000000001</v>
      </c>
    </row>
    <row r="362" spans="1:7">
      <c r="A362">
        <v>-1.5048999999999999</v>
      </c>
      <c r="B362">
        <v>-0.94098999999999999</v>
      </c>
      <c r="C362">
        <v>-0.60687000000000002</v>
      </c>
      <c r="D362">
        <v>1.4807999999999999</v>
      </c>
      <c r="E362">
        <v>-1.9119999999999999</v>
      </c>
      <c r="F362">
        <v>0.84145000000000003</v>
      </c>
      <c r="G362">
        <v>6.9654999999999995E-2</v>
      </c>
    </row>
    <row r="363" spans="1:7">
      <c r="A363">
        <v>-1.7143999999999999</v>
      </c>
      <c r="B363">
        <v>-1.1422000000000001</v>
      </c>
      <c r="C363">
        <v>-2.2275</v>
      </c>
      <c r="D363">
        <v>0.63270999999999999</v>
      </c>
      <c r="E363">
        <v>-0.56228999999999996</v>
      </c>
      <c r="F363">
        <v>1.0044999999999999</v>
      </c>
      <c r="G363">
        <v>1.3258000000000001</v>
      </c>
    </row>
    <row r="364" spans="1:7">
      <c r="A364">
        <v>-1.6869000000000001</v>
      </c>
      <c r="B364">
        <v>1.4395</v>
      </c>
      <c r="C364">
        <v>2.0438000000000001</v>
      </c>
      <c r="D364">
        <v>1.3463000000000001</v>
      </c>
      <c r="E364">
        <v>1.0621</v>
      </c>
      <c r="F364">
        <v>-0.84921999999999997</v>
      </c>
      <c r="G364">
        <v>-5.9226999999999999</v>
      </c>
    </row>
    <row r="365" spans="1:7">
      <c r="A365">
        <v>-1.6595</v>
      </c>
      <c r="B365">
        <v>0.84655999999999998</v>
      </c>
      <c r="C365">
        <v>0.19400999999999999</v>
      </c>
      <c r="D365">
        <v>2.3573</v>
      </c>
      <c r="E365">
        <v>-9.5141000000000003E-2</v>
      </c>
      <c r="F365">
        <v>0.72836000000000001</v>
      </c>
      <c r="G365">
        <v>-5.0126999999999997</v>
      </c>
    </row>
    <row r="366" spans="1:7">
      <c r="A366">
        <v>-1.6319999999999999</v>
      </c>
      <c r="B366">
        <v>1.1787000000000001</v>
      </c>
      <c r="C366">
        <v>-1.2751999999999999</v>
      </c>
      <c r="D366">
        <v>0.12852</v>
      </c>
      <c r="E366">
        <v>-0.13744999999999999</v>
      </c>
      <c r="F366">
        <v>-0.73036000000000001</v>
      </c>
      <c r="G366">
        <v>-4.4724E-2</v>
      </c>
    </row>
    <row r="367" spans="1:7">
      <c r="A367">
        <v>-1.6046</v>
      </c>
      <c r="B367">
        <v>-1.6691</v>
      </c>
      <c r="C367">
        <v>0.23619000000000001</v>
      </c>
      <c r="D367">
        <v>-0.63844999999999996</v>
      </c>
      <c r="E367">
        <v>1.8694</v>
      </c>
      <c r="F367">
        <v>-1.3854</v>
      </c>
      <c r="G367">
        <v>0.73862000000000005</v>
      </c>
    </row>
    <row r="368" spans="1:7">
      <c r="A368">
        <v>-1.5770999999999999</v>
      </c>
      <c r="B368">
        <v>-0.57254000000000005</v>
      </c>
      <c r="C368">
        <v>-0.73111999999999999</v>
      </c>
      <c r="D368">
        <v>-0.21753</v>
      </c>
      <c r="E368">
        <v>6.1504999999999997E-3</v>
      </c>
      <c r="F368">
        <v>0.31684000000000001</v>
      </c>
      <c r="G368">
        <v>0.30547999999999997</v>
      </c>
    </row>
    <row r="369" spans="1:7">
      <c r="A369">
        <v>-1.5497000000000001</v>
      </c>
      <c r="B369">
        <v>0.18568000000000001</v>
      </c>
      <c r="C369">
        <v>0.62060000000000004</v>
      </c>
      <c r="D369">
        <v>-0.44202999999999998</v>
      </c>
      <c r="E369">
        <v>-0.22575999999999999</v>
      </c>
      <c r="F369">
        <v>-1.0233000000000001</v>
      </c>
      <c r="G369">
        <v>5.0985999999999997E-2</v>
      </c>
    </row>
    <row r="370" spans="1:7">
      <c r="A370">
        <v>-1.5222</v>
      </c>
      <c r="B370">
        <v>-1.0722</v>
      </c>
      <c r="C370">
        <v>0.64814000000000005</v>
      </c>
      <c r="D370">
        <v>0.46160000000000001</v>
      </c>
      <c r="E370">
        <v>0.12659999999999999</v>
      </c>
      <c r="F370">
        <v>-1.0081</v>
      </c>
      <c r="G370">
        <v>-4.4365000000000002E-2</v>
      </c>
    </row>
    <row r="371" spans="1:7">
      <c r="A371">
        <v>-1.4947999999999999</v>
      </c>
      <c r="B371">
        <v>-0.88102000000000003</v>
      </c>
      <c r="C371">
        <v>1.7909999999999999</v>
      </c>
      <c r="D371">
        <v>-1.0515000000000001</v>
      </c>
      <c r="E371">
        <v>-0.14835000000000001</v>
      </c>
      <c r="F371">
        <v>-1.2257</v>
      </c>
      <c r="G371">
        <v>0.71684999999999999</v>
      </c>
    </row>
    <row r="372" spans="1:7">
      <c r="A372">
        <v>-1.4673</v>
      </c>
      <c r="B372">
        <v>0.78849000000000002</v>
      </c>
      <c r="C372">
        <v>-1.2236</v>
      </c>
      <c r="D372">
        <v>0.31909999999999999</v>
      </c>
      <c r="E372">
        <v>-2.589</v>
      </c>
      <c r="F372">
        <v>-0.74819000000000002</v>
      </c>
      <c r="G372">
        <v>2.5628000000000002</v>
      </c>
    </row>
    <row r="373" spans="1:7">
      <c r="A373">
        <v>-1.4399</v>
      </c>
      <c r="B373">
        <v>-1.1939</v>
      </c>
      <c r="C373">
        <v>0.53866999999999998</v>
      </c>
      <c r="D373">
        <v>-1.6042000000000001</v>
      </c>
      <c r="E373">
        <v>-1.0819000000000001</v>
      </c>
      <c r="F373">
        <v>-6.6823999999999995E-2</v>
      </c>
      <c r="G373">
        <v>2.5949</v>
      </c>
    </row>
    <row r="374" spans="1:7">
      <c r="A374">
        <v>-1.4124000000000001</v>
      </c>
      <c r="B374">
        <v>-7.9569000000000001E-2</v>
      </c>
      <c r="C374">
        <v>-0.76412999999999998</v>
      </c>
      <c r="D374">
        <v>-1.2390000000000001</v>
      </c>
      <c r="E374">
        <v>1.0153000000000001</v>
      </c>
      <c r="F374">
        <v>2.3199999999999998E-2</v>
      </c>
      <c r="G374">
        <v>0.20524000000000001</v>
      </c>
    </row>
    <row r="375" spans="1:7">
      <c r="A375">
        <v>-1.4124000000000001</v>
      </c>
      <c r="B375">
        <v>0.75541000000000003</v>
      </c>
      <c r="C375">
        <v>-1.1077999999999999</v>
      </c>
      <c r="D375">
        <v>-1.4532</v>
      </c>
      <c r="E375">
        <v>-0.35365999999999997</v>
      </c>
      <c r="F375">
        <v>0.18920000000000001</v>
      </c>
      <c r="G375">
        <v>1.1435999999999999</v>
      </c>
    </row>
    <row r="376" spans="1:7">
      <c r="A376">
        <v>-1.4325000000000001</v>
      </c>
      <c r="B376">
        <v>0.89559</v>
      </c>
      <c r="C376">
        <v>-1.1641999999999999</v>
      </c>
      <c r="D376">
        <v>0.62885999999999997</v>
      </c>
      <c r="E376">
        <v>0.35548999999999997</v>
      </c>
      <c r="F376">
        <v>-1.3843000000000001</v>
      </c>
      <c r="G376">
        <v>-0.22133</v>
      </c>
    </row>
    <row r="377" spans="1:7">
      <c r="A377">
        <v>-1.4524999999999999</v>
      </c>
      <c r="B377">
        <v>0.95965999999999996</v>
      </c>
      <c r="C377">
        <v>-0.35708000000000001</v>
      </c>
      <c r="D377">
        <v>1.7065999999999999</v>
      </c>
      <c r="E377">
        <v>0.10879999999999999</v>
      </c>
      <c r="F377">
        <v>0.19581000000000001</v>
      </c>
      <c r="G377">
        <v>-3.556</v>
      </c>
    </row>
    <row r="378" spans="1:7">
      <c r="A378">
        <v>-1.4724999999999999</v>
      </c>
      <c r="B378">
        <v>-0.78744000000000003</v>
      </c>
      <c r="C378">
        <v>-0.79635999999999996</v>
      </c>
      <c r="D378">
        <v>-0.73841000000000001</v>
      </c>
      <c r="E378">
        <v>-1.5764</v>
      </c>
      <c r="F378">
        <v>1.1447000000000001</v>
      </c>
      <c r="G378">
        <v>1.8851</v>
      </c>
    </row>
    <row r="379" spans="1:7">
      <c r="A379">
        <v>-1.4924999999999999</v>
      </c>
      <c r="B379">
        <v>-0.10764</v>
      </c>
      <c r="C379">
        <v>0.10494000000000001</v>
      </c>
      <c r="D379">
        <v>-2.4041999999999999</v>
      </c>
      <c r="E379">
        <v>0.92883000000000004</v>
      </c>
      <c r="F379">
        <v>0.55796999999999997</v>
      </c>
      <c r="G379">
        <v>0.15787000000000001</v>
      </c>
    </row>
    <row r="380" spans="1:7">
      <c r="A380">
        <v>-1.5125</v>
      </c>
      <c r="B380">
        <v>-0.46566000000000002</v>
      </c>
      <c r="C380">
        <v>7.3076000000000002E-2</v>
      </c>
      <c r="D380">
        <v>-0.40167999999999998</v>
      </c>
      <c r="E380">
        <v>0.49589</v>
      </c>
      <c r="F380">
        <v>1.6196999999999999</v>
      </c>
      <c r="G380">
        <v>-2.1863999999999999</v>
      </c>
    </row>
    <row r="381" spans="1:7">
      <c r="A381">
        <v>-1.5326</v>
      </c>
      <c r="B381">
        <v>0.53193999999999997</v>
      </c>
      <c r="C381">
        <v>-8.2957000000000003E-2</v>
      </c>
      <c r="D381">
        <v>1.3737999999999999</v>
      </c>
      <c r="E381">
        <v>-1.631</v>
      </c>
      <c r="F381">
        <v>-0.87329999999999997</v>
      </c>
      <c r="G381">
        <v>-0.20942</v>
      </c>
    </row>
    <row r="382" spans="1:7">
      <c r="A382">
        <v>-1.5526</v>
      </c>
      <c r="B382">
        <v>-0.14652999999999999</v>
      </c>
      <c r="C382">
        <v>3.7350000000000001E-2</v>
      </c>
      <c r="D382">
        <v>0.29838999999999999</v>
      </c>
      <c r="E382">
        <v>-1.2175</v>
      </c>
      <c r="F382">
        <v>0.44930999999999999</v>
      </c>
      <c r="G382">
        <v>-0.28512999999999999</v>
      </c>
    </row>
    <row r="383" spans="1:7">
      <c r="A383">
        <v>-1.5726</v>
      </c>
      <c r="B383">
        <v>0.37203999999999998</v>
      </c>
      <c r="C383">
        <v>0.69688000000000005</v>
      </c>
      <c r="D383">
        <v>-1.2272000000000001</v>
      </c>
      <c r="E383">
        <v>1.6656</v>
      </c>
      <c r="F383">
        <v>0.62148999999999999</v>
      </c>
      <c r="G383">
        <v>-2.9095</v>
      </c>
    </row>
    <row r="384" spans="1:7">
      <c r="A384">
        <v>-1.5926</v>
      </c>
      <c r="B384">
        <v>0.96645999999999999</v>
      </c>
      <c r="C384">
        <v>0.54576000000000002</v>
      </c>
      <c r="D384">
        <v>-1.0575000000000001</v>
      </c>
      <c r="E384">
        <v>-0.10316</v>
      </c>
      <c r="F384">
        <v>-0.40956999999999999</v>
      </c>
      <c r="G384">
        <v>-0.70396000000000003</v>
      </c>
    </row>
    <row r="385" spans="1:7">
      <c r="A385">
        <v>-1.6127</v>
      </c>
      <c r="B385">
        <v>-0.26317000000000002</v>
      </c>
      <c r="C385">
        <v>-1.4196</v>
      </c>
      <c r="D385">
        <v>0.55767</v>
      </c>
      <c r="E385">
        <v>-1.5661</v>
      </c>
      <c r="F385">
        <v>-1.0145</v>
      </c>
      <c r="G385">
        <v>2.8437000000000001</v>
      </c>
    </row>
    <row r="386" spans="1:7">
      <c r="A386">
        <v>-1.6327</v>
      </c>
      <c r="B386">
        <v>-6.4208000000000001E-2</v>
      </c>
      <c r="C386">
        <v>1.1548</v>
      </c>
      <c r="D386">
        <v>-0.46111000000000002</v>
      </c>
      <c r="E386">
        <v>-1.2732000000000001</v>
      </c>
      <c r="F386">
        <v>0.87743000000000004</v>
      </c>
      <c r="G386">
        <v>-1.0324</v>
      </c>
    </row>
    <row r="387" spans="1:7">
      <c r="A387">
        <v>-1.6527000000000001</v>
      </c>
      <c r="B387">
        <v>-0.10391</v>
      </c>
      <c r="C387">
        <v>-1.5308999999999999</v>
      </c>
      <c r="D387">
        <v>0.25491000000000003</v>
      </c>
      <c r="E387">
        <v>-5.4387999999999999E-2</v>
      </c>
      <c r="F387">
        <v>-0.75600999999999996</v>
      </c>
      <c r="G387">
        <v>1.347</v>
      </c>
    </row>
    <row r="388" spans="1:7">
      <c r="A388">
        <v>-1.6253</v>
      </c>
      <c r="B388">
        <v>-0.20849999999999999</v>
      </c>
      <c r="C388">
        <v>-1.0629</v>
      </c>
      <c r="D388">
        <v>-1.3865000000000001</v>
      </c>
      <c r="E388">
        <v>-0.31087999999999999</v>
      </c>
      <c r="F388">
        <v>0.52315</v>
      </c>
      <c r="G388">
        <v>1.6619999999999999</v>
      </c>
    </row>
    <row r="389" spans="1:7">
      <c r="A389">
        <v>-1.5978000000000001</v>
      </c>
      <c r="B389">
        <v>1.2706</v>
      </c>
      <c r="C389">
        <v>0.71218000000000004</v>
      </c>
      <c r="D389">
        <v>0.17371</v>
      </c>
      <c r="E389">
        <v>-1.9439</v>
      </c>
      <c r="F389">
        <v>-0.25335000000000002</v>
      </c>
      <c r="G389">
        <v>-0.75497999999999998</v>
      </c>
    </row>
    <row r="390" spans="1:7">
      <c r="A390">
        <v>-1.5704</v>
      </c>
      <c r="B390">
        <v>-0.42332999999999998</v>
      </c>
      <c r="C390">
        <v>0.23355999999999999</v>
      </c>
      <c r="D390">
        <v>1.8875999999999999</v>
      </c>
      <c r="E390">
        <v>1.8333999999999999</v>
      </c>
      <c r="F390">
        <v>-0.21793000000000001</v>
      </c>
      <c r="G390">
        <v>-4.2148000000000003</v>
      </c>
    </row>
    <row r="391" spans="1:7">
      <c r="A391">
        <v>-1.5428999999999999</v>
      </c>
      <c r="B391">
        <v>0.88878000000000001</v>
      </c>
      <c r="C391">
        <v>-0.57776000000000005</v>
      </c>
      <c r="D391">
        <v>-1.2349000000000001</v>
      </c>
      <c r="E391">
        <v>1.9338</v>
      </c>
      <c r="F391">
        <v>0.34064</v>
      </c>
      <c r="G391">
        <v>-2.1198999999999999</v>
      </c>
    </row>
    <row r="392" spans="1:7">
      <c r="A392">
        <v>-1.5155000000000001</v>
      </c>
      <c r="B392">
        <v>-5.7124000000000001E-2</v>
      </c>
      <c r="C392">
        <v>0.54091</v>
      </c>
      <c r="D392">
        <v>-2.7755000000000001</v>
      </c>
      <c r="E392">
        <v>-0.68889</v>
      </c>
      <c r="F392">
        <v>0.80237000000000003</v>
      </c>
      <c r="G392">
        <v>1.478</v>
      </c>
    </row>
    <row r="393" spans="1:7">
      <c r="A393">
        <v>-1.488</v>
      </c>
      <c r="B393">
        <v>0.24328</v>
      </c>
      <c r="C393">
        <v>-0.19717999999999999</v>
      </c>
      <c r="D393">
        <v>-0.34112999999999999</v>
      </c>
      <c r="E393">
        <v>-0.94686000000000003</v>
      </c>
      <c r="F393">
        <v>6.6114999999999993E-2</v>
      </c>
      <c r="G393">
        <v>0.37164000000000003</v>
      </c>
    </row>
    <row r="394" spans="1:7">
      <c r="A394">
        <v>-1.4605999999999999</v>
      </c>
      <c r="B394">
        <v>-1.3227</v>
      </c>
      <c r="C394">
        <v>0.76534999999999997</v>
      </c>
      <c r="D394">
        <v>-0.30195</v>
      </c>
      <c r="E394">
        <v>0.58667999999999998</v>
      </c>
      <c r="F394">
        <v>-1.2093</v>
      </c>
      <c r="G394">
        <v>0.68986999999999998</v>
      </c>
    </row>
    <row r="395" spans="1:7">
      <c r="A395">
        <v>-1.4331</v>
      </c>
      <c r="B395">
        <v>0.19757</v>
      </c>
      <c r="C395">
        <v>0.13688</v>
      </c>
      <c r="D395">
        <v>-0.24676999999999999</v>
      </c>
      <c r="E395">
        <v>-1.1793</v>
      </c>
      <c r="F395">
        <v>0.64876999999999996</v>
      </c>
      <c r="G395">
        <v>-0.36925999999999998</v>
      </c>
    </row>
    <row r="396" spans="1:7">
      <c r="A396">
        <v>-1.4056999999999999</v>
      </c>
      <c r="B396">
        <v>0.89629000000000003</v>
      </c>
      <c r="C396">
        <v>-0.63405</v>
      </c>
      <c r="D396">
        <v>-0.34487000000000001</v>
      </c>
      <c r="E396">
        <v>-0.87278999999999995</v>
      </c>
      <c r="F396">
        <v>0.38846000000000003</v>
      </c>
      <c r="G396">
        <v>-0.24082000000000001</v>
      </c>
    </row>
    <row r="397" spans="1:7">
      <c r="A397">
        <v>-1.3782000000000001</v>
      </c>
      <c r="B397">
        <v>2.0724999999999998</v>
      </c>
      <c r="C397">
        <v>0.50227999999999995</v>
      </c>
      <c r="D397">
        <v>-2.2490000000000001</v>
      </c>
      <c r="E397">
        <v>-0.42149999999999999</v>
      </c>
      <c r="F397">
        <v>-0.69355</v>
      </c>
      <c r="G397">
        <v>0.11164</v>
      </c>
    </row>
    <row r="398" spans="1:7">
      <c r="A398">
        <v>-1.3508</v>
      </c>
      <c r="B398">
        <v>-0.23960999999999999</v>
      </c>
      <c r="C398">
        <v>-1.6653</v>
      </c>
      <c r="D398">
        <v>-1.64</v>
      </c>
      <c r="E398">
        <v>-1.4459</v>
      </c>
      <c r="F398">
        <v>-0.23952999999999999</v>
      </c>
      <c r="G398">
        <v>4.4606000000000003</v>
      </c>
    </row>
    <row r="399" spans="1:7">
      <c r="A399">
        <v>-1.5099</v>
      </c>
      <c r="B399">
        <v>-1.2322</v>
      </c>
      <c r="C399">
        <v>-0.18076</v>
      </c>
      <c r="D399">
        <v>-0.46192</v>
      </c>
      <c r="E399">
        <v>-0.86990000000000001</v>
      </c>
      <c r="F399">
        <v>-0.22172</v>
      </c>
      <c r="G399">
        <v>2.2467999999999999</v>
      </c>
    </row>
    <row r="400" spans="1:7">
      <c r="A400">
        <v>-1.4812000000000001</v>
      </c>
      <c r="B400">
        <v>1.0097</v>
      </c>
      <c r="C400">
        <v>0.89773999999999998</v>
      </c>
      <c r="D400">
        <v>-0.80242999999999998</v>
      </c>
      <c r="E400">
        <v>-1.2677</v>
      </c>
      <c r="F400">
        <v>0.52454999999999996</v>
      </c>
      <c r="G400">
        <v>-1.0348999999999999</v>
      </c>
    </row>
    <row r="401" spans="1:7">
      <c r="A401">
        <v>-1.4523999999999999</v>
      </c>
      <c r="B401">
        <v>-0.63963999999999999</v>
      </c>
      <c r="C401">
        <v>-0.40988000000000002</v>
      </c>
      <c r="D401">
        <v>-0.83374000000000004</v>
      </c>
      <c r="E401">
        <v>0.76593999999999995</v>
      </c>
      <c r="F401">
        <v>-1.9294</v>
      </c>
      <c r="G401">
        <v>2.3704999999999998</v>
      </c>
    </row>
    <row r="402" spans="1:7">
      <c r="A402">
        <v>-1.4237</v>
      </c>
      <c r="B402">
        <v>-0.48357</v>
      </c>
      <c r="C402">
        <v>-0.21457999999999999</v>
      </c>
      <c r="D402">
        <v>1.1327E-2</v>
      </c>
      <c r="E402">
        <v>1.0881000000000001</v>
      </c>
      <c r="F402">
        <v>-0.60592000000000001</v>
      </c>
      <c r="G402">
        <v>-0.52356999999999998</v>
      </c>
    </row>
    <row r="403" spans="1:7">
      <c r="A403">
        <v>-1.3949</v>
      </c>
      <c r="B403">
        <v>-1.2846</v>
      </c>
      <c r="C403">
        <v>-0.74389000000000005</v>
      </c>
      <c r="D403">
        <v>-0.13050999999999999</v>
      </c>
      <c r="E403">
        <v>-0.31963000000000003</v>
      </c>
      <c r="F403">
        <v>-3.0280999999999999E-2</v>
      </c>
      <c r="G403">
        <v>1.7624</v>
      </c>
    </row>
    <row r="404" spans="1:7">
      <c r="A404">
        <v>-1.3662000000000001</v>
      </c>
      <c r="B404">
        <v>-0.87858000000000003</v>
      </c>
      <c r="C404">
        <v>-0.83596999999999999</v>
      </c>
      <c r="D404">
        <v>-0.77156999999999998</v>
      </c>
      <c r="E404">
        <v>-0.30081000000000002</v>
      </c>
      <c r="F404">
        <v>-1.0397000000000001</v>
      </c>
      <c r="G404">
        <v>3.1263000000000001</v>
      </c>
    </row>
    <row r="405" spans="1:7">
      <c r="A405">
        <v>-1.3373999999999999</v>
      </c>
      <c r="B405">
        <v>-0.74602999999999997</v>
      </c>
      <c r="C405">
        <v>0.93777999999999995</v>
      </c>
      <c r="D405">
        <v>-2.1257000000000001</v>
      </c>
      <c r="E405">
        <v>-0.80098000000000003</v>
      </c>
      <c r="F405">
        <v>0.66415999999999997</v>
      </c>
      <c r="G405">
        <v>1.4339</v>
      </c>
    </row>
    <row r="406" spans="1:7">
      <c r="A406">
        <v>-1.3087</v>
      </c>
      <c r="B406">
        <v>0.32727000000000001</v>
      </c>
      <c r="C406">
        <v>4.0239999999999998E-2</v>
      </c>
      <c r="D406">
        <v>0.90642</v>
      </c>
      <c r="E406">
        <v>0.43751000000000001</v>
      </c>
      <c r="F406">
        <v>0.39826</v>
      </c>
      <c r="G406">
        <v>-2.8782999999999999</v>
      </c>
    </row>
    <row r="407" spans="1:7">
      <c r="A407">
        <v>-1.3087</v>
      </c>
      <c r="B407">
        <v>-0.94772000000000001</v>
      </c>
      <c r="C407">
        <v>1.1852</v>
      </c>
      <c r="D407">
        <v>-0.27182000000000001</v>
      </c>
      <c r="E407">
        <v>-1.4192</v>
      </c>
      <c r="F407">
        <v>0.11976000000000001</v>
      </c>
      <c r="G407">
        <v>0.62516000000000005</v>
      </c>
    </row>
    <row r="408" spans="1:7">
      <c r="A408">
        <v>-1.53</v>
      </c>
      <c r="B408">
        <v>-1.2879</v>
      </c>
      <c r="C408">
        <v>-1.4628000000000001</v>
      </c>
      <c r="D408">
        <v>-2.0451999999999999</v>
      </c>
      <c r="E408">
        <v>-0.97763999999999995</v>
      </c>
      <c r="F408">
        <v>0.92274</v>
      </c>
      <c r="G408">
        <v>4.1692999999999998</v>
      </c>
    </row>
    <row r="409" spans="1:7">
      <c r="A409">
        <v>-1.2784</v>
      </c>
      <c r="B409">
        <v>0.68561000000000005</v>
      </c>
      <c r="C409">
        <v>1.0437000000000001</v>
      </c>
      <c r="D409">
        <v>-0.19291</v>
      </c>
      <c r="E409">
        <v>1.2529999999999999</v>
      </c>
      <c r="F409">
        <v>1.0893999999999999</v>
      </c>
      <c r="G409">
        <v>-4.5853999999999999</v>
      </c>
    </row>
    <row r="410" spans="1:7">
      <c r="A410">
        <v>-1.55</v>
      </c>
      <c r="B410">
        <v>0.25092999999999999</v>
      </c>
      <c r="C410">
        <v>1.3099000000000001</v>
      </c>
      <c r="D410">
        <v>1.4756</v>
      </c>
      <c r="E410">
        <v>-1.0085999999999999</v>
      </c>
      <c r="F410">
        <v>9.3123999999999998E-2</v>
      </c>
      <c r="G410">
        <v>-2.8805000000000001</v>
      </c>
    </row>
    <row r="411" spans="1:7">
      <c r="A411">
        <v>-1.2481</v>
      </c>
      <c r="B411">
        <v>1.2225999999999999</v>
      </c>
      <c r="C411">
        <v>-0.35760999999999998</v>
      </c>
      <c r="D411">
        <v>-1.1725000000000001</v>
      </c>
      <c r="E411">
        <v>-1.9597</v>
      </c>
      <c r="F411">
        <v>-2.2054999999999998</v>
      </c>
      <c r="G411">
        <v>3.8500999999999999</v>
      </c>
    </row>
    <row r="412" spans="1:7">
      <c r="A412">
        <v>-1.55</v>
      </c>
      <c r="B412">
        <v>-1.0734999999999999</v>
      </c>
      <c r="C412">
        <v>-0.34659000000000001</v>
      </c>
      <c r="D412">
        <v>0.85660000000000003</v>
      </c>
      <c r="E412">
        <v>0.74214999999999998</v>
      </c>
      <c r="F412">
        <v>0.81206999999999996</v>
      </c>
      <c r="G412">
        <v>-1.7753000000000001</v>
      </c>
    </row>
    <row r="413" spans="1:7">
      <c r="A413">
        <v>-1.2343999999999999</v>
      </c>
      <c r="B413">
        <v>1.0988</v>
      </c>
      <c r="C413">
        <v>1.0724</v>
      </c>
      <c r="D413">
        <v>-0.97574000000000005</v>
      </c>
      <c r="E413">
        <v>-0.19700000000000001</v>
      </c>
      <c r="F413">
        <v>-1.7386999999999999</v>
      </c>
      <c r="G413">
        <v>0.13464000000000001</v>
      </c>
    </row>
    <row r="414" spans="1:7">
      <c r="A414">
        <v>-1.5363</v>
      </c>
      <c r="B414">
        <v>1.0968</v>
      </c>
      <c r="C414">
        <v>1.0641</v>
      </c>
      <c r="D414">
        <v>-0.82928999999999997</v>
      </c>
      <c r="E414">
        <v>-1.6535</v>
      </c>
      <c r="F414">
        <v>0.44235000000000002</v>
      </c>
      <c r="G414">
        <v>-0.76341000000000003</v>
      </c>
    </row>
    <row r="415" spans="1:7">
      <c r="A415">
        <v>-1.4036</v>
      </c>
      <c r="B415">
        <v>1.0271999999999999</v>
      </c>
      <c r="C415">
        <v>-1.0266</v>
      </c>
      <c r="D415">
        <v>-1.1901999999999999</v>
      </c>
      <c r="E415">
        <v>-4.5203E-2</v>
      </c>
      <c r="F415">
        <v>-0.11523</v>
      </c>
      <c r="G415">
        <v>0.70435000000000003</v>
      </c>
    </row>
    <row r="416" spans="1:7">
      <c r="A416">
        <v>-1.2206999999999999</v>
      </c>
      <c r="B416">
        <v>1.3036000000000001</v>
      </c>
      <c r="C416">
        <v>1.0702</v>
      </c>
      <c r="D416">
        <v>-0.57294999999999996</v>
      </c>
      <c r="E416">
        <v>0.27779999999999999</v>
      </c>
      <c r="F416">
        <v>0.23938999999999999</v>
      </c>
      <c r="G416">
        <v>-2.9548000000000001</v>
      </c>
    </row>
    <row r="417" spans="1:7">
      <c r="A417">
        <v>-1.5226</v>
      </c>
      <c r="B417">
        <v>0.25237999999999999</v>
      </c>
      <c r="C417">
        <v>-0.64392000000000005</v>
      </c>
      <c r="D417">
        <v>-0.17791000000000001</v>
      </c>
      <c r="E417">
        <v>1.2739</v>
      </c>
      <c r="F417">
        <v>0.54408999999999996</v>
      </c>
      <c r="G417">
        <v>-1.946</v>
      </c>
    </row>
    <row r="418" spans="1:7">
      <c r="A418">
        <v>-1.3882000000000001</v>
      </c>
      <c r="B418">
        <v>0.62836000000000003</v>
      </c>
      <c r="C418">
        <v>0.13894000000000001</v>
      </c>
      <c r="D418">
        <v>0.48612</v>
      </c>
      <c r="E418">
        <v>1.0773999999999999</v>
      </c>
      <c r="F418">
        <v>-0.26541999999999999</v>
      </c>
      <c r="G418">
        <v>-2.7553999999999998</v>
      </c>
    </row>
    <row r="419" spans="1:7">
      <c r="A419">
        <v>-1.2070000000000001</v>
      </c>
      <c r="B419">
        <v>-0.55598000000000003</v>
      </c>
      <c r="C419">
        <v>-1.4041999999999999</v>
      </c>
      <c r="D419">
        <v>-1.8289</v>
      </c>
      <c r="E419">
        <v>-0.12167</v>
      </c>
      <c r="F419">
        <v>-0.40149000000000001</v>
      </c>
      <c r="G419">
        <v>3.6951999999999998</v>
      </c>
    </row>
    <row r="420" spans="1:7">
      <c r="A420">
        <v>-1.5088999999999999</v>
      </c>
      <c r="B420">
        <v>-0.46586</v>
      </c>
      <c r="C420">
        <v>-1.2497</v>
      </c>
      <c r="D420">
        <v>2.0129000000000001</v>
      </c>
      <c r="E420">
        <v>0.58301999999999998</v>
      </c>
      <c r="F420">
        <v>1.1814</v>
      </c>
      <c r="G420">
        <v>-2.8683999999999998</v>
      </c>
    </row>
    <row r="421" spans="1:7">
      <c r="A421">
        <v>-1.2070000000000001</v>
      </c>
      <c r="B421">
        <v>-9.0074000000000001E-2</v>
      </c>
      <c r="C421">
        <v>-0.32634000000000002</v>
      </c>
      <c r="D421">
        <v>0.92366000000000004</v>
      </c>
      <c r="E421">
        <v>-8.0950999999999995E-2</v>
      </c>
      <c r="F421">
        <v>-0.67949000000000004</v>
      </c>
      <c r="G421">
        <v>-0.45935999999999999</v>
      </c>
    </row>
    <row r="422" spans="1:7">
      <c r="A422">
        <v>-1.4785999999999999</v>
      </c>
      <c r="B422">
        <v>1.5012000000000001</v>
      </c>
      <c r="C422">
        <v>-0.35547000000000001</v>
      </c>
      <c r="D422">
        <v>-1.6719999999999999E-2</v>
      </c>
      <c r="E422">
        <v>-0.19966</v>
      </c>
      <c r="F422">
        <v>-1.4267000000000001</v>
      </c>
      <c r="G422">
        <v>-0.13969000000000001</v>
      </c>
    </row>
    <row r="423" spans="1:7">
      <c r="A423">
        <v>-1.2270000000000001</v>
      </c>
      <c r="B423">
        <v>3.7733000000000003E-2</v>
      </c>
      <c r="C423">
        <v>-0.19470000000000001</v>
      </c>
      <c r="D423">
        <v>-0.59365000000000001</v>
      </c>
      <c r="E423">
        <v>0.58674999999999999</v>
      </c>
      <c r="F423">
        <v>-0.97846999999999995</v>
      </c>
      <c r="G423">
        <v>0.50902999999999998</v>
      </c>
    </row>
    <row r="424" spans="1:7">
      <c r="A424">
        <v>-1.4482999999999999</v>
      </c>
      <c r="B424">
        <v>1.2295</v>
      </c>
      <c r="C424">
        <v>-0.48018</v>
      </c>
      <c r="D424">
        <v>7.7771999999999994E-2</v>
      </c>
      <c r="E424">
        <v>-0.92788000000000004</v>
      </c>
      <c r="F424">
        <v>0.60933999999999999</v>
      </c>
      <c r="G424">
        <v>-1.1788000000000001</v>
      </c>
    </row>
    <row r="425" spans="1:7">
      <c r="A425">
        <v>-1.4106000000000001</v>
      </c>
      <c r="B425">
        <v>-0.19503999999999999</v>
      </c>
      <c r="C425">
        <v>0.40867999999999999</v>
      </c>
      <c r="D425">
        <v>-0.19297</v>
      </c>
      <c r="E425">
        <v>0.22625000000000001</v>
      </c>
      <c r="F425">
        <v>1.3545</v>
      </c>
      <c r="G425">
        <v>-2.2747000000000002</v>
      </c>
    </row>
    <row r="426" spans="1:7">
      <c r="A426">
        <v>-1.3728</v>
      </c>
      <c r="B426">
        <v>-0.19921</v>
      </c>
      <c r="C426">
        <v>-1.3982000000000001</v>
      </c>
      <c r="D426">
        <v>-0.23214000000000001</v>
      </c>
      <c r="E426">
        <v>0.47234999999999999</v>
      </c>
      <c r="F426">
        <v>-1.0269999999999999</v>
      </c>
      <c r="G426">
        <v>1.72</v>
      </c>
    </row>
    <row r="427" spans="1:7">
      <c r="A427">
        <v>-1.2972999999999999</v>
      </c>
      <c r="B427">
        <v>0.10715</v>
      </c>
      <c r="C427">
        <v>0.42047000000000001</v>
      </c>
      <c r="D427">
        <v>-0.44094</v>
      </c>
      <c r="E427">
        <v>-0.7077</v>
      </c>
      <c r="F427">
        <v>0.80411999999999995</v>
      </c>
      <c r="G427">
        <v>-0.83298000000000005</v>
      </c>
    </row>
    <row r="428" spans="1:7">
      <c r="A428">
        <v>-1.2722</v>
      </c>
      <c r="B428">
        <v>0.74141000000000001</v>
      </c>
      <c r="C428">
        <v>0.67413000000000001</v>
      </c>
      <c r="D428">
        <v>2.3077000000000001</v>
      </c>
      <c r="E428">
        <v>-1.2029000000000001</v>
      </c>
      <c r="F428">
        <v>0.50256000000000001</v>
      </c>
      <c r="G428">
        <v>-3.7778</v>
      </c>
    </row>
    <row r="429" spans="1:7">
      <c r="A429">
        <v>-1.2470000000000001</v>
      </c>
      <c r="B429">
        <v>-0.47716999999999998</v>
      </c>
      <c r="C429">
        <v>0.93457000000000001</v>
      </c>
      <c r="D429">
        <v>0.6905</v>
      </c>
      <c r="E429">
        <v>1.0920000000000001</v>
      </c>
      <c r="F429">
        <v>0.88414999999999999</v>
      </c>
      <c r="G429">
        <v>-3.8252999999999999</v>
      </c>
    </row>
    <row r="430" spans="1:7">
      <c r="A430">
        <v>-1.2017</v>
      </c>
      <c r="B430">
        <v>0.30919999999999997</v>
      </c>
      <c r="C430">
        <v>1.0011000000000001</v>
      </c>
      <c r="D430">
        <v>0.26640999999999998</v>
      </c>
      <c r="E430">
        <v>0.24493999999999999</v>
      </c>
      <c r="F430">
        <v>-0.12575</v>
      </c>
      <c r="G430">
        <v>-2.1080999999999999</v>
      </c>
    </row>
    <row r="431" spans="1:7">
      <c r="A431">
        <v>-1.0508</v>
      </c>
      <c r="B431">
        <v>0.22592999999999999</v>
      </c>
      <c r="C431">
        <v>0.80452000000000001</v>
      </c>
      <c r="D431">
        <v>-9.7180000000000002E-2</v>
      </c>
      <c r="E431">
        <v>0.22450999999999999</v>
      </c>
      <c r="F431">
        <v>-0.99206000000000005</v>
      </c>
      <c r="G431">
        <v>-0.55310000000000004</v>
      </c>
    </row>
    <row r="432" spans="1:7">
      <c r="A432">
        <v>-1.0256000000000001</v>
      </c>
      <c r="B432">
        <v>-0.46893000000000001</v>
      </c>
      <c r="C432">
        <v>-1.8128</v>
      </c>
      <c r="D432">
        <v>1.8701000000000001</v>
      </c>
      <c r="E432">
        <v>0.50992999999999999</v>
      </c>
      <c r="F432">
        <v>-0.38729000000000002</v>
      </c>
      <c r="G432">
        <v>-0.24168999999999999</v>
      </c>
    </row>
    <row r="433" spans="1:7">
      <c r="A433">
        <v>-1.0004999999999999</v>
      </c>
      <c r="B433">
        <v>-2.8666999999999998</v>
      </c>
      <c r="C433">
        <v>-0.83923000000000003</v>
      </c>
      <c r="D433">
        <v>-0.50841999999999998</v>
      </c>
      <c r="E433">
        <v>-0.61326999999999998</v>
      </c>
      <c r="F433">
        <v>1.2176</v>
      </c>
      <c r="G433">
        <v>3.1484000000000001</v>
      </c>
    </row>
    <row r="434" spans="1:7">
      <c r="A434">
        <v>-1.2218</v>
      </c>
      <c r="B434">
        <v>-1.5196000000000001</v>
      </c>
      <c r="C434">
        <v>0.17587</v>
      </c>
      <c r="D434">
        <v>1.6512</v>
      </c>
      <c r="E434">
        <v>-0.44756000000000001</v>
      </c>
      <c r="F434">
        <v>-0.77317000000000002</v>
      </c>
      <c r="G434">
        <v>0.42164000000000001</v>
      </c>
    </row>
    <row r="435" spans="1:7">
      <c r="A435">
        <v>-1.0708</v>
      </c>
      <c r="B435">
        <v>-0.70428999999999997</v>
      </c>
      <c r="C435">
        <v>-0.76161000000000001</v>
      </c>
      <c r="D435">
        <v>-0.81677</v>
      </c>
      <c r="E435">
        <v>0.22919999999999999</v>
      </c>
      <c r="F435">
        <v>-5.8931999999999998E-2</v>
      </c>
      <c r="G435">
        <v>1.7137</v>
      </c>
    </row>
    <row r="436" spans="1:7">
      <c r="A436">
        <v>-0.97014999999999996</v>
      </c>
      <c r="B436">
        <v>0.32885999999999999</v>
      </c>
      <c r="C436">
        <v>-0.80284999999999995</v>
      </c>
      <c r="D436">
        <v>2.5038000000000001E-2</v>
      </c>
      <c r="E436">
        <v>2.8759000000000001</v>
      </c>
      <c r="F436">
        <v>-0.43551000000000001</v>
      </c>
      <c r="G436">
        <v>-2.4123999999999999</v>
      </c>
    </row>
    <row r="437" spans="1:7">
      <c r="A437">
        <v>-1.2418</v>
      </c>
      <c r="B437">
        <v>0.19217999999999999</v>
      </c>
      <c r="C437">
        <v>6.633E-2</v>
      </c>
      <c r="D437">
        <v>0.69930000000000003</v>
      </c>
      <c r="E437">
        <v>-0.34183999999999998</v>
      </c>
      <c r="F437">
        <v>-1.3380000000000001</v>
      </c>
      <c r="G437">
        <v>0.30371999999999999</v>
      </c>
    </row>
    <row r="438" spans="1:7">
      <c r="A438">
        <v>-1.0908</v>
      </c>
      <c r="B438">
        <v>0.18398</v>
      </c>
      <c r="C438">
        <v>-0.50304000000000004</v>
      </c>
      <c r="D438">
        <v>0.26183000000000001</v>
      </c>
      <c r="E438">
        <v>-0.39413999999999999</v>
      </c>
      <c r="F438">
        <v>1.2661</v>
      </c>
      <c r="G438">
        <v>-1.2605</v>
      </c>
    </row>
    <row r="439" spans="1:7">
      <c r="A439">
        <v>-0.93986000000000003</v>
      </c>
      <c r="B439">
        <v>1.3705000000000001</v>
      </c>
      <c r="C439">
        <v>1.0617000000000001</v>
      </c>
      <c r="D439">
        <v>0.11244999999999999</v>
      </c>
      <c r="E439">
        <v>-0.14141000000000001</v>
      </c>
      <c r="F439">
        <v>-0.56306</v>
      </c>
      <c r="G439">
        <v>-2.2155</v>
      </c>
    </row>
    <row r="440" spans="1:7">
      <c r="A440">
        <v>-1.2418</v>
      </c>
      <c r="B440">
        <v>0.63646999999999998</v>
      </c>
      <c r="C440">
        <v>2.3696999999999999</v>
      </c>
      <c r="D440">
        <v>-0.20935000000000001</v>
      </c>
      <c r="E440">
        <v>2.4632000000000001</v>
      </c>
      <c r="F440">
        <v>-9.8079E-2</v>
      </c>
      <c r="G440">
        <v>-5.5206</v>
      </c>
    </row>
    <row r="441" spans="1:7">
      <c r="A441">
        <v>-0.93986000000000003</v>
      </c>
      <c r="B441">
        <v>1.5431999999999999</v>
      </c>
      <c r="C441">
        <v>-0.31387999999999999</v>
      </c>
      <c r="D441">
        <v>0.11380999999999999</v>
      </c>
      <c r="E441">
        <v>-0.64678000000000002</v>
      </c>
      <c r="F441">
        <v>-0.23737</v>
      </c>
      <c r="G441">
        <v>-0.85743999999999998</v>
      </c>
    </row>
    <row r="442" spans="1:7">
      <c r="A442">
        <v>-1.0770999999999999</v>
      </c>
      <c r="B442">
        <v>1.6251</v>
      </c>
      <c r="C442">
        <v>2.0087999999999999</v>
      </c>
      <c r="D442">
        <v>-2.0886999999999998</v>
      </c>
      <c r="E442">
        <v>0.41915000000000002</v>
      </c>
      <c r="F442">
        <v>0.82462999999999997</v>
      </c>
      <c r="G442">
        <v>-3.0571000000000002</v>
      </c>
    </row>
    <row r="443" spans="1:7">
      <c r="A443">
        <v>-1.2281</v>
      </c>
      <c r="B443">
        <v>0.80488000000000004</v>
      </c>
      <c r="C443">
        <v>1.9175</v>
      </c>
      <c r="D443">
        <v>0.86256999999999995</v>
      </c>
      <c r="E443">
        <v>1.8736999999999999</v>
      </c>
      <c r="F443">
        <v>1.6496</v>
      </c>
      <c r="G443">
        <v>-7.5304000000000002</v>
      </c>
    </row>
    <row r="444" spans="1:7">
      <c r="A444">
        <v>-0.92615999999999998</v>
      </c>
      <c r="B444">
        <v>1.4596</v>
      </c>
      <c r="C444">
        <v>1.4871000000000001</v>
      </c>
      <c r="D444">
        <v>2.4094000000000002</v>
      </c>
      <c r="E444">
        <v>-3.052</v>
      </c>
      <c r="F444">
        <v>-0.59774000000000005</v>
      </c>
      <c r="G444">
        <v>-2.1589</v>
      </c>
    </row>
    <row r="445" spans="1:7">
      <c r="A445">
        <v>-1.0633999999999999</v>
      </c>
      <c r="B445">
        <v>0.66468000000000005</v>
      </c>
      <c r="C445">
        <v>0.15984999999999999</v>
      </c>
      <c r="D445">
        <v>-0.67112000000000005</v>
      </c>
      <c r="E445">
        <v>-1.1937</v>
      </c>
      <c r="F445">
        <v>6.2567999999999999E-2</v>
      </c>
      <c r="G445">
        <v>0.63405999999999996</v>
      </c>
    </row>
    <row r="446" spans="1:7">
      <c r="A446">
        <v>-1.2143999999999999</v>
      </c>
      <c r="B446">
        <v>1.0818000000000001</v>
      </c>
      <c r="C446">
        <v>0.39672000000000002</v>
      </c>
      <c r="D446">
        <v>0.37586000000000003</v>
      </c>
      <c r="E446">
        <v>-0.4637</v>
      </c>
      <c r="F446">
        <v>-1.5179</v>
      </c>
      <c r="G446">
        <v>-0.2316</v>
      </c>
    </row>
    <row r="447" spans="1:7">
      <c r="A447">
        <v>-0.91246000000000005</v>
      </c>
      <c r="B447">
        <v>0.93223999999999996</v>
      </c>
      <c r="C447">
        <v>-2.3589000000000002</v>
      </c>
      <c r="D447">
        <v>-1.21</v>
      </c>
      <c r="E447">
        <v>-0.72458999999999996</v>
      </c>
      <c r="F447">
        <v>-1.6186</v>
      </c>
      <c r="G447">
        <v>4.6490999999999998</v>
      </c>
    </row>
    <row r="448" spans="1:7">
      <c r="A448">
        <v>-1.0497000000000001</v>
      </c>
      <c r="B448">
        <v>-0.19555</v>
      </c>
      <c r="C448">
        <v>-1.1226</v>
      </c>
      <c r="D448">
        <v>0.72270000000000001</v>
      </c>
      <c r="E448">
        <v>-0.61097999999999997</v>
      </c>
      <c r="F448">
        <v>-0.45729999999999998</v>
      </c>
      <c r="G448">
        <v>1.2501</v>
      </c>
    </row>
    <row r="449" spans="1:7">
      <c r="A449">
        <v>-1.2007000000000001</v>
      </c>
      <c r="B449">
        <v>-0.14616999999999999</v>
      </c>
      <c r="C449">
        <v>1.0989</v>
      </c>
      <c r="D449">
        <v>1.0304</v>
      </c>
      <c r="E449">
        <v>1.1069</v>
      </c>
      <c r="F449">
        <v>0.13156999999999999</v>
      </c>
      <c r="G449">
        <v>-3.6246999999999998</v>
      </c>
    </row>
    <row r="450" spans="1:7">
      <c r="A450">
        <v>-1.0497000000000001</v>
      </c>
      <c r="B450">
        <v>-0.69345999999999997</v>
      </c>
      <c r="C450">
        <v>1.3563000000000001</v>
      </c>
      <c r="D450">
        <v>6.6672999999999996E-2</v>
      </c>
      <c r="E450">
        <v>-0.23751</v>
      </c>
      <c r="F450">
        <v>-1.4214</v>
      </c>
      <c r="G450">
        <v>0.59008000000000005</v>
      </c>
    </row>
    <row r="451" spans="1:7">
      <c r="A451">
        <v>-0.89876</v>
      </c>
      <c r="B451">
        <v>-7.0823999999999998E-2</v>
      </c>
      <c r="C451">
        <v>-2.0541999999999998</v>
      </c>
      <c r="D451">
        <v>-0.58343999999999996</v>
      </c>
      <c r="E451">
        <v>0.31458000000000003</v>
      </c>
      <c r="F451">
        <v>0.72258999999999995</v>
      </c>
      <c r="G451">
        <v>1.2846</v>
      </c>
    </row>
    <row r="452" spans="1:7">
      <c r="A452">
        <v>-1.1704000000000001</v>
      </c>
      <c r="B452">
        <v>-0.92620000000000002</v>
      </c>
      <c r="C452">
        <v>0.22439999999999999</v>
      </c>
      <c r="D452">
        <v>-1.1339999999999999</v>
      </c>
      <c r="E452">
        <v>-1.2163999999999999</v>
      </c>
      <c r="F452">
        <v>-0.81018000000000001</v>
      </c>
      <c r="G452">
        <v>3.5533000000000001</v>
      </c>
    </row>
    <row r="453" spans="1:7">
      <c r="A453">
        <v>-1.0697000000000001</v>
      </c>
      <c r="B453">
        <v>0.58409</v>
      </c>
      <c r="C453">
        <v>-0.17377000000000001</v>
      </c>
      <c r="D453">
        <v>-0.46710000000000002</v>
      </c>
      <c r="E453">
        <v>-0.33254</v>
      </c>
      <c r="F453">
        <v>-6.3283000000000006E-2</v>
      </c>
      <c r="G453">
        <v>0.11386</v>
      </c>
    </row>
    <row r="454" spans="1:7">
      <c r="A454">
        <v>-0.91879</v>
      </c>
      <c r="B454">
        <v>1.1463000000000001</v>
      </c>
      <c r="C454">
        <v>-0.14405000000000001</v>
      </c>
      <c r="D454">
        <v>4.2208000000000002E-2</v>
      </c>
      <c r="E454">
        <v>-1.1553</v>
      </c>
      <c r="F454">
        <v>2.8675999999999999</v>
      </c>
      <c r="G454">
        <v>-3.1532</v>
      </c>
    </row>
    <row r="455" spans="1:7">
      <c r="A455">
        <v>-1.1400999999999999</v>
      </c>
      <c r="B455">
        <v>-0.56615000000000004</v>
      </c>
      <c r="C455">
        <v>0.91132000000000002</v>
      </c>
      <c r="D455">
        <v>0.88241999999999998</v>
      </c>
      <c r="E455">
        <v>-1.2810999999999999</v>
      </c>
      <c r="F455">
        <v>0.91620999999999997</v>
      </c>
      <c r="G455">
        <v>-1.2662</v>
      </c>
    </row>
    <row r="456" spans="1:7">
      <c r="A456">
        <v>-1.1149</v>
      </c>
      <c r="B456">
        <v>0.17471</v>
      </c>
      <c r="C456">
        <v>-1.6698</v>
      </c>
      <c r="D456">
        <v>0.12121999999999999</v>
      </c>
      <c r="E456">
        <v>-0.45839000000000002</v>
      </c>
      <c r="F456">
        <v>0.31117</v>
      </c>
      <c r="G456">
        <v>1.1288</v>
      </c>
    </row>
    <row r="457" spans="1:7">
      <c r="A457">
        <v>-1.0898000000000001</v>
      </c>
      <c r="B457">
        <v>-0.48677999999999999</v>
      </c>
      <c r="C457">
        <v>2.1503000000000001</v>
      </c>
      <c r="D457">
        <v>-0.78469999999999995</v>
      </c>
      <c r="E457">
        <v>1.8435999999999999</v>
      </c>
      <c r="F457">
        <v>0.56533999999999995</v>
      </c>
      <c r="G457">
        <v>-3.5956000000000001</v>
      </c>
    </row>
    <row r="458" spans="1:7">
      <c r="A458">
        <v>-0.93881000000000003</v>
      </c>
      <c r="B458">
        <v>6.6811999999999996E-2</v>
      </c>
      <c r="C458">
        <v>4.1977E-2</v>
      </c>
      <c r="D458">
        <v>-0.41852</v>
      </c>
      <c r="E458">
        <v>1.6720999999999999</v>
      </c>
      <c r="F458">
        <v>-0.54078000000000004</v>
      </c>
      <c r="G458">
        <v>-1.1547000000000001</v>
      </c>
    </row>
    <row r="459" spans="1:7">
      <c r="A459">
        <v>-1.0476000000000001</v>
      </c>
      <c r="B459">
        <v>1.2395</v>
      </c>
      <c r="C459">
        <v>-1.4865999999999999</v>
      </c>
      <c r="D459">
        <v>0.1004</v>
      </c>
      <c r="E459">
        <v>-6.0065E-2</v>
      </c>
      <c r="F459">
        <v>1.0616000000000001</v>
      </c>
      <c r="G459">
        <v>-1.1505000000000001</v>
      </c>
    </row>
    <row r="460" spans="1:7">
      <c r="A460">
        <v>-1.0188999999999999</v>
      </c>
      <c r="B460">
        <v>0.89214000000000004</v>
      </c>
      <c r="C460">
        <v>-1.089</v>
      </c>
      <c r="D460">
        <v>4.4347999999999999E-2</v>
      </c>
      <c r="E460">
        <v>-0.11079</v>
      </c>
      <c r="F460">
        <v>-3.6764999999999999E-2</v>
      </c>
      <c r="G460">
        <v>2.4895E-2</v>
      </c>
    </row>
    <row r="461" spans="1:7">
      <c r="A461">
        <v>-0.99012</v>
      </c>
      <c r="B461">
        <v>0.54224000000000006</v>
      </c>
      <c r="C461">
        <v>0.54979999999999996</v>
      </c>
      <c r="D461">
        <v>-0.65190000000000003</v>
      </c>
      <c r="E461">
        <v>0.23598</v>
      </c>
      <c r="F461">
        <v>1.7253000000000001</v>
      </c>
      <c r="G461">
        <v>-2.6513</v>
      </c>
    </row>
    <row r="462" spans="1:7">
      <c r="A462">
        <v>-0.96136999999999995</v>
      </c>
      <c r="B462">
        <v>-1.5993999999999999</v>
      </c>
      <c r="C462">
        <v>-1.7427999999999999</v>
      </c>
      <c r="D462">
        <v>1.6593</v>
      </c>
      <c r="E462">
        <v>-5.4288999999999997E-2</v>
      </c>
      <c r="F462">
        <v>1.8208</v>
      </c>
      <c r="G462">
        <v>-0.49575999999999998</v>
      </c>
    </row>
    <row r="463" spans="1:7">
      <c r="A463">
        <v>-0.93261000000000005</v>
      </c>
      <c r="B463">
        <v>0.12744</v>
      </c>
      <c r="C463">
        <v>-0.88070000000000004</v>
      </c>
      <c r="D463">
        <v>0.88441000000000003</v>
      </c>
      <c r="E463">
        <v>-0.21789</v>
      </c>
      <c r="F463">
        <v>0.72652000000000005</v>
      </c>
      <c r="G463">
        <v>-0.96870999999999996</v>
      </c>
    </row>
    <row r="464" spans="1:7">
      <c r="A464">
        <v>-0.90386</v>
      </c>
      <c r="B464">
        <v>1.2243999999999999</v>
      </c>
      <c r="C464">
        <v>0.26272000000000001</v>
      </c>
      <c r="D464">
        <v>-1.3634999999999999</v>
      </c>
      <c r="E464">
        <v>1.1757E-2</v>
      </c>
      <c r="F464">
        <v>0.96699000000000002</v>
      </c>
      <c r="G464">
        <v>-1.306</v>
      </c>
    </row>
    <row r="465" spans="1:7">
      <c r="A465">
        <v>-0.87509999999999999</v>
      </c>
      <c r="B465">
        <v>-1.091</v>
      </c>
      <c r="C465">
        <v>0.98165000000000002</v>
      </c>
      <c r="D465">
        <v>0.65217000000000003</v>
      </c>
      <c r="E465">
        <v>-1.1456</v>
      </c>
      <c r="F465">
        <v>0.16877</v>
      </c>
      <c r="G465">
        <v>0.13819999999999999</v>
      </c>
    </row>
    <row r="466" spans="1:7">
      <c r="A466">
        <v>-0.84635000000000005</v>
      </c>
      <c r="B466">
        <v>-0.61584000000000005</v>
      </c>
      <c r="C466">
        <v>-0.91335999999999995</v>
      </c>
      <c r="D466">
        <v>-3.9032999999999998E-2</v>
      </c>
      <c r="E466">
        <v>0.83755999999999997</v>
      </c>
      <c r="F466">
        <v>-0.53505000000000003</v>
      </c>
      <c r="G466">
        <v>0.98599999999999999</v>
      </c>
    </row>
    <row r="467" spans="1:7">
      <c r="A467">
        <v>-0.84635000000000005</v>
      </c>
      <c r="B467">
        <v>1.4964999999999999</v>
      </c>
      <c r="C467">
        <v>-0.22397</v>
      </c>
      <c r="D467">
        <v>1.5381</v>
      </c>
      <c r="E467">
        <v>0.75522</v>
      </c>
      <c r="F467">
        <v>2.2239</v>
      </c>
      <c r="G467">
        <v>-6.1443000000000003</v>
      </c>
    </row>
    <row r="468" spans="1:7">
      <c r="A468">
        <v>-1.0677000000000001</v>
      </c>
      <c r="B468">
        <v>-0.78152999999999995</v>
      </c>
      <c r="C468">
        <v>-1.7083999999999999</v>
      </c>
      <c r="D468">
        <v>1.6496999999999999</v>
      </c>
      <c r="E468">
        <v>-2.6669</v>
      </c>
      <c r="F468">
        <v>-2.1252</v>
      </c>
      <c r="G468">
        <v>5.2953999999999999</v>
      </c>
    </row>
    <row r="469" spans="1:7">
      <c r="A469">
        <v>-0.81605000000000005</v>
      </c>
      <c r="B469">
        <v>-0.66002000000000005</v>
      </c>
      <c r="C469">
        <v>-1.2896000000000001</v>
      </c>
      <c r="D469">
        <v>-0.15361</v>
      </c>
      <c r="E469">
        <v>-0.38852999999999999</v>
      </c>
      <c r="F469">
        <v>0.40364</v>
      </c>
      <c r="G469">
        <v>1.7995000000000001</v>
      </c>
    </row>
    <row r="470" spans="1:7">
      <c r="A470">
        <v>-1.0876999999999999</v>
      </c>
      <c r="B470">
        <v>0.53924000000000005</v>
      </c>
      <c r="C470">
        <v>0.84977999999999998</v>
      </c>
      <c r="D470">
        <v>-1.6122000000000001</v>
      </c>
      <c r="E470">
        <v>-0.92803999999999998</v>
      </c>
      <c r="F470">
        <v>-1.4723999999999999</v>
      </c>
      <c r="G470">
        <v>2.4784999999999999</v>
      </c>
    </row>
    <row r="471" spans="1:7">
      <c r="A471">
        <v>-0.78576000000000001</v>
      </c>
      <c r="B471">
        <v>1.8180000000000002E-2</v>
      </c>
      <c r="C471">
        <v>-6.7962999999999996E-2</v>
      </c>
      <c r="D471">
        <v>-2.0649000000000002</v>
      </c>
      <c r="E471">
        <v>1.0394000000000001</v>
      </c>
      <c r="F471">
        <v>0.87653999999999999</v>
      </c>
      <c r="G471">
        <v>1.7670000000000002E-2</v>
      </c>
    </row>
    <row r="472" spans="1:7">
      <c r="A472">
        <v>-1.0876999999999999</v>
      </c>
      <c r="B472">
        <v>-1.3375999999999999</v>
      </c>
      <c r="C472">
        <v>-0.19248000000000001</v>
      </c>
      <c r="D472">
        <v>-0.71369000000000005</v>
      </c>
      <c r="E472">
        <v>-0.60004999999999997</v>
      </c>
      <c r="F472">
        <v>4.7960999999999997E-2</v>
      </c>
      <c r="G472">
        <v>2.5512000000000001</v>
      </c>
    </row>
    <row r="473" spans="1:7">
      <c r="A473">
        <v>-0.77205999999999997</v>
      </c>
      <c r="B473">
        <v>-0.30320999999999998</v>
      </c>
      <c r="C473">
        <v>1.9515</v>
      </c>
      <c r="D473">
        <v>1.1795</v>
      </c>
      <c r="E473">
        <v>0.37157000000000001</v>
      </c>
      <c r="F473">
        <v>0.52366999999999997</v>
      </c>
      <c r="G473">
        <v>-4.0007999999999999</v>
      </c>
    </row>
    <row r="474" spans="1:7">
      <c r="A474">
        <v>-1.0740000000000001</v>
      </c>
      <c r="B474">
        <v>-1.0004999999999999</v>
      </c>
      <c r="C474">
        <v>5.9748000000000002E-2</v>
      </c>
      <c r="D474">
        <v>0.16070999999999999</v>
      </c>
      <c r="E474">
        <v>-0.66708000000000001</v>
      </c>
      <c r="F474">
        <v>-0.89053000000000004</v>
      </c>
      <c r="G474">
        <v>2.0895999999999999</v>
      </c>
    </row>
    <row r="475" spans="1:7">
      <c r="A475">
        <v>-0.75836000000000003</v>
      </c>
      <c r="B475">
        <v>3.5253E-2</v>
      </c>
      <c r="C475">
        <v>0.37946999999999997</v>
      </c>
      <c r="D475">
        <v>1.3793</v>
      </c>
      <c r="E475">
        <v>-4.2424000000000003E-2</v>
      </c>
      <c r="F475">
        <v>0.29705999999999999</v>
      </c>
      <c r="G475">
        <v>-2.3378999999999999</v>
      </c>
    </row>
    <row r="476" spans="1:7">
      <c r="A476">
        <v>-1.0603</v>
      </c>
      <c r="B476">
        <v>0.73465999999999998</v>
      </c>
      <c r="C476">
        <v>1.4232</v>
      </c>
      <c r="D476">
        <v>0.39545999999999998</v>
      </c>
      <c r="E476">
        <v>-0.12406</v>
      </c>
      <c r="F476">
        <v>-1.5873999999999999</v>
      </c>
      <c r="G476">
        <v>-1.0363</v>
      </c>
    </row>
    <row r="477" spans="1:7">
      <c r="A477">
        <v>-0.74465999999999999</v>
      </c>
      <c r="B477">
        <v>0.57177999999999995</v>
      </c>
      <c r="C477">
        <v>0.69294</v>
      </c>
      <c r="D477">
        <v>-1.0926</v>
      </c>
      <c r="E477">
        <v>1.2886</v>
      </c>
      <c r="F477">
        <v>3.8027999999999999E-2</v>
      </c>
      <c r="G477">
        <v>-1.6516999999999999</v>
      </c>
    </row>
    <row r="478" spans="1:7">
      <c r="A478">
        <v>-1.0466</v>
      </c>
      <c r="B478">
        <v>-0.1535</v>
      </c>
      <c r="C478">
        <v>-1.0035000000000001</v>
      </c>
      <c r="D478">
        <v>-0.42407</v>
      </c>
      <c r="E478">
        <v>-1.8294999999999999</v>
      </c>
      <c r="F478">
        <v>-0.23826</v>
      </c>
      <c r="G478">
        <v>3.4388000000000001</v>
      </c>
    </row>
    <row r="479" spans="1:7">
      <c r="A479">
        <v>-0.74465999999999999</v>
      </c>
      <c r="B479">
        <v>-0.55605000000000004</v>
      </c>
      <c r="C479">
        <v>-1.9919</v>
      </c>
      <c r="D479">
        <v>-2.0501</v>
      </c>
      <c r="E479">
        <v>0.76600999999999997</v>
      </c>
      <c r="F479">
        <v>0.64446000000000003</v>
      </c>
      <c r="G479">
        <v>3.0146000000000002</v>
      </c>
    </row>
    <row r="480" spans="1:7">
      <c r="A480">
        <v>-1.0163</v>
      </c>
      <c r="B480">
        <v>-0.16166</v>
      </c>
      <c r="C480">
        <v>-0.84660999999999997</v>
      </c>
      <c r="D480">
        <v>-0.52956999999999999</v>
      </c>
      <c r="E480">
        <v>-0.32194</v>
      </c>
      <c r="F480">
        <v>-0.58989999999999998</v>
      </c>
      <c r="G480">
        <v>2.2557</v>
      </c>
    </row>
    <row r="481" spans="1:7">
      <c r="A481">
        <v>-0.76468999999999998</v>
      </c>
      <c r="B481">
        <v>2.0895999999999999</v>
      </c>
      <c r="C481">
        <v>0.90156000000000003</v>
      </c>
      <c r="D481">
        <v>-0.30082999999999999</v>
      </c>
      <c r="E481">
        <v>-2.0798000000000001E-2</v>
      </c>
      <c r="F481">
        <v>-0.30076999999999998</v>
      </c>
      <c r="G481">
        <v>-2.5249000000000001</v>
      </c>
    </row>
    <row r="482" spans="1:7">
      <c r="A482">
        <v>-0.98599000000000003</v>
      </c>
      <c r="B482">
        <v>-0.90400999999999998</v>
      </c>
      <c r="C482">
        <v>2.2185999999999999</v>
      </c>
      <c r="D482">
        <v>-0.27078000000000002</v>
      </c>
      <c r="E482">
        <v>-0.36984</v>
      </c>
      <c r="F482">
        <v>-1.3035000000000001</v>
      </c>
      <c r="G482">
        <v>0.47739999999999999</v>
      </c>
    </row>
    <row r="483" spans="1:7">
      <c r="A483">
        <v>-0.78471000000000002</v>
      </c>
      <c r="B483">
        <v>-0.90597000000000005</v>
      </c>
      <c r="C483">
        <v>-2.1158999999999999</v>
      </c>
      <c r="D483">
        <v>-0.81066000000000005</v>
      </c>
      <c r="E483">
        <v>-0.20466000000000001</v>
      </c>
      <c r="F483">
        <v>0.84136999999999995</v>
      </c>
      <c r="G483">
        <v>2.9704999999999999</v>
      </c>
    </row>
    <row r="484" spans="1:7">
      <c r="A484">
        <v>-0.94384999999999997</v>
      </c>
      <c r="B484">
        <v>-1.0864</v>
      </c>
      <c r="C484">
        <v>0.94506000000000001</v>
      </c>
      <c r="D484">
        <v>0.16961000000000001</v>
      </c>
      <c r="E484">
        <v>-1.0840000000000001</v>
      </c>
      <c r="F484">
        <v>0.90425</v>
      </c>
      <c r="G484">
        <v>1.8770999999999999E-2</v>
      </c>
    </row>
    <row r="485" spans="1:7">
      <c r="A485">
        <v>-0.91639999999999999</v>
      </c>
      <c r="B485">
        <v>-0.64407000000000003</v>
      </c>
      <c r="C485">
        <v>0.92135999999999996</v>
      </c>
      <c r="D485">
        <v>-0.43434</v>
      </c>
      <c r="E485">
        <v>0.58069000000000004</v>
      </c>
      <c r="F485">
        <v>-0.92803000000000002</v>
      </c>
      <c r="G485">
        <v>0.42849999999999999</v>
      </c>
    </row>
    <row r="486" spans="1:7">
      <c r="A486">
        <v>-0.88895000000000002</v>
      </c>
      <c r="B486">
        <v>-1.0677000000000001</v>
      </c>
      <c r="C486">
        <v>0.56928000000000001</v>
      </c>
      <c r="D486">
        <v>1.4697</v>
      </c>
      <c r="E486">
        <v>-0.13059000000000001</v>
      </c>
      <c r="F486">
        <v>-1.3824000000000001</v>
      </c>
      <c r="G486">
        <v>0.37889</v>
      </c>
    </row>
    <row r="487" spans="1:7">
      <c r="A487">
        <v>-0.86151</v>
      </c>
      <c r="B487">
        <v>-1.1227</v>
      </c>
      <c r="C487">
        <v>0.39973999999999998</v>
      </c>
      <c r="D487">
        <v>-1.0884</v>
      </c>
      <c r="E487">
        <v>0.76176999999999995</v>
      </c>
      <c r="F487">
        <v>1.5278</v>
      </c>
      <c r="G487">
        <v>-0.57472000000000001</v>
      </c>
    </row>
    <row r="488" spans="1:7">
      <c r="A488">
        <v>-0.83406000000000002</v>
      </c>
      <c r="B488">
        <v>-0.59762000000000004</v>
      </c>
      <c r="C488">
        <v>-1.0914999999999999</v>
      </c>
      <c r="D488">
        <v>-0.64956000000000003</v>
      </c>
      <c r="E488">
        <v>-0.18664</v>
      </c>
      <c r="F488">
        <v>-0.47799000000000003</v>
      </c>
      <c r="G488">
        <v>2.9009999999999998</v>
      </c>
    </row>
    <row r="489" spans="1:7">
      <c r="A489">
        <v>-0.80661000000000005</v>
      </c>
      <c r="B489">
        <v>-0.24307999999999999</v>
      </c>
      <c r="C489">
        <v>-0.79552</v>
      </c>
      <c r="D489">
        <v>-0.16100999999999999</v>
      </c>
      <c r="E489">
        <v>-0.48935000000000001</v>
      </c>
      <c r="F489">
        <v>0.35511999999999999</v>
      </c>
      <c r="G489">
        <v>1.2067000000000001</v>
      </c>
    </row>
    <row r="490" spans="1:7">
      <c r="A490">
        <v>-0.79288999999999998</v>
      </c>
      <c r="B490">
        <v>-1.0989</v>
      </c>
      <c r="C490">
        <v>-1.6480999999999999</v>
      </c>
      <c r="D490">
        <v>-1.4238999999999999</v>
      </c>
      <c r="E490">
        <v>-0.51441000000000003</v>
      </c>
      <c r="F490">
        <v>0.27001999999999998</v>
      </c>
      <c r="G490">
        <v>4.3221999999999996</v>
      </c>
    </row>
    <row r="491" spans="1:7">
      <c r="A491">
        <v>-0.77917000000000003</v>
      </c>
      <c r="B491">
        <v>-0.62409999999999999</v>
      </c>
      <c r="C491">
        <v>0.76985999999999999</v>
      </c>
      <c r="D491">
        <v>-0.30869999999999997</v>
      </c>
      <c r="E491">
        <v>1.216</v>
      </c>
      <c r="F491">
        <v>1.0306</v>
      </c>
      <c r="G491">
        <v>-2.1962999999999999</v>
      </c>
    </row>
    <row r="492" spans="1:7">
      <c r="A492">
        <v>-0.75172000000000005</v>
      </c>
      <c r="B492">
        <v>0.45163999999999999</v>
      </c>
      <c r="C492">
        <v>-0.86251999999999995</v>
      </c>
      <c r="D492">
        <v>0.76054999999999995</v>
      </c>
      <c r="E492">
        <v>0.68128</v>
      </c>
      <c r="F492">
        <v>-0.11423999999999999</v>
      </c>
      <c r="G492">
        <v>-1.0714999999999999</v>
      </c>
    </row>
    <row r="493" spans="1:7">
      <c r="A493">
        <v>-0.72426999999999997</v>
      </c>
      <c r="B493">
        <v>1.0398000000000001</v>
      </c>
      <c r="C493">
        <v>1.6812</v>
      </c>
      <c r="D493">
        <v>1.6256999999999999</v>
      </c>
      <c r="E493">
        <v>-0.25623000000000001</v>
      </c>
      <c r="F493">
        <v>-1.5729</v>
      </c>
      <c r="G493">
        <v>-2.6431</v>
      </c>
    </row>
    <row r="494" spans="1:7">
      <c r="A494">
        <v>-0.69681999999999999</v>
      </c>
      <c r="B494">
        <v>0.98677000000000004</v>
      </c>
      <c r="C494">
        <v>0.95221</v>
      </c>
      <c r="D494">
        <v>0.53959999999999997</v>
      </c>
      <c r="E494">
        <v>0.18264</v>
      </c>
      <c r="F494">
        <v>-1.0238</v>
      </c>
      <c r="G494">
        <v>-1.7351000000000001</v>
      </c>
    </row>
    <row r="495" spans="1:7">
      <c r="A495">
        <v>-0.66937999999999998</v>
      </c>
      <c r="B495">
        <v>-0.28198000000000001</v>
      </c>
      <c r="C495">
        <v>-0.25468000000000002</v>
      </c>
      <c r="D495">
        <v>0.14906</v>
      </c>
      <c r="E495">
        <v>-1.18</v>
      </c>
      <c r="F495">
        <v>-0.43664999999999998</v>
      </c>
      <c r="G495">
        <v>1.8833</v>
      </c>
    </row>
    <row r="496" spans="1:7">
      <c r="A496">
        <v>-0.64193</v>
      </c>
      <c r="B496">
        <v>-7.1161000000000002E-2</v>
      </c>
      <c r="C496">
        <v>-0.75534000000000001</v>
      </c>
      <c r="D496">
        <v>-0.81966000000000006</v>
      </c>
      <c r="E496">
        <v>-0.73045000000000004</v>
      </c>
      <c r="F496">
        <v>0.16855000000000001</v>
      </c>
      <c r="G496">
        <v>2.1154000000000002</v>
      </c>
    </row>
    <row r="497" spans="1:7">
      <c r="A497">
        <v>-0.64193</v>
      </c>
      <c r="B497">
        <v>-3.9646000000000001E-2</v>
      </c>
      <c r="C497">
        <v>0.39284000000000002</v>
      </c>
      <c r="D497">
        <v>0.99546000000000001</v>
      </c>
      <c r="E497">
        <v>-0.39079999999999998</v>
      </c>
      <c r="F497">
        <v>0.32303999999999999</v>
      </c>
      <c r="G497">
        <v>-1.4382999999999999</v>
      </c>
    </row>
    <row r="498" spans="1:7">
      <c r="A498">
        <v>-0.78005000000000002</v>
      </c>
      <c r="B498">
        <v>-0.4234</v>
      </c>
      <c r="C498">
        <v>1.0892999999999999</v>
      </c>
      <c r="D498">
        <v>-0.77559</v>
      </c>
      <c r="E498">
        <v>-0.57287999999999994</v>
      </c>
      <c r="F498">
        <v>-1.1311</v>
      </c>
      <c r="G498">
        <v>1.7746</v>
      </c>
    </row>
    <row r="499" spans="1:7">
      <c r="A499">
        <v>-0.62909000000000004</v>
      </c>
      <c r="B499">
        <v>-0.89949999999999997</v>
      </c>
      <c r="C499">
        <v>0.39395999999999998</v>
      </c>
      <c r="D499">
        <v>-1.6416999999999999</v>
      </c>
      <c r="E499">
        <v>7.7823000000000003E-2</v>
      </c>
      <c r="F499">
        <v>-3.0215000000000001</v>
      </c>
      <c r="G499">
        <v>5.1010999999999997</v>
      </c>
    </row>
    <row r="500" spans="1:7">
      <c r="A500">
        <v>-0.76720999999999995</v>
      </c>
      <c r="B500">
        <v>-4.5037000000000001E-2</v>
      </c>
      <c r="C500">
        <v>-1.0486</v>
      </c>
      <c r="D500">
        <v>-0.56652000000000002</v>
      </c>
      <c r="E500">
        <v>-1.1686000000000001</v>
      </c>
      <c r="F500">
        <v>-0.26989999999999997</v>
      </c>
      <c r="G500">
        <v>3.0230000000000001</v>
      </c>
    </row>
    <row r="501" spans="1:7">
      <c r="A501">
        <v>-0.61624999999999996</v>
      </c>
      <c r="B501">
        <v>1.5616000000000001</v>
      </c>
      <c r="C501">
        <v>-4.8587999999999999E-2</v>
      </c>
      <c r="D501">
        <v>-1.0039</v>
      </c>
      <c r="E501">
        <v>0.10172</v>
      </c>
      <c r="F501">
        <v>0.96089000000000002</v>
      </c>
      <c r="G501">
        <v>-1.6134999999999999</v>
      </c>
    </row>
    <row r="502" spans="1:7">
      <c r="A502">
        <v>-0.76207000000000003</v>
      </c>
      <c r="B502">
        <v>-0.16297</v>
      </c>
      <c r="C502">
        <v>1.0121</v>
      </c>
      <c r="D502">
        <v>2.544</v>
      </c>
      <c r="E502">
        <v>-0.51629000000000003</v>
      </c>
      <c r="F502">
        <v>-0.39598</v>
      </c>
      <c r="G502">
        <v>-2.6574</v>
      </c>
    </row>
    <row r="503" spans="1:7">
      <c r="A503">
        <v>-0.78208999999999995</v>
      </c>
      <c r="B503">
        <v>0.19294</v>
      </c>
      <c r="C503">
        <v>-0.56579000000000002</v>
      </c>
      <c r="D503">
        <v>-7.2544999999999998E-2</v>
      </c>
      <c r="E503">
        <v>1.4047000000000001</v>
      </c>
      <c r="F503">
        <v>0.36065000000000003</v>
      </c>
      <c r="G503">
        <v>-1.4083000000000001</v>
      </c>
    </row>
    <row r="504" spans="1:7">
      <c r="A504">
        <v>-0.75436000000000003</v>
      </c>
      <c r="B504">
        <v>0.59553</v>
      </c>
      <c r="C504">
        <v>0.19087999999999999</v>
      </c>
      <c r="D504">
        <v>-0.33862999999999999</v>
      </c>
      <c r="E504">
        <v>-1.3652</v>
      </c>
      <c r="F504">
        <v>2.7738</v>
      </c>
      <c r="G504">
        <v>-1.9475</v>
      </c>
    </row>
    <row r="505" spans="1:7">
      <c r="A505">
        <v>-0.60340000000000005</v>
      </c>
      <c r="B505">
        <v>-0.52410999999999996</v>
      </c>
      <c r="C505">
        <v>0.12089</v>
      </c>
      <c r="D505">
        <v>-0.36698999999999998</v>
      </c>
      <c r="E505">
        <v>1.7037</v>
      </c>
      <c r="F505">
        <v>-4.2079999999999999E-2</v>
      </c>
      <c r="G505">
        <v>-0.95650000000000002</v>
      </c>
    </row>
    <row r="506" spans="1:7">
      <c r="A506">
        <v>-0.80212000000000006</v>
      </c>
      <c r="B506">
        <v>-0.31186999999999998</v>
      </c>
      <c r="C506">
        <v>-0.64566999999999997</v>
      </c>
      <c r="D506">
        <v>-0.40050000000000002</v>
      </c>
      <c r="E506">
        <v>-0.62856999999999996</v>
      </c>
      <c r="F506">
        <v>0.19647999999999999</v>
      </c>
      <c r="G506">
        <v>1.7181999999999999</v>
      </c>
    </row>
    <row r="507" spans="1:7">
      <c r="A507">
        <v>-0.82213999999999998</v>
      </c>
      <c r="B507">
        <v>1.6092</v>
      </c>
      <c r="C507">
        <v>-0.67317000000000005</v>
      </c>
      <c r="D507">
        <v>1.4895</v>
      </c>
      <c r="E507">
        <v>0.31852999999999998</v>
      </c>
      <c r="F507">
        <v>-0.15945999999999999</v>
      </c>
      <c r="G507">
        <v>-2.7084000000000001</v>
      </c>
    </row>
    <row r="508" spans="1:7">
      <c r="A508">
        <v>-0.84216000000000002</v>
      </c>
      <c r="B508">
        <v>0.19913</v>
      </c>
      <c r="C508">
        <v>-1.1103000000000001</v>
      </c>
      <c r="D508">
        <v>-1.7771999999999999</v>
      </c>
      <c r="E508">
        <v>0.24268000000000001</v>
      </c>
      <c r="F508">
        <v>0.65749999999999997</v>
      </c>
      <c r="G508">
        <v>1.7786</v>
      </c>
    </row>
    <row r="509" spans="1:7">
      <c r="A509">
        <v>-0.74151999999999996</v>
      </c>
      <c r="B509">
        <v>0.64310999999999996</v>
      </c>
      <c r="C509">
        <v>0.50675000000000003</v>
      </c>
      <c r="D509">
        <v>0.30570999999999998</v>
      </c>
      <c r="E509">
        <v>-1.8387</v>
      </c>
      <c r="F509">
        <v>-0.54857</v>
      </c>
      <c r="G509">
        <v>0.87921000000000005</v>
      </c>
    </row>
    <row r="510" spans="1:7">
      <c r="A510">
        <v>-0.59055999999999997</v>
      </c>
      <c r="B510">
        <v>-0.62419999999999998</v>
      </c>
      <c r="C510">
        <v>-0.19203999999999999</v>
      </c>
      <c r="D510">
        <v>-0.64688000000000001</v>
      </c>
      <c r="E510">
        <v>-1.4292</v>
      </c>
      <c r="F510">
        <v>2.7280000000000002</v>
      </c>
      <c r="G510">
        <v>8.0393999999999993E-2</v>
      </c>
    </row>
    <row r="511" spans="1:7">
      <c r="A511">
        <v>-0.86219000000000001</v>
      </c>
      <c r="B511">
        <v>0.20208999999999999</v>
      </c>
      <c r="C511">
        <v>-0.37291000000000002</v>
      </c>
      <c r="D511">
        <v>0.93371000000000004</v>
      </c>
      <c r="E511">
        <v>-2.1526999999999998</v>
      </c>
      <c r="F511">
        <v>-0.31030999999999997</v>
      </c>
      <c r="G511">
        <v>1.6033999999999999</v>
      </c>
    </row>
    <row r="512" spans="1:7">
      <c r="A512">
        <v>-0.71123000000000003</v>
      </c>
      <c r="B512">
        <v>1.2949999999999999</v>
      </c>
      <c r="C512">
        <v>1.1407</v>
      </c>
      <c r="D512">
        <v>1.4342000000000001E-2</v>
      </c>
      <c r="E512">
        <v>1.3707</v>
      </c>
      <c r="F512">
        <v>-1.2393000000000001</v>
      </c>
      <c r="G512">
        <v>-2.5912000000000002</v>
      </c>
    </row>
    <row r="513" spans="1:7">
      <c r="A513">
        <v>-0.61058999999999997</v>
      </c>
      <c r="B513">
        <v>-1.1365000000000001</v>
      </c>
      <c r="C513">
        <v>-0.72316000000000003</v>
      </c>
      <c r="D513">
        <v>-1.3257000000000001</v>
      </c>
      <c r="E513">
        <v>-1.5061</v>
      </c>
      <c r="F513">
        <v>0.81152999999999997</v>
      </c>
      <c r="G513">
        <v>3.8450000000000002</v>
      </c>
    </row>
    <row r="514" spans="1:7">
      <c r="A514">
        <v>-0.88221000000000005</v>
      </c>
      <c r="B514">
        <v>2.1747999999999998</v>
      </c>
      <c r="C514">
        <v>-0.47683999999999999</v>
      </c>
      <c r="D514">
        <v>-1.1913</v>
      </c>
      <c r="E514">
        <v>0.22616</v>
      </c>
      <c r="F514">
        <v>0.59369000000000005</v>
      </c>
      <c r="G514">
        <v>-1.3183</v>
      </c>
    </row>
    <row r="515" spans="1:7">
      <c r="A515">
        <v>-0.68093000000000004</v>
      </c>
      <c r="B515">
        <v>-1.2218</v>
      </c>
      <c r="C515">
        <v>-0.47455999999999998</v>
      </c>
      <c r="D515">
        <v>0.50670999999999999</v>
      </c>
      <c r="E515">
        <v>-1.1420999999999999</v>
      </c>
      <c r="F515">
        <v>-1.3685</v>
      </c>
      <c r="G515">
        <v>3.6242000000000001</v>
      </c>
    </row>
    <row r="516" spans="1:7">
      <c r="A516">
        <v>-0.65576999999999996</v>
      </c>
      <c r="B516">
        <v>0.51873000000000002</v>
      </c>
      <c r="C516">
        <v>0.22106999999999999</v>
      </c>
      <c r="D516">
        <v>-1.2558</v>
      </c>
      <c r="E516">
        <v>-2.1617000000000002</v>
      </c>
      <c r="F516">
        <v>0.64244000000000001</v>
      </c>
      <c r="G516">
        <v>2.0388999999999999</v>
      </c>
    </row>
    <row r="517" spans="1:7">
      <c r="A517">
        <v>-0.63061</v>
      </c>
      <c r="B517">
        <v>-0.36715999999999999</v>
      </c>
      <c r="C517">
        <v>-1.3684000000000001</v>
      </c>
      <c r="D517">
        <v>2.0156999999999998</v>
      </c>
      <c r="E517">
        <v>0.25102000000000002</v>
      </c>
      <c r="F517">
        <v>0.44379000000000002</v>
      </c>
      <c r="G517">
        <v>-1.1487000000000001</v>
      </c>
    </row>
    <row r="518" spans="1:7">
      <c r="A518">
        <v>-0.78974999999999995</v>
      </c>
      <c r="B518">
        <v>-1.2937000000000001</v>
      </c>
      <c r="C518">
        <v>-0.85729999999999995</v>
      </c>
      <c r="D518">
        <v>-1.0362</v>
      </c>
      <c r="E518">
        <v>0.55123</v>
      </c>
      <c r="F518">
        <v>-2.0318000000000001</v>
      </c>
      <c r="G518">
        <v>4.7531999999999996</v>
      </c>
    </row>
    <row r="519" spans="1:7">
      <c r="A519">
        <v>-0.48782999999999999</v>
      </c>
      <c r="B519">
        <v>-0.66137999999999997</v>
      </c>
      <c r="C519">
        <v>0.22720000000000001</v>
      </c>
      <c r="D519">
        <v>-1.2653000000000001</v>
      </c>
      <c r="E519">
        <v>-0.59130000000000005</v>
      </c>
      <c r="F519">
        <v>-0.12163</v>
      </c>
      <c r="G519">
        <v>2.5045999999999999</v>
      </c>
    </row>
    <row r="520" spans="1:7">
      <c r="A520">
        <v>-0.77742</v>
      </c>
      <c r="B520">
        <v>0.24873999999999999</v>
      </c>
      <c r="C520">
        <v>0.56211</v>
      </c>
      <c r="D520">
        <v>-0.84921999999999997</v>
      </c>
      <c r="E520">
        <v>-0.40350000000000003</v>
      </c>
      <c r="F520">
        <v>-0.71113999999999999</v>
      </c>
      <c r="G520">
        <v>1.2632000000000001</v>
      </c>
    </row>
    <row r="521" spans="1:7">
      <c r="A521">
        <v>-0.47549999999999998</v>
      </c>
      <c r="B521">
        <v>0.72241</v>
      </c>
      <c r="C521">
        <v>-0.61207999999999996</v>
      </c>
      <c r="D521">
        <v>0.69904999999999995</v>
      </c>
      <c r="E521">
        <v>1.3654999999999999</v>
      </c>
      <c r="F521">
        <v>-1.0449999999999999</v>
      </c>
      <c r="G521">
        <v>-1.0966</v>
      </c>
    </row>
    <row r="522" spans="1:7">
      <c r="A522">
        <v>-0.76509000000000005</v>
      </c>
      <c r="B522">
        <v>-0.26373999999999997</v>
      </c>
      <c r="C522">
        <v>7.1630000000000001E-3</v>
      </c>
      <c r="D522">
        <v>-4.1882999999999997E-2</v>
      </c>
      <c r="E522">
        <v>-0.21679999999999999</v>
      </c>
      <c r="F522">
        <v>-1.2526999999999999</v>
      </c>
      <c r="G522">
        <v>1.8484</v>
      </c>
    </row>
    <row r="523" spans="1:7">
      <c r="A523">
        <v>-0.46317000000000003</v>
      </c>
      <c r="B523">
        <v>1.9428000000000001</v>
      </c>
      <c r="C523">
        <v>0.77276</v>
      </c>
      <c r="D523">
        <v>-1.86</v>
      </c>
      <c r="E523">
        <v>2.1417000000000002</v>
      </c>
      <c r="F523">
        <v>-5.9833999999999998E-2</v>
      </c>
      <c r="G523">
        <v>-2.7593000000000001</v>
      </c>
    </row>
    <row r="524" spans="1:7">
      <c r="A524">
        <v>-0.75892999999999999</v>
      </c>
      <c r="B524">
        <v>0.54671000000000003</v>
      </c>
      <c r="C524">
        <v>-1.3931</v>
      </c>
      <c r="D524">
        <v>4.9813000000000003E-2</v>
      </c>
      <c r="E524">
        <v>-0.70345000000000002</v>
      </c>
      <c r="F524">
        <v>1.0624</v>
      </c>
      <c r="G524">
        <v>0.4748</v>
      </c>
    </row>
    <row r="525" spans="1:7">
      <c r="A525">
        <v>-0.73148000000000002</v>
      </c>
      <c r="B525">
        <v>2.7208000000000001</v>
      </c>
      <c r="C525">
        <v>-0.93272999999999995</v>
      </c>
      <c r="D525">
        <v>-9.9102999999999997E-2</v>
      </c>
      <c r="E525">
        <v>-0.43152000000000001</v>
      </c>
      <c r="F525">
        <v>-0.25517000000000001</v>
      </c>
      <c r="G525">
        <v>-0.90739999999999998</v>
      </c>
    </row>
    <row r="526" spans="1:7">
      <c r="A526">
        <v>-0.70403000000000004</v>
      </c>
      <c r="B526">
        <v>0.10326</v>
      </c>
      <c r="C526">
        <v>0.76005</v>
      </c>
      <c r="D526">
        <v>0.70923000000000003</v>
      </c>
      <c r="E526">
        <v>0.32601000000000002</v>
      </c>
      <c r="F526">
        <v>0.69308999999999998</v>
      </c>
      <c r="G526">
        <v>-2.5514999999999999</v>
      </c>
    </row>
    <row r="527" spans="1:7">
      <c r="A527">
        <v>-0.67659000000000002</v>
      </c>
      <c r="B527">
        <v>0.59326000000000001</v>
      </c>
      <c r="C527">
        <v>-2.5124</v>
      </c>
      <c r="D527">
        <v>0.77912000000000003</v>
      </c>
      <c r="E527">
        <v>5.0861000000000003E-2</v>
      </c>
      <c r="F527">
        <v>-0.67861000000000005</v>
      </c>
      <c r="G527">
        <v>1.7813000000000001</v>
      </c>
    </row>
    <row r="528" spans="1:7">
      <c r="A528">
        <v>-0.64914000000000005</v>
      </c>
      <c r="B528">
        <v>1.155</v>
      </c>
      <c r="C528">
        <v>-0.44579000000000002</v>
      </c>
      <c r="D528">
        <v>-2.4775999999999998</v>
      </c>
      <c r="E528">
        <v>-0.60980000000000001</v>
      </c>
      <c r="F528">
        <v>-0.61241000000000001</v>
      </c>
      <c r="G528">
        <v>3.1848999999999998</v>
      </c>
    </row>
    <row r="529" spans="1:7">
      <c r="A529">
        <v>-0.62168999999999996</v>
      </c>
      <c r="B529">
        <v>-0.51688000000000001</v>
      </c>
      <c r="C529">
        <v>0.54315000000000002</v>
      </c>
      <c r="D529">
        <v>-0.94196999999999997</v>
      </c>
      <c r="E529">
        <v>1.5926</v>
      </c>
      <c r="F529">
        <v>-0.35260999999999998</v>
      </c>
      <c r="G529">
        <v>-0.20763999999999999</v>
      </c>
    </row>
    <row r="530" spans="1:7">
      <c r="A530">
        <v>-0.59423999999999999</v>
      </c>
      <c r="B530">
        <v>0.11029</v>
      </c>
      <c r="C530">
        <v>0.45397999999999999</v>
      </c>
      <c r="D530">
        <v>-1.5706</v>
      </c>
      <c r="E530">
        <v>1.5612999999999999</v>
      </c>
      <c r="F530">
        <v>-0.44466</v>
      </c>
      <c r="G530">
        <v>4.1364999999999999E-2</v>
      </c>
    </row>
    <row r="531" spans="1:7">
      <c r="A531">
        <v>-0.56679999999999997</v>
      </c>
      <c r="B531">
        <v>-0.5403</v>
      </c>
      <c r="C531">
        <v>1.8367</v>
      </c>
      <c r="D531">
        <v>1.0782</v>
      </c>
      <c r="E531">
        <v>1.0213000000000001</v>
      </c>
      <c r="F531">
        <v>-0.56235999999999997</v>
      </c>
      <c r="G531">
        <v>-2.7829999999999999</v>
      </c>
    </row>
    <row r="532" spans="1:7">
      <c r="A532">
        <v>-0.53935</v>
      </c>
      <c r="B532">
        <v>-1.3964000000000001</v>
      </c>
      <c r="C532">
        <v>-0.42838999999999999</v>
      </c>
      <c r="D532">
        <v>-0.90361999999999998</v>
      </c>
      <c r="E532">
        <v>0.10827000000000001</v>
      </c>
      <c r="F532">
        <v>0.94057999999999997</v>
      </c>
      <c r="G532">
        <v>1.752</v>
      </c>
    </row>
    <row r="533" spans="1:7">
      <c r="A533">
        <v>-0.51190000000000002</v>
      </c>
      <c r="B533">
        <v>6.9799E-2</v>
      </c>
      <c r="C533">
        <v>-0.44594</v>
      </c>
      <c r="D533">
        <v>2.3092999999999999</v>
      </c>
      <c r="E533">
        <v>-0.44828000000000001</v>
      </c>
      <c r="F533">
        <v>0.80610999999999999</v>
      </c>
      <c r="G533">
        <v>-2.3410000000000002</v>
      </c>
    </row>
    <row r="534" spans="1:7">
      <c r="A534">
        <v>-0.48446</v>
      </c>
      <c r="B534">
        <v>-1.1521999999999999</v>
      </c>
      <c r="C534">
        <v>-1.1932</v>
      </c>
      <c r="D534">
        <v>2.2441</v>
      </c>
      <c r="E534">
        <v>-0.53607000000000005</v>
      </c>
      <c r="F534">
        <v>0.90076999999999996</v>
      </c>
      <c r="G534">
        <v>-0.33723999999999998</v>
      </c>
    </row>
    <row r="535" spans="1:7">
      <c r="A535">
        <v>-0.45701000000000003</v>
      </c>
      <c r="B535">
        <v>0.32837</v>
      </c>
      <c r="C535">
        <v>-0.80435999999999996</v>
      </c>
      <c r="D535">
        <v>8.6342000000000002E-2</v>
      </c>
      <c r="E535">
        <v>-0.51280000000000003</v>
      </c>
      <c r="F535">
        <v>-1.1256999999999999</v>
      </c>
      <c r="G535">
        <v>2.1019000000000001</v>
      </c>
    </row>
    <row r="536" spans="1:7">
      <c r="A536">
        <v>-0.75275999999999998</v>
      </c>
      <c r="B536">
        <v>-2.419</v>
      </c>
      <c r="C536">
        <v>-0.95340000000000003</v>
      </c>
      <c r="D536">
        <v>-0.69481000000000004</v>
      </c>
      <c r="E536">
        <v>-0.40805000000000002</v>
      </c>
      <c r="F536">
        <v>0.58091999999999999</v>
      </c>
      <c r="G536">
        <v>3.9496000000000002</v>
      </c>
    </row>
    <row r="537" spans="1:7">
      <c r="A537">
        <v>-0.45084000000000002</v>
      </c>
      <c r="B537">
        <v>-0.25268000000000002</v>
      </c>
      <c r="C537">
        <v>-0.80034000000000005</v>
      </c>
      <c r="D537">
        <v>0.73297000000000001</v>
      </c>
      <c r="E537">
        <v>0.82772000000000001</v>
      </c>
      <c r="F537">
        <v>0.52644999999999997</v>
      </c>
      <c r="G537">
        <v>-1.0145999999999999</v>
      </c>
    </row>
    <row r="538" spans="1:7">
      <c r="A538">
        <v>-0.74043999999999999</v>
      </c>
      <c r="B538">
        <v>2.0630000000000002</v>
      </c>
      <c r="C538">
        <v>0.51322000000000001</v>
      </c>
      <c r="D538">
        <v>1.6080000000000001</v>
      </c>
      <c r="E538">
        <v>-0.21840999999999999</v>
      </c>
      <c r="F538">
        <v>-0.95274999999999999</v>
      </c>
      <c r="G538">
        <v>-2.9506999999999999</v>
      </c>
    </row>
    <row r="539" spans="1:7">
      <c r="A539">
        <v>-0.43852000000000002</v>
      </c>
      <c r="B539">
        <v>0.43173</v>
      </c>
      <c r="C539">
        <v>-0.43169000000000002</v>
      </c>
      <c r="D539">
        <v>1.3013999999999999</v>
      </c>
      <c r="E539">
        <v>0.10783</v>
      </c>
      <c r="F539">
        <v>0.49376999999999999</v>
      </c>
      <c r="G539">
        <v>-1.8816999999999999</v>
      </c>
    </row>
    <row r="540" spans="1:7">
      <c r="A540">
        <v>-0.72811000000000003</v>
      </c>
      <c r="B540">
        <v>0.97816999999999998</v>
      </c>
      <c r="C540">
        <v>0.25997999999999999</v>
      </c>
      <c r="D540">
        <v>0.2382</v>
      </c>
      <c r="E540">
        <v>0.86855000000000004</v>
      </c>
      <c r="F540">
        <v>0.26651999999999998</v>
      </c>
      <c r="G540">
        <v>-2.5116000000000001</v>
      </c>
    </row>
    <row r="541" spans="1:7">
      <c r="A541">
        <v>-0.42619000000000001</v>
      </c>
      <c r="B541">
        <v>-0.20152</v>
      </c>
      <c r="C541">
        <v>0.23214000000000001</v>
      </c>
      <c r="D541">
        <v>0.17743</v>
      </c>
      <c r="E541">
        <v>2.5326000000000001E-2</v>
      </c>
      <c r="F541">
        <v>-1.0788</v>
      </c>
      <c r="G541">
        <v>0.95426999999999995</v>
      </c>
    </row>
    <row r="542" spans="1:7">
      <c r="A542">
        <v>-0.63565000000000005</v>
      </c>
      <c r="B542">
        <v>7.8268000000000004E-2</v>
      </c>
      <c r="C542">
        <v>1.2281</v>
      </c>
      <c r="D542">
        <v>-2.3987000000000001E-2</v>
      </c>
      <c r="E542">
        <v>0.21102000000000001</v>
      </c>
      <c r="F542">
        <v>0.67527000000000004</v>
      </c>
      <c r="G542">
        <v>-1.9665999999999999</v>
      </c>
    </row>
    <row r="543" spans="1:7">
      <c r="A543">
        <v>-0.60819999999999996</v>
      </c>
      <c r="B543">
        <v>1.2614000000000001</v>
      </c>
      <c r="C543">
        <v>0.17044999999999999</v>
      </c>
      <c r="D543">
        <v>1.49</v>
      </c>
      <c r="E543">
        <v>-0.78098000000000001</v>
      </c>
      <c r="F543">
        <v>1.4173</v>
      </c>
      <c r="G543">
        <v>-3.4352999999999998</v>
      </c>
    </row>
    <row r="544" spans="1:7">
      <c r="A544">
        <v>-0.58074999999999999</v>
      </c>
      <c r="B544">
        <v>-0.91749999999999998</v>
      </c>
      <c r="C544">
        <v>-0.16244</v>
      </c>
      <c r="D544">
        <v>8.3623000000000003E-2</v>
      </c>
      <c r="E544">
        <v>-0.58367999999999998</v>
      </c>
      <c r="F544">
        <v>-0.45896999999999999</v>
      </c>
      <c r="G544">
        <v>2.2208999999999999</v>
      </c>
    </row>
    <row r="545" spans="1:7">
      <c r="A545">
        <v>-0.55330999999999997</v>
      </c>
      <c r="B545">
        <v>-3.8295999999999997E-2</v>
      </c>
      <c r="C545">
        <v>0.74236999999999997</v>
      </c>
      <c r="D545">
        <v>0.27124999999999999</v>
      </c>
      <c r="E545">
        <v>-0.54927000000000004</v>
      </c>
      <c r="F545">
        <v>-0.14032</v>
      </c>
      <c r="G545">
        <v>-9.2885999999999996E-2</v>
      </c>
    </row>
    <row r="546" spans="1:7">
      <c r="A546">
        <v>-0.52585999999999999</v>
      </c>
      <c r="B546">
        <v>-0.43228</v>
      </c>
      <c r="C546">
        <v>-1.5892999999999999</v>
      </c>
      <c r="D546">
        <v>1.7070000000000001</v>
      </c>
      <c r="E546">
        <v>0.56572999999999996</v>
      </c>
      <c r="F546">
        <v>0.48732999999999999</v>
      </c>
      <c r="G546">
        <v>-0.65869999999999995</v>
      </c>
    </row>
    <row r="547" spans="1:7">
      <c r="A547">
        <v>-0.49841000000000002</v>
      </c>
      <c r="B547">
        <v>0.25030000000000002</v>
      </c>
      <c r="C547">
        <v>0.61460000000000004</v>
      </c>
      <c r="D547">
        <v>-0.21312999999999999</v>
      </c>
      <c r="E547">
        <v>-0.19298000000000001</v>
      </c>
      <c r="F547">
        <v>0.13053000000000001</v>
      </c>
      <c r="G547">
        <v>-0.37796000000000002</v>
      </c>
    </row>
    <row r="548" spans="1:7">
      <c r="A548">
        <v>-0.48469000000000001</v>
      </c>
      <c r="B548">
        <v>0.30608000000000002</v>
      </c>
      <c r="C548">
        <v>-0.21607000000000001</v>
      </c>
      <c r="D548">
        <v>1.0217000000000001</v>
      </c>
      <c r="E548">
        <v>-2.1905000000000001</v>
      </c>
      <c r="F548">
        <v>1.5008999999999999</v>
      </c>
      <c r="G548">
        <v>-0.29548999999999997</v>
      </c>
    </row>
    <row r="549" spans="1:7">
      <c r="A549">
        <v>-0.47095999999999999</v>
      </c>
      <c r="B549">
        <v>0.84762999999999999</v>
      </c>
      <c r="C549">
        <v>-1.6547000000000001</v>
      </c>
      <c r="D549">
        <v>1.2887999999999999</v>
      </c>
      <c r="E549">
        <v>-1.6256999999999999</v>
      </c>
      <c r="F549">
        <v>0.38496000000000002</v>
      </c>
      <c r="G549">
        <v>0.87429999999999997</v>
      </c>
    </row>
    <row r="550" spans="1:7">
      <c r="A550">
        <v>-0.44352000000000003</v>
      </c>
      <c r="B550">
        <v>-1.0109999999999999</v>
      </c>
      <c r="C550">
        <v>-0.91664000000000001</v>
      </c>
      <c r="D550">
        <v>-0.58040999999999998</v>
      </c>
      <c r="E550">
        <v>1.163</v>
      </c>
      <c r="F550">
        <v>0.28645999999999999</v>
      </c>
      <c r="G550">
        <v>1.2450000000000001</v>
      </c>
    </row>
    <row r="551" spans="1:7">
      <c r="A551">
        <v>-0.41607</v>
      </c>
      <c r="B551">
        <v>0.1888</v>
      </c>
      <c r="C551">
        <v>-0.13244</v>
      </c>
      <c r="D551">
        <v>1.1277999999999999</v>
      </c>
      <c r="E551">
        <v>1.1940999999999999</v>
      </c>
      <c r="F551">
        <v>-0.52073999999999998</v>
      </c>
      <c r="G551">
        <v>-1.7088000000000001</v>
      </c>
    </row>
    <row r="552" spans="1:7">
      <c r="A552">
        <v>-0.38862000000000002</v>
      </c>
      <c r="B552">
        <v>-1.5499000000000001</v>
      </c>
      <c r="C552">
        <v>0.71984000000000004</v>
      </c>
      <c r="D552">
        <v>0.41687999999999997</v>
      </c>
      <c r="E552">
        <v>1.7511000000000001</v>
      </c>
      <c r="F552">
        <v>-1.5051000000000001</v>
      </c>
      <c r="G552">
        <v>0.35391</v>
      </c>
    </row>
    <row r="553" spans="1:7">
      <c r="A553">
        <v>-0.36118</v>
      </c>
      <c r="B553">
        <v>-0.10488</v>
      </c>
      <c r="C553">
        <v>0.82682</v>
      </c>
      <c r="D553">
        <v>0.70272000000000001</v>
      </c>
      <c r="E553">
        <v>-0.45343</v>
      </c>
      <c r="F553">
        <v>-0.77881</v>
      </c>
      <c r="G553">
        <v>-8.8100000000000001E-3</v>
      </c>
    </row>
    <row r="554" spans="1:7">
      <c r="A554">
        <v>-0.33373000000000003</v>
      </c>
      <c r="B554">
        <v>-0.19947999999999999</v>
      </c>
      <c r="C554">
        <v>-0.25247999999999998</v>
      </c>
      <c r="D554">
        <v>0.82399999999999995</v>
      </c>
      <c r="E554">
        <v>0.98221000000000003</v>
      </c>
      <c r="F554">
        <v>-1.0423</v>
      </c>
      <c r="G554">
        <v>-0.14832000000000001</v>
      </c>
    </row>
    <row r="555" spans="1:7">
      <c r="A555">
        <v>-0.33373000000000003</v>
      </c>
      <c r="B555">
        <v>-1.1873</v>
      </c>
      <c r="C555">
        <v>-0.32639000000000001</v>
      </c>
      <c r="D555">
        <v>-1.0270999999999999</v>
      </c>
      <c r="E555">
        <v>0.34426000000000001</v>
      </c>
      <c r="F555">
        <v>0.98080999999999996</v>
      </c>
      <c r="G555">
        <v>1.4192</v>
      </c>
    </row>
    <row r="556" spans="1:7">
      <c r="A556">
        <v>-0.47184999999999999</v>
      </c>
      <c r="B556">
        <v>2.1977000000000002</v>
      </c>
      <c r="C556">
        <v>-0.25209999999999999</v>
      </c>
      <c r="D556">
        <v>0.84630000000000005</v>
      </c>
      <c r="E556">
        <v>-1.333</v>
      </c>
      <c r="F556">
        <v>-0.92339000000000004</v>
      </c>
      <c r="G556">
        <v>-0.33237</v>
      </c>
    </row>
    <row r="557" spans="1:7">
      <c r="A557">
        <v>-0.32089000000000001</v>
      </c>
      <c r="B557">
        <v>-1.2198</v>
      </c>
      <c r="C557">
        <v>-0.12189999999999999</v>
      </c>
      <c r="D557">
        <v>-6.8561999999999998E-2</v>
      </c>
      <c r="E557">
        <v>-1.4395</v>
      </c>
      <c r="F557">
        <v>-0.48065999999999998</v>
      </c>
      <c r="G557">
        <v>3.53</v>
      </c>
    </row>
    <row r="558" spans="1:7">
      <c r="A558">
        <v>-0.45900000000000002</v>
      </c>
      <c r="B558">
        <v>-1.5154000000000001</v>
      </c>
      <c r="C558">
        <v>-0.37696000000000002</v>
      </c>
      <c r="D558">
        <v>0.31202000000000002</v>
      </c>
      <c r="E558">
        <v>-0.56866000000000005</v>
      </c>
      <c r="F558">
        <v>-0.92798000000000003</v>
      </c>
      <c r="G558">
        <v>3.2711000000000001</v>
      </c>
    </row>
    <row r="559" spans="1:7">
      <c r="A559">
        <v>-0.30803999999999998</v>
      </c>
      <c r="B559">
        <v>-0.63885000000000003</v>
      </c>
      <c r="C559">
        <v>-0.10100000000000001</v>
      </c>
      <c r="D559">
        <v>-0.17816000000000001</v>
      </c>
      <c r="E559">
        <v>0.18775</v>
      </c>
      <c r="F559">
        <v>-0.48366999999999999</v>
      </c>
      <c r="G559">
        <v>1.4368000000000001</v>
      </c>
    </row>
    <row r="560" spans="1:7">
      <c r="A560">
        <v>-0.44616</v>
      </c>
      <c r="B560">
        <v>0.50348999999999999</v>
      </c>
      <c r="C560">
        <v>0.34283999999999998</v>
      </c>
      <c r="D560">
        <v>0.88705000000000001</v>
      </c>
      <c r="E560">
        <v>-0.14502999999999999</v>
      </c>
      <c r="F560">
        <v>-8.6919999999999997E-2</v>
      </c>
      <c r="G560">
        <v>-1.2983</v>
      </c>
    </row>
    <row r="561" spans="1:7">
      <c r="A561">
        <v>-0.29520000000000002</v>
      </c>
      <c r="B561">
        <v>1.0526</v>
      </c>
      <c r="C561">
        <v>-9.8138000000000003E-2</v>
      </c>
      <c r="D561">
        <v>-0.37724999999999997</v>
      </c>
      <c r="E561">
        <v>-2.8990999999999998</v>
      </c>
      <c r="F561">
        <v>-0.36826999999999999</v>
      </c>
      <c r="G561">
        <v>2.9548999999999999</v>
      </c>
    </row>
    <row r="562" spans="1:7">
      <c r="A562">
        <v>-0.43331999999999998</v>
      </c>
      <c r="B562">
        <v>-1.5308999999999999</v>
      </c>
      <c r="C562">
        <v>-1.2552000000000001</v>
      </c>
      <c r="D562">
        <v>-0.63344999999999996</v>
      </c>
      <c r="E562">
        <v>0.19228000000000001</v>
      </c>
      <c r="F562">
        <v>0.45707999999999999</v>
      </c>
      <c r="G562">
        <v>2.9971000000000001</v>
      </c>
    </row>
    <row r="563" spans="1:7">
      <c r="A563">
        <v>-0.28236</v>
      </c>
      <c r="B563">
        <v>0.25958999999999999</v>
      </c>
      <c r="C563">
        <v>-1.5226</v>
      </c>
      <c r="D563">
        <v>-5.9805999999999998E-2</v>
      </c>
      <c r="E563">
        <v>0.56142000000000003</v>
      </c>
      <c r="F563">
        <v>-0.42054000000000002</v>
      </c>
      <c r="G563">
        <v>1.4128000000000001</v>
      </c>
    </row>
    <row r="564" spans="1:7">
      <c r="A564">
        <v>-0.40301999999999999</v>
      </c>
      <c r="B564">
        <v>-1.111</v>
      </c>
      <c r="C564">
        <v>-0.16669999999999999</v>
      </c>
      <c r="D564">
        <v>-1.0561</v>
      </c>
      <c r="E564">
        <v>1.5737000000000001E-2</v>
      </c>
      <c r="F564">
        <v>0.44847999999999999</v>
      </c>
      <c r="G564">
        <v>2.1417999999999999</v>
      </c>
    </row>
    <row r="565" spans="1:7">
      <c r="A565">
        <v>-0.30237999999999998</v>
      </c>
      <c r="B565">
        <v>0.86175999999999997</v>
      </c>
      <c r="C565">
        <v>-0.1249</v>
      </c>
      <c r="D565">
        <v>1.5485</v>
      </c>
      <c r="E565">
        <v>-0.91532999999999998</v>
      </c>
      <c r="F565">
        <v>0.55452000000000001</v>
      </c>
      <c r="G565">
        <v>-1.7444</v>
      </c>
    </row>
    <row r="566" spans="1:7">
      <c r="A566">
        <v>-0.37273000000000001</v>
      </c>
      <c r="B566">
        <v>-1.4033</v>
      </c>
      <c r="C566">
        <v>-0.68096000000000001</v>
      </c>
      <c r="D566">
        <v>-0.81472999999999995</v>
      </c>
      <c r="E566">
        <v>-0.66800999999999999</v>
      </c>
      <c r="F566">
        <v>-9.8361000000000004E-2</v>
      </c>
      <c r="G566">
        <v>3.9295</v>
      </c>
    </row>
    <row r="567" spans="1:7">
      <c r="A567">
        <v>-0.34756999999999999</v>
      </c>
      <c r="B567">
        <v>0.36684</v>
      </c>
      <c r="C567">
        <v>0.60121000000000002</v>
      </c>
      <c r="D567">
        <v>0.12124</v>
      </c>
      <c r="E567">
        <v>1.0508999999999999</v>
      </c>
      <c r="F567">
        <v>-0.28231000000000001</v>
      </c>
      <c r="G567">
        <v>-1.5938000000000001</v>
      </c>
    </row>
    <row r="568" spans="1:7">
      <c r="A568">
        <v>-0.32240999999999997</v>
      </c>
      <c r="B568">
        <v>0.55962000000000001</v>
      </c>
      <c r="C568">
        <v>-3.5768000000000001E-2</v>
      </c>
      <c r="D568">
        <v>0.90137</v>
      </c>
      <c r="E568">
        <v>0.14274999999999999</v>
      </c>
      <c r="F568">
        <v>-8.2719000000000001E-2</v>
      </c>
      <c r="G568">
        <v>-1.2652000000000001</v>
      </c>
    </row>
    <row r="569" spans="1:7">
      <c r="A569">
        <v>-0.17963000000000001</v>
      </c>
      <c r="B569">
        <v>-0.79235</v>
      </c>
      <c r="C569">
        <v>-0.47561999999999999</v>
      </c>
      <c r="D569">
        <v>-0.54944000000000004</v>
      </c>
      <c r="E569">
        <v>0.20585999999999999</v>
      </c>
      <c r="F569">
        <v>-0.53751000000000004</v>
      </c>
      <c r="G569">
        <v>2.5091999999999999</v>
      </c>
    </row>
    <row r="570" spans="1:7">
      <c r="A570">
        <v>-0.1673</v>
      </c>
      <c r="B570">
        <v>1.9218999999999999</v>
      </c>
      <c r="C570">
        <v>-0.82618000000000003</v>
      </c>
      <c r="D570">
        <v>-0.19641</v>
      </c>
      <c r="E570">
        <v>-1.1015999999999999</v>
      </c>
      <c r="F570">
        <v>-0.31742999999999999</v>
      </c>
      <c r="G570">
        <v>0.90042</v>
      </c>
    </row>
    <row r="571" spans="1:7">
      <c r="A571">
        <v>-0.15497</v>
      </c>
      <c r="B571">
        <v>0.70826</v>
      </c>
      <c r="C571">
        <v>-0.54642999999999997</v>
      </c>
      <c r="D571">
        <v>0.27512999999999999</v>
      </c>
      <c r="E571">
        <v>0.30220999999999998</v>
      </c>
      <c r="F571">
        <v>1.4715</v>
      </c>
      <c r="G571">
        <v>-1.8754999999999999</v>
      </c>
    </row>
    <row r="572" spans="1:7">
      <c r="A572">
        <v>-0.45073000000000002</v>
      </c>
      <c r="B572">
        <v>0.37930999999999998</v>
      </c>
      <c r="C572">
        <v>-7.4059E-2</v>
      </c>
      <c r="D572">
        <v>1.0789E-2</v>
      </c>
      <c r="E572">
        <v>1.2007000000000001</v>
      </c>
      <c r="F572">
        <v>-0.21553</v>
      </c>
      <c r="G572">
        <v>-0.92098000000000002</v>
      </c>
    </row>
    <row r="573" spans="1:7">
      <c r="A573">
        <v>-0.42327999999999999</v>
      </c>
      <c r="B573">
        <v>-1.3403</v>
      </c>
      <c r="C573">
        <v>-1.0931</v>
      </c>
      <c r="D573">
        <v>-1.1962999999999999</v>
      </c>
      <c r="E573">
        <v>0.21168000000000001</v>
      </c>
      <c r="F573">
        <v>1.4408000000000001</v>
      </c>
      <c r="G573">
        <v>2.3517999999999999</v>
      </c>
    </row>
    <row r="574" spans="1:7">
      <c r="A574">
        <v>-0.39583000000000002</v>
      </c>
      <c r="B574">
        <v>-7.0515999999999995E-2</v>
      </c>
      <c r="C574">
        <v>1.7948999999999999</v>
      </c>
      <c r="D574">
        <v>0.75480000000000003</v>
      </c>
      <c r="E574">
        <v>0.73963999999999996</v>
      </c>
      <c r="F574">
        <v>0.18456</v>
      </c>
      <c r="G574">
        <v>-3.0384000000000002</v>
      </c>
    </row>
    <row r="575" spans="1:7">
      <c r="A575">
        <v>-0.36839</v>
      </c>
      <c r="B575">
        <v>-0.33054</v>
      </c>
      <c r="C575">
        <v>-1.0931</v>
      </c>
      <c r="D575">
        <v>0.37736999999999998</v>
      </c>
      <c r="E575">
        <v>2.1248</v>
      </c>
      <c r="F575">
        <v>1.8193999999999999</v>
      </c>
      <c r="G575">
        <v>-2.5878999999999999</v>
      </c>
    </row>
    <row r="576" spans="1:7">
      <c r="A576">
        <v>-0.34094000000000002</v>
      </c>
      <c r="B576">
        <v>-0.19746</v>
      </c>
      <c r="C576">
        <v>0.28611999999999999</v>
      </c>
      <c r="D576">
        <v>-0.24834000000000001</v>
      </c>
      <c r="E576">
        <v>-0.56110000000000004</v>
      </c>
      <c r="F576">
        <v>0.81318000000000001</v>
      </c>
      <c r="G576">
        <v>0.28437000000000001</v>
      </c>
    </row>
    <row r="577" spans="1:7">
      <c r="A577">
        <v>-0.31348999999999999</v>
      </c>
      <c r="B577">
        <v>0.28441</v>
      </c>
      <c r="C577">
        <v>0.75336000000000003</v>
      </c>
      <c r="D577">
        <v>-0.73916999999999999</v>
      </c>
      <c r="E577">
        <v>1.9035</v>
      </c>
      <c r="F577">
        <v>-0.11094</v>
      </c>
      <c r="G577">
        <v>-1.6686000000000001</v>
      </c>
    </row>
    <row r="578" spans="1:7">
      <c r="A578">
        <v>-0.28604000000000002</v>
      </c>
      <c r="B578">
        <v>1.5414000000000001</v>
      </c>
      <c r="C578">
        <v>0.11624</v>
      </c>
      <c r="D578">
        <v>0.55940000000000001</v>
      </c>
      <c r="E578">
        <v>0.45530999999999999</v>
      </c>
      <c r="F578">
        <v>0.62790999999999997</v>
      </c>
      <c r="G578">
        <v>-2.9396</v>
      </c>
    </row>
    <row r="579" spans="1:7">
      <c r="A579">
        <v>-0.2586</v>
      </c>
      <c r="B579">
        <v>-8.0189999999999997E-2</v>
      </c>
      <c r="C579">
        <v>0.40132000000000001</v>
      </c>
      <c r="D579">
        <v>-0.55718999999999996</v>
      </c>
      <c r="E579">
        <v>0.35538999999999998</v>
      </c>
      <c r="F579">
        <v>0.41515000000000002</v>
      </c>
      <c r="G579">
        <v>-0.13592000000000001</v>
      </c>
    </row>
    <row r="580" spans="1:7">
      <c r="A580">
        <v>-0.23114999999999999</v>
      </c>
      <c r="B580">
        <v>0.82662000000000002</v>
      </c>
      <c r="C580">
        <v>4.2895000000000003E-2</v>
      </c>
      <c r="D580">
        <v>-1.3312999999999999</v>
      </c>
      <c r="E580">
        <v>-1.2001999999999999</v>
      </c>
      <c r="F580">
        <v>1.4179999999999999</v>
      </c>
      <c r="G580">
        <v>0.66825000000000001</v>
      </c>
    </row>
    <row r="581" spans="1:7">
      <c r="A581">
        <v>-0.20369999999999999</v>
      </c>
      <c r="B581">
        <v>-5.9080000000000001E-3</v>
      </c>
      <c r="C581">
        <v>-1.2599</v>
      </c>
      <c r="D581">
        <v>-6.5625000000000003E-2</v>
      </c>
      <c r="E581">
        <v>-1.0408999999999999</v>
      </c>
      <c r="F581">
        <v>-0.36807000000000001</v>
      </c>
      <c r="G581">
        <v>3.1055999999999999</v>
      </c>
    </row>
    <row r="582" spans="1:7">
      <c r="A582">
        <v>-0.17624999999999999</v>
      </c>
      <c r="B582">
        <v>0.83443999999999996</v>
      </c>
      <c r="C582">
        <v>-0.51981999999999995</v>
      </c>
      <c r="D582">
        <v>-1.3817999999999999</v>
      </c>
      <c r="E582">
        <v>2.0497999999999998</v>
      </c>
      <c r="F582">
        <v>0.63673000000000002</v>
      </c>
      <c r="G582">
        <v>-1.1923999999999999</v>
      </c>
    </row>
    <row r="583" spans="1:7">
      <c r="A583">
        <v>-0.14881</v>
      </c>
      <c r="B583">
        <v>1.0683</v>
      </c>
      <c r="C583">
        <v>-0.7823</v>
      </c>
      <c r="D583">
        <v>1.1845000000000001</v>
      </c>
      <c r="E583">
        <v>0.72994999999999999</v>
      </c>
      <c r="F583">
        <v>0.74570000000000003</v>
      </c>
      <c r="G583">
        <v>-2.6341000000000001</v>
      </c>
    </row>
    <row r="584" spans="1:7">
      <c r="A584">
        <v>-0.14263999999999999</v>
      </c>
      <c r="B584">
        <v>-1.0733999999999999</v>
      </c>
      <c r="C584">
        <v>5.5830999999999999E-2</v>
      </c>
      <c r="D584">
        <v>-1.2685</v>
      </c>
      <c r="E584">
        <v>0.87248999999999999</v>
      </c>
      <c r="F584">
        <v>-0.14859</v>
      </c>
      <c r="G584">
        <v>1.9894000000000001</v>
      </c>
    </row>
    <row r="585" spans="1:7">
      <c r="A585">
        <v>-0.13031999999999999</v>
      </c>
      <c r="B585">
        <v>-2.3761000000000001</v>
      </c>
      <c r="C585">
        <v>0.53798999999999997</v>
      </c>
      <c r="D585">
        <v>1.3463000000000001</v>
      </c>
      <c r="E585">
        <v>-1.3835999999999999</v>
      </c>
      <c r="F585">
        <v>-0.23469000000000001</v>
      </c>
      <c r="G585">
        <v>2.4296000000000002</v>
      </c>
    </row>
    <row r="586" spans="1:7">
      <c r="A586">
        <v>-0.11799</v>
      </c>
      <c r="B586">
        <v>-1.1789000000000001</v>
      </c>
      <c r="C586">
        <v>1.2284999999999999</v>
      </c>
      <c r="D586">
        <v>0.45245000000000002</v>
      </c>
      <c r="E586">
        <v>-0.51583000000000001</v>
      </c>
      <c r="F586">
        <v>-0.41871000000000003</v>
      </c>
      <c r="G586">
        <v>0.82987</v>
      </c>
    </row>
    <row r="587" spans="1:7">
      <c r="A587">
        <v>-0.27712999999999999</v>
      </c>
      <c r="B587">
        <v>-0.79540999999999995</v>
      </c>
      <c r="C587">
        <v>0.22806999999999999</v>
      </c>
      <c r="D587">
        <v>-0.72036999999999995</v>
      </c>
      <c r="E587">
        <v>-2.4524999999999998E-3</v>
      </c>
      <c r="F587">
        <v>-0.73751</v>
      </c>
      <c r="G587">
        <v>2.5621</v>
      </c>
    </row>
    <row r="588" spans="1:7">
      <c r="A588">
        <v>-0.24917</v>
      </c>
      <c r="B588">
        <v>0.86956</v>
      </c>
      <c r="C588">
        <v>1.0394000000000001</v>
      </c>
      <c r="D588">
        <v>-0.57674000000000003</v>
      </c>
      <c r="E588">
        <v>0.88507000000000002</v>
      </c>
      <c r="F588">
        <v>-0.3332</v>
      </c>
      <c r="G588">
        <v>-1.3310999999999999</v>
      </c>
    </row>
    <row r="589" spans="1:7">
      <c r="A589">
        <v>-0.22122</v>
      </c>
      <c r="B589">
        <v>-1.0365</v>
      </c>
      <c r="C589">
        <v>0.25846999999999998</v>
      </c>
      <c r="D589">
        <v>-0.49718000000000001</v>
      </c>
      <c r="E589">
        <v>-0.68889</v>
      </c>
      <c r="F589">
        <v>-2.0851999999999999</v>
      </c>
      <c r="G589">
        <v>4.5918000000000001</v>
      </c>
    </row>
    <row r="590" spans="1:7">
      <c r="A590">
        <v>-0.19325999999999999</v>
      </c>
      <c r="B590">
        <v>-1.347</v>
      </c>
      <c r="C590">
        <v>-1.7406999999999999</v>
      </c>
      <c r="D590">
        <v>1.7114</v>
      </c>
      <c r="E590">
        <v>-0.87946000000000002</v>
      </c>
      <c r="F590">
        <v>1.2301</v>
      </c>
      <c r="G590">
        <v>1.3888</v>
      </c>
    </row>
    <row r="591" spans="1:7">
      <c r="A591">
        <v>-0.1653</v>
      </c>
      <c r="B591">
        <v>-1.4737</v>
      </c>
      <c r="C591">
        <v>1.0398000000000001</v>
      </c>
      <c r="D591">
        <v>-0.82177999999999995</v>
      </c>
      <c r="E591">
        <v>0.68928999999999996</v>
      </c>
      <c r="F591">
        <v>0.76707000000000003</v>
      </c>
      <c r="G591">
        <v>0.32014999999999999</v>
      </c>
    </row>
    <row r="592" spans="1:7">
      <c r="A592">
        <v>-0.13735</v>
      </c>
      <c r="B592">
        <v>-1.1471</v>
      </c>
      <c r="C592">
        <v>1.2398</v>
      </c>
      <c r="D592">
        <v>-0.32102999999999998</v>
      </c>
      <c r="E592">
        <v>-0.1323</v>
      </c>
      <c r="F592">
        <v>-1.1513</v>
      </c>
      <c r="G592">
        <v>2.0461</v>
      </c>
    </row>
    <row r="593" spans="1:7">
      <c r="A593">
        <v>-0.10939</v>
      </c>
      <c r="B593">
        <v>-1.0349999999999999</v>
      </c>
      <c r="C593">
        <v>0.51887000000000005</v>
      </c>
      <c r="D593">
        <v>-0.16471</v>
      </c>
      <c r="E593">
        <v>-0.83118999999999998</v>
      </c>
      <c r="F593">
        <v>0.91054999999999997</v>
      </c>
      <c r="G593">
        <v>1.0896999999999999</v>
      </c>
    </row>
    <row r="594" spans="1:7">
      <c r="A594">
        <v>-8.1437999999999997E-2</v>
      </c>
      <c r="B594">
        <v>-0.20821999999999999</v>
      </c>
      <c r="C594">
        <v>-1.6233</v>
      </c>
      <c r="D594">
        <v>0.79427000000000003</v>
      </c>
      <c r="E594">
        <v>-0.54690000000000005</v>
      </c>
      <c r="F594">
        <v>0.47165000000000001</v>
      </c>
      <c r="G594">
        <v>1.5418000000000001</v>
      </c>
    </row>
    <row r="595" spans="1:7">
      <c r="A595">
        <v>-5.3483000000000003E-2</v>
      </c>
      <c r="B595">
        <v>0.74202000000000001</v>
      </c>
      <c r="C595">
        <v>-1.74</v>
      </c>
      <c r="D595">
        <v>0.31247000000000003</v>
      </c>
      <c r="E595">
        <v>-0.46339000000000002</v>
      </c>
      <c r="F595">
        <v>0.14091999999999999</v>
      </c>
      <c r="G595">
        <v>1.4725999999999999</v>
      </c>
    </row>
    <row r="596" spans="1:7">
      <c r="A596">
        <v>-2.5527000000000001E-2</v>
      </c>
      <c r="B596">
        <v>1.0123</v>
      </c>
      <c r="C596">
        <v>0.87344999999999995</v>
      </c>
      <c r="D596">
        <v>-1.1843999999999999</v>
      </c>
      <c r="E596">
        <v>-1.5893999999999999</v>
      </c>
      <c r="F596">
        <v>0.59204000000000001</v>
      </c>
      <c r="G596">
        <v>0.86338999999999999</v>
      </c>
    </row>
    <row r="597" spans="1:7">
      <c r="A597">
        <v>-0.29715000000000003</v>
      </c>
      <c r="B597">
        <v>-0.32197999999999999</v>
      </c>
      <c r="C597">
        <v>0.86706000000000005</v>
      </c>
      <c r="D597">
        <v>0.16603000000000001</v>
      </c>
      <c r="E597">
        <v>-0.31244</v>
      </c>
      <c r="F597">
        <v>0.29204999999999998</v>
      </c>
      <c r="G597">
        <v>-0.18987000000000001</v>
      </c>
    </row>
    <row r="598" spans="1:7">
      <c r="A598">
        <v>-0.31717000000000001</v>
      </c>
      <c r="B598">
        <v>0.48787000000000003</v>
      </c>
      <c r="C598">
        <v>0.37439</v>
      </c>
      <c r="D598">
        <v>-0.72472999999999999</v>
      </c>
      <c r="E598">
        <v>0.89329000000000003</v>
      </c>
      <c r="F598">
        <v>-0.37745000000000001</v>
      </c>
      <c r="G598">
        <v>-9.7431000000000004E-2</v>
      </c>
    </row>
    <row r="599" spans="1:7">
      <c r="A599">
        <v>-0.31717000000000001</v>
      </c>
      <c r="B599">
        <v>0.30802000000000002</v>
      </c>
      <c r="C599">
        <v>-8.5440000000000002E-2</v>
      </c>
      <c r="D599">
        <v>-1.0392999999999999</v>
      </c>
      <c r="E599">
        <v>-2.5218999999999998E-2</v>
      </c>
      <c r="F599">
        <v>-7.3016999999999999E-2</v>
      </c>
      <c r="G599">
        <v>1.472</v>
      </c>
    </row>
    <row r="600" spans="1:7">
      <c r="A600">
        <v>-0.30348000000000003</v>
      </c>
      <c r="B600">
        <v>-1.6298999999999999</v>
      </c>
      <c r="C600">
        <v>0.18651999999999999</v>
      </c>
      <c r="D600">
        <v>-0.66637000000000002</v>
      </c>
      <c r="E600">
        <v>-1.8996999999999999</v>
      </c>
      <c r="F600">
        <v>-0.85868999999999995</v>
      </c>
      <c r="G600">
        <v>5.4169999999999998</v>
      </c>
    </row>
    <row r="601" spans="1:7">
      <c r="A601">
        <v>-0.28977999999999998</v>
      </c>
      <c r="B601">
        <v>-0.41105000000000003</v>
      </c>
      <c r="C601">
        <v>0.23350000000000001</v>
      </c>
      <c r="D601">
        <v>-1.5005999999999999</v>
      </c>
      <c r="E601">
        <v>0.48931999999999998</v>
      </c>
      <c r="F601">
        <v>-2.2446999999999999</v>
      </c>
      <c r="G601">
        <v>4.0659999999999998</v>
      </c>
    </row>
    <row r="602" spans="1:7">
      <c r="A602">
        <v>-0.27607999999999999</v>
      </c>
      <c r="B602">
        <v>-0.86909999999999998</v>
      </c>
      <c r="C602">
        <v>8.9783000000000002E-2</v>
      </c>
      <c r="D602">
        <v>0.92669000000000001</v>
      </c>
      <c r="E602">
        <v>-1.2376</v>
      </c>
      <c r="F602">
        <v>-0.44042999999999999</v>
      </c>
      <c r="G602">
        <v>2.0373000000000001</v>
      </c>
    </row>
    <row r="603" spans="1:7">
      <c r="A603">
        <v>-0.24578</v>
      </c>
      <c r="B603">
        <v>-0.20233999999999999</v>
      </c>
      <c r="C603">
        <v>-0.84182999999999997</v>
      </c>
      <c r="D603">
        <v>0.51576999999999995</v>
      </c>
      <c r="E603">
        <v>-0.16655</v>
      </c>
      <c r="F603">
        <v>1.0085999999999999</v>
      </c>
      <c r="G603">
        <v>0.18781</v>
      </c>
    </row>
    <row r="604" spans="1:7">
      <c r="A604">
        <v>-0.21548999999999999</v>
      </c>
      <c r="B604">
        <v>0.23505999999999999</v>
      </c>
      <c r="C604">
        <v>-1.8181</v>
      </c>
      <c r="D604">
        <v>2.9140000000000001</v>
      </c>
      <c r="E604">
        <v>0.69016999999999995</v>
      </c>
      <c r="F604">
        <v>-1.4736</v>
      </c>
      <c r="G604">
        <v>-0.12068</v>
      </c>
    </row>
    <row r="605" spans="1:7">
      <c r="A605">
        <v>-0.21548999999999999</v>
      </c>
      <c r="B605">
        <v>0.41904000000000002</v>
      </c>
      <c r="C605">
        <v>-0.94721</v>
      </c>
      <c r="D605">
        <v>1.3047</v>
      </c>
      <c r="E605">
        <v>-1.1425000000000001</v>
      </c>
      <c r="F605">
        <v>0.76720999999999995</v>
      </c>
      <c r="G605">
        <v>8.0421999999999993E-2</v>
      </c>
    </row>
    <row r="606" spans="1:7">
      <c r="A606">
        <v>-0.18753</v>
      </c>
      <c r="B606">
        <v>0.80186000000000002</v>
      </c>
      <c r="C606">
        <v>-0.72835000000000005</v>
      </c>
      <c r="D606">
        <v>-0.78319000000000005</v>
      </c>
      <c r="E606">
        <v>-4.3914000000000002E-2</v>
      </c>
      <c r="F606">
        <v>-0.84816000000000003</v>
      </c>
      <c r="G606">
        <v>2.2059000000000002</v>
      </c>
    </row>
    <row r="607" spans="1:7">
      <c r="A607">
        <v>-0.15958</v>
      </c>
      <c r="B607">
        <v>-7.7807000000000001E-2</v>
      </c>
      <c r="C607">
        <v>-0.78042999999999996</v>
      </c>
      <c r="D607">
        <v>-9.1138999999999998E-2</v>
      </c>
      <c r="E607">
        <v>1.1066</v>
      </c>
      <c r="F607">
        <v>-0.55967999999999996</v>
      </c>
      <c r="G607">
        <v>0.96001999999999998</v>
      </c>
    </row>
    <row r="608" spans="1:7">
      <c r="A608">
        <v>-0.13161999999999999</v>
      </c>
      <c r="B608">
        <v>-3.3437000000000001</v>
      </c>
      <c r="C608">
        <v>5.3351999999999997E-2</v>
      </c>
      <c r="D608">
        <v>1.5141</v>
      </c>
      <c r="E608">
        <v>0.52283000000000002</v>
      </c>
      <c r="F608">
        <v>-1.6379999999999999</v>
      </c>
      <c r="G608">
        <v>3.3693</v>
      </c>
    </row>
    <row r="609" spans="1:7">
      <c r="A609">
        <v>-0.10366</v>
      </c>
      <c r="B609">
        <v>-3.8641000000000002E-2</v>
      </c>
      <c r="C609">
        <v>0.86848999999999998</v>
      </c>
      <c r="D609">
        <v>2.8593000000000002</v>
      </c>
      <c r="E609">
        <v>-0.70411999999999997</v>
      </c>
      <c r="F609">
        <v>0.93015000000000003</v>
      </c>
      <c r="G609">
        <v>-3.4826000000000001</v>
      </c>
    </row>
    <row r="610" spans="1:7">
      <c r="A610">
        <v>-7.5708999999999999E-2</v>
      </c>
      <c r="B610">
        <v>0.13236999999999999</v>
      </c>
      <c r="C610">
        <v>-0.15934000000000001</v>
      </c>
      <c r="D610">
        <v>2.1497000000000002</v>
      </c>
      <c r="E610">
        <v>-0.65254999999999996</v>
      </c>
      <c r="F610">
        <v>-0.77081</v>
      </c>
      <c r="G610">
        <v>-0.22419</v>
      </c>
    </row>
    <row r="611" spans="1:7">
      <c r="A611">
        <v>-4.7753999999999998E-2</v>
      </c>
      <c r="B611">
        <v>-1.1665000000000001</v>
      </c>
      <c r="C611">
        <v>-0.96682999999999997</v>
      </c>
      <c r="D611">
        <v>0.62763000000000002</v>
      </c>
      <c r="E611">
        <v>-1.4867999999999999</v>
      </c>
      <c r="F611">
        <v>0.46481</v>
      </c>
      <c r="G611">
        <v>3.0253000000000001</v>
      </c>
    </row>
    <row r="612" spans="1:7">
      <c r="A612">
        <v>-1.9798E-2</v>
      </c>
      <c r="B612">
        <v>0.26745999999999998</v>
      </c>
      <c r="C612">
        <v>-1.1156999999999999</v>
      </c>
      <c r="D612">
        <v>0.98448000000000002</v>
      </c>
      <c r="E612">
        <v>-0.38189000000000001</v>
      </c>
      <c r="F612">
        <v>-0.14174</v>
      </c>
      <c r="G612">
        <v>0.89158000000000004</v>
      </c>
    </row>
    <row r="613" spans="1:7">
      <c r="A613">
        <v>8.1572999999999993E-3</v>
      </c>
      <c r="B613">
        <v>-1.6108</v>
      </c>
      <c r="C613">
        <v>8.2958000000000004E-2</v>
      </c>
      <c r="D613">
        <v>6.7125000000000004E-2</v>
      </c>
      <c r="E613">
        <v>-1.2458</v>
      </c>
      <c r="F613">
        <v>1.8835</v>
      </c>
      <c r="G613">
        <v>1.335</v>
      </c>
    </row>
    <row r="614" spans="1:7">
      <c r="A614">
        <v>3.6112999999999999E-2</v>
      </c>
      <c r="B614">
        <v>-0.34426000000000001</v>
      </c>
      <c r="C614">
        <v>-0.75253000000000003</v>
      </c>
      <c r="D614">
        <v>0.68467999999999996</v>
      </c>
      <c r="E614">
        <v>0.58672000000000002</v>
      </c>
      <c r="F614">
        <v>-1.0428999999999999</v>
      </c>
      <c r="G614">
        <v>1.3965000000000001</v>
      </c>
    </row>
    <row r="615" spans="1:7">
      <c r="A615">
        <v>-0.17335</v>
      </c>
      <c r="B615">
        <v>-1.7585999999999999</v>
      </c>
      <c r="C615">
        <v>-1.3303</v>
      </c>
      <c r="D615">
        <v>-0.67706999999999995</v>
      </c>
      <c r="E615">
        <v>1.3374999999999999</v>
      </c>
      <c r="F615">
        <v>-1.2618</v>
      </c>
      <c r="G615">
        <v>4.3478000000000003</v>
      </c>
    </row>
    <row r="616" spans="1:7">
      <c r="A616">
        <v>-0.1459</v>
      </c>
      <c r="B616">
        <v>-2.8524000000000002E-3</v>
      </c>
      <c r="C616">
        <v>-1.0507</v>
      </c>
      <c r="D616">
        <v>-0.65441000000000005</v>
      </c>
      <c r="E616">
        <v>1.5894999999999999</v>
      </c>
      <c r="F616">
        <v>-4.1871999999999999E-2</v>
      </c>
      <c r="G616">
        <v>0.82335000000000003</v>
      </c>
    </row>
    <row r="617" spans="1:7">
      <c r="A617">
        <v>-0.11845</v>
      </c>
      <c r="B617">
        <v>0.26515</v>
      </c>
      <c r="C617">
        <v>0.63907000000000003</v>
      </c>
      <c r="D617">
        <v>1.2197</v>
      </c>
      <c r="E617">
        <v>-0.55401</v>
      </c>
      <c r="F617">
        <v>-0.81777</v>
      </c>
      <c r="G617">
        <v>-0.12997</v>
      </c>
    </row>
    <row r="618" spans="1:7">
      <c r="A618">
        <v>-9.1005000000000003E-2</v>
      </c>
      <c r="B618">
        <v>1.8153999999999999</v>
      </c>
      <c r="C618">
        <v>-0.14593</v>
      </c>
      <c r="D618">
        <v>-0.51656000000000002</v>
      </c>
      <c r="E618">
        <v>-2.2563</v>
      </c>
      <c r="F618">
        <v>-0.56735000000000002</v>
      </c>
      <c r="G618">
        <v>2.3732000000000002</v>
      </c>
    </row>
    <row r="619" spans="1:7">
      <c r="A619">
        <v>-6.3558000000000003E-2</v>
      </c>
      <c r="B619">
        <v>0.4279</v>
      </c>
      <c r="C619">
        <v>0.69867000000000001</v>
      </c>
      <c r="D619">
        <v>1.0042</v>
      </c>
      <c r="E619">
        <v>-1.1378999999999999</v>
      </c>
      <c r="F619">
        <v>0.51668000000000003</v>
      </c>
      <c r="G619">
        <v>-0.89412999999999998</v>
      </c>
    </row>
    <row r="620" spans="1:7">
      <c r="A620">
        <v>-3.6110000000000003E-2</v>
      </c>
      <c r="B620">
        <v>1.1485000000000001</v>
      </c>
      <c r="C620">
        <v>0.67596000000000001</v>
      </c>
      <c r="D620">
        <v>1.302</v>
      </c>
      <c r="E620">
        <v>1.6878</v>
      </c>
      <c r="F620">
        <v>0.73936999999999997</v>
      </c>
      <c r="G620">
        <v>-4.9489999999999998</v>
      </c>
    </row>
    <row r="621" spans="1:7">
      <c r="A621">
        <v>-2.2387000000000001E-2</v>
      </c>
      <c r="B621">
        <v>-0.34225</v>
      </c>
      <c r="C621">
        <v>1.1987000000000001</v>
      </c>
      <c r="D621">
        <v>0.76171</v>
      </c>
      <c r="E621">
        <v>1.8239000000000001</v>
      </c>
      <c r="F621">
        <v>-1.7506999999999999</v>
      </c>
      <c r="G621">
        <v>-1.0357000000000001</v>
      </c>
    </row>
    <row r="622" spans="1:7">
      <c r="A622">
        <v>-8.6631E-3</v>
      </c>
      <c r="B622">
        <v>-2.1362000000000001</v>
      </c>
      <c r="C622">
        <v>1.9499</v>
      </c>
      <c r="D622">
        <v>-1.6738999999999999</v>
      </c>
      <c r="E622">
        <v>-0.96047000000000005</v>
      </c>
      <c r="F622">
        <v>-0.33750999999999998</v>
      </c>
      <c r="G622">
        <v>3.8932000000000002</v>
      </c>
    </row>
    <row r="623" spans="1:7">
      <c r="A623">
        <v>1.8783999999999999E-2</v>
      </c>
      <c r="B623">
        <v>-0.19133</v>
      </c>
      <c r="C623">
        <v>0.46740999999999999</v>
      </c>
      <c r="D623">
        <v>0.72031999999999996</v>
      </c>
      <c r="E623">
        <v>1.7658</v>
      </c>
      <c r="F623">
        <v>-6.7298000000000002E-3</v>
      </c>
      <c r="G623">
        <v>-2.1328999999999998</v>
      </c>
    </row>
    <row r="624" spans="1:7">
      <c r="A624">
        <v>4.6231000000000001E-2</v>
      </c>
      <c r="B624">
        <v>-1.1976</v>
      </c>
      <c r="C624">
        <v>-6.6997000000000001E-2</v>
      </c>
      <c r="D624">
        <v>0.1507</v>
      </c>
      <c r="E624">
        <v>4.8566999999999999E-2</v>
      </c>
      <c r="F624">
        <v>0.46145000000000003</v>
      </c>
      <c r="G624">
        <v>1.2263999999999999</v>
      </c>
    </row>
    <row r="625" spans="1:7">
      <c r="A625">
        <v>7.3678999999999994E-2</v>
      </c>
      <c r="B625">
        <v>1.796</v>
      </c>
      <c r="C625">
        <v>0.42363000000000001</v>
      </c>
      <c r="D625">
        <v>0.71109999999999995</v>
      </c>
      <c r="E625">
        <v>-9.9894999999999998E-2</v>
      </c>
      <c r="F625">
        <v>1.0448999999999999</v>
      </c>
      <c r="G625">
        <v>-3.2443</v>
      </c>
    </row>
    <row r="626" spans="1:7">
      <c r="A626">
        <v>0.10113</v>
      </c>
      <c r="B626">
        <v>-0.70238999999999996</v>
      </c>
      <c r="C626">
        <v>0.91149000000000002</v>
      </c>
      <c r="D626">
        <v>-0.68252000000000002</v>
      </c>
      <c r="E626">
        <v>1.1913</v>
      </c>
      <c r="F626">
        <v>-0.98907</v>
      </c>
      <c r="G626">
        <v>0.97123000000000004</v>
      </c>
    </row>
    <row r="627" spans="1:7">
      <c r="A627">
        <v>0.12856999999999999</v>
      </c>
      <c r="B627">
        <v>0.48494999999999999</v>
      </c>
      <c r="C627">
        <v>0.66583999999999999</v>
      </c>
      <c r="D627">
        <v>-0.68389</v>
      </c>
      <c r="E627">
        <v>5.8063999999999998E-2</v>
      </c>
      <c r="F627">
        <v>0.31091999999999997</v>
      </c>
      <c r="G627">
        <v>-0.1439</v>
      </c>
    </row>
    <row r="628" spans="1:7">
      <c r="A628">
        <v>0.12856999999999999</v>
      </c>
      <c r="B628">
        <v>-0.98148000000000002</v>
      </c>
      <c r="C628">
        <v>0.90788999999999997</v>
      </c>
      <c r="D628">
        <v>0.84374000000000005</v>
      </c>
      <c r="E628">
        <v>0.39660000000000001</v>
      </c>
      <c r="F628">
        <v>0.4637</v>
      </c>
      <c r="G628">
        <v>-1.0216000000000001</v>
      </c>
    </row>
    <row r="629" spans="1:7">
      <c r="A629">
        <v>-9.5449999999999997E-3</v>
      </c>
      <c r="B629">
        <v>-0.68484</v>
      </c>
      <c r="C629">
        <v>-1.1815</v>
      </c>
      <c r="D629">
        <v>-0.18948000000000001</v>
      </c>
      <c r="E629">
        <v>-0.35513</v>
      </c>
      <c r="F629">
        <v>0.96087</v>
      </c>
      <c r="G629">
        <v>2.0823999999999998</v>
      </c>
    </row>
    <row r="630" spans="1:7">
      <c r="A630">
        <v>0.14141000000000001</v>
      </c>
      <c r="B630">
        <v>-0.64844000000000002</v>
      </c>
      <c r="C630">
        <v>0.57215000000000005</v>
      </c>
      <c r="D630">
        <v>0.12454999999999999</v>
      </c>
      <c r="E630">
        <v>-1.1288</v>
      </c>
      <c r="F630">
        <v>-0.94813999999999998</v>
      </c>
      <c r="G630">
        <v>2.7025999999999999</v>
      </c>
    </row>
    <row r="631" spans="1:7">
      <c r="A631">
        <v>3.2967000000000001E-3</v>
      </c>
      <c r="B631">
        <v>0.34766999999999998</v>
      </c>
      <c r="C631">
        <v>2.9738000000000002</v>
      </c>
      <c r="D631">
        <v>0.59748000000000001</v>
      </c>
      <c r="E631">
        <v>0.73463999999999996</v>
      </c>
      <c r="F631">
        <v>-0.38717000000000001</v>
      </c>
      <c r="G631">
        <v>-3.5623999999999998</v>
      </c>
    </row>
    <row r="632" spans="1:7">
      <c r="A632">
        <v>0.15426000000000001</v>
      </c>
      <c r="B632">
        <v>-1.0571999999999999</v>
      </c>
      <c r="C632">
        <v>0.25596999999999998</v>
      </c>
      <c r="D632">
        <v>0.22509000000000001</v>
      </c>
      <c r="E632">
        <v>-0.83498000000000006</v>
      </c>
      <c r="F632">
        <v>0.59728999999999999</v>
      </c>
      <c r="G632">
        <v>1.4638</v>
      </c>
    </row>
    <row r="633" spans="1:7">
      <c r="A633">
        <v>8.4334000000000006E-3</v>
      </c>
      <c r="B633">
        <v>-0.20366000000000001</v>
      </c>
      <c r="C633">
        <v>1.5454000000000001</v>
      </c>
      <c r="D633">
        <v>1.3839999999999999</v>
      </c>
      <c r="E633">
        <v>0.25586999999999999</v>
      </c>
      <c r="F633">
        <v>1.9328000000000001</v>
      </c>
      <c r="G633">
        <v>-4.3014999999999999</v>
      </c>
    </row>
    <row r="634" spans="1:7">
      <c r="A634">
        <v>-1.159E-2</v>
      </c>
      <c r="B634">
        <v>-0.96809999999999996</v>
      </c>
      <c r="C634">
        <v>1.2190000000000001</v>
      </c>
      <c r="D634">
        <v>-0.39040000000000002</v>
      </c>
      <c r="E634">
        <v>1.002</v>
      </c>
      <c r="F634">
        <v>-0.23802999999999999</v>
      </c>
      <c r="G634">
        <v>8.9169999999999999E-2</v>
      </c>
    </row>
    <row r="635" spans="1:7">
      <c r="A635">
        <v>1.6138E-2</v>
      </c>
      <c r="B635">
        <v>0.32880999999999999</v>
      </c>
      <c r="C635">
        <v>1.3004</v>
      </c>
      <c r="D635">
        <v>-0.24782999999999999</v>
      </c>
      <c r="E635">
        <v>0.55952999999999997</v>
      </c>
      <c r="F635">
        <v>-1.3936999999999999</v>
      </c>
      <c r="G635">
        <v>0.19611000000000001</v>
      </c>
    </row>
    <row r="636" spans="1:7">
      <c r="A636">
        <v>0.1671</v>
      </c>
      <c r="B636">
        <v>0.57713000000000003</v>
      </c>
      <c r="C636">
        <v>1.7602</v>
      </c>
      <c r="D636">
        <v>-0.16446</v>
      </c>
      <c r="E636">
        <v>-1.6616</v>
      </c>
      <c r="F636">
        <v>0.23104</v>
      </c>
      <c r="G636">
        <v>-1.4803999999999999E-2</v>
      </c>
    </row>
    <row r="637" spans="1:7">
      <c r="A637">
        <v>-3.1613000000000002E-2</v>
      </c>
      <c r="B637">
        <v>-4.0655999999999998E-2</v>
      </c>
      <c r="C637">
        <v>0.55242000000000002</v>
      </c>
      <c r="D637">
        <v>-0.4017</v>
      </c>
      <c r="E637">
        <v>1.6157999999999999</v>
      </c>
      <c r="F637">
        <v>0.48613000000000001</v>
      </c>
      <c r="G637">
        <v>-1.5032000000000001</v>
      </c>
    </row>
    <row r="638" spans="1:7">
      <c r="A638">
        <v>-5.1637000000000002E-2</v>
      </c>
      <c r="B638">
        <v>-0.68467</v>
      </c>
      <c r="C638">
        <v>2.1642000000000001</v>
      </c>
      <c r="D638">
        <v>1.6878</v>
      </c>
      <c r="E638">
        <v>1.4956</v>
      </c>
      <c r="F638">
        <v>-5.0753999999999999E-3</v>
      </c>
      <c r="G638">
        <v>-4.0118</v>
      </c>
    </row>
    <row r="639" spans="1:7">
      <c r="A639">
        <v>-7.1660000000000001E-2</v>
      </c>
      <c r="B639">
        <v>-0.71221000000000001</v>
      </c>
      <c r="C639">
        <v>-1.3053999999999999</v>
      </c>
      <c r="D639">
        <v>-1.3805000000000001</v>
      </c>
      <c r="E639">
        <v>0.81762999999999997</v>
      </c>
      <c r="F639">
        <v>0.62917999999999996</v>
      </c>
      <c r="G639">
        <v>2.6760999999999999</v>
      </c>
    </row>
    <row r="640" spans="1:7">
      <c r="A640">
        <v>2.8979999999999999E-2</v>
      </c>
      <c r="B640">
        <v>0.20977999999999999</v>
      </c>
      <c r="C640">
        <v>-0.67825999999999997</v>
      </c>
      <c r="D640">
        <v>0.82779000000000003</v>
      </c>
      <c r="E640">
        <v>0.96184000000000003</v>
      </c>
      <c r="F640">
        <v>0.14071</v>
      </c>
      <c r="G640">
        <v>-0.80715000000000003</v>
      </c>
    </row>
    <row r="641" spans="1:7">
      <c r="A641">
        <v>0.17993999999999999</v>
      </c>
      <c r="B641">
        <v>0.67259000000000002</v>
      </c>
      <c r="C641">
        <v>-6.2293000000000001E-2</v>
      </c>
      <c r="D641">
        <v>-0.37624000000000002</v>
      </c>
      <c r="E641">
        <v>1.5531999999999999</v>
      </c>
      <c r="F641">
        <v>0.79569999999999996</v>
      </c>
      <c r="G641">
        <v>-1.8706</v>
      </c>
    </row>
    <row r="642" spans="1:7">
      <c r="A642">
        <v>-9.1683000000000001E-2</v>
      </c>
      <c r="B642">
        <v>-0.42137999999999998</v>
      </c>
      <c r="C642">
        <v>1.4184000000000001</v>
      </c>
      <c r="D642">
        <v>0.49369000000000002</v>
      </c>
      <c r="E642">
        <v>-2.6036000000000001</v>
      </c>
      <c r="F642">
        <v>-1.3534999999999999</v>
      </c>
      <c r="G642">
        <v>3.1899000000000002</v>
      </c>
    </row>
    <row r="643" spans="1:7">
      <c r="A643">
        <v>5.9277000000000003E-2</v>
      </c>
      <c r="B643">
        <v>1.5589999999999999</v>
      </c>
      <c r="C643">
        <v>0.23515</v>
      </c>
      <c r="D643">
        <v>2.4977999999999998</v>
      </c>
      <c r="E643">
        <v>0.13097</v>
      </c>
      <c r="F643">
        <v>1.3940999999999999</v>
      </c>
      <c r="G643">
        <v>-5.2191000000000001</v>
      </c>
    </row>
    <row r="644" spans="1:7">
      <c r="A644">
        <v>0.15992000000000001</v>
      </c>
      <c r="B644">
        <v>-1.3223</v>
      </c>
      <c r="C644">
        <v>-1.0207999999999999</v>
      </c>
      <c r="D644">
        <v>-0.86839</v>
      </c>
      <c r="E644">
        <v>-0.38944000000000001</v>
      </c>
      <c r="F644">
        <v>-0.13594000000000001</v>
      </c>
      <c r="G644">
        <v>4.4535999999999998</v>
      </c>
    </row>
    <row r="645" spans="1:7">
      <c r="A645">
        <v>-0.11171</v>
      </c>
      <c r="B645">
        <v>-1.0522</v>
      </c>
      <c r="C645">
        <v>0.4476</v>
      </c>
      <c r="D645">
        <v>0.60911999999999999</v>
      </c>
      <c r="E645">
        <v>0.39338000000000001</v>
      </c>
      <c r="F645">
        <v>-1.3124</v>
      </c>
      <c r="G645">
        <v>1.6131</v>
      </c>
    </row>
    <row r="646" spans="1:7">
      <c r="A646">
        <v>8.9573E-2</v>
      </c>
      <c r="B646">
        <v>2.0893000000000002</v>
      </c>
      <c r="C646">
        <v>-0.33312999999999998</v>
      </c>
      <c r="D646">
        <v>-0.21210999999999999</v>
      </c>
      <c r="E646">
        <v>-0.55754000000000004</v>
      </c>
      <c r="F646">
        <v>0.46488000000000002</v>
      </c>
      <c r="G646">
        <v>-0.71725000000000005</v>
      </c>
    </row>
    <row r="647" spans="1:7">
      <c r="A647">
        <v>0.11473</v>
      </c>
      <c r="B647">
        <v>-0.83240999999999998</v>
      </c>
      <c r="C647">
        <v>-2.4331999999999998</v>
      </c>
      <c r="D647">
        <v>-1.2022999999999999</v>
      </c>
      <c r="E647">
        <v>0.9718</v>
      </c>
      <c r="F647">
        <v>0.16433</v>
      </c>
      <c r="G647">
        <v>4.0472000000000001</v>
      </c>
    </row>
    <row r="648" spans="1:7">
      <c r="A648">
        <v>0.13988999999999999</v>
      </c>
      <c r="B648">
        <v>-0.62450000000000006</v>
      </c>
      <c r="C648">
        <v>-0.48253000000000001</v>
      </c>
      <c r="D648">
        <v>-1.111E-2</v>
      </c>
      <c r="E648">
        <v>0.50510999999999995</v>
      </c>
      <c r="F648">
        <v>0.62378</v>
      </c>
      <c r="G648">
        <v>0.67771000000000003</v>
      </c>
    </row>
    <row r="649" spans="1:7">
      <c r="A649">
        <v>-1.9245999999999999E-2</v>
      </c>
      <c r="B649">
        <v>0.25442999999999999</v>
      </c>
      <c r="C649">
        <v>1.2806</v>
      </c>
      <c r="D649">
        <v>0.86341000000000001</v>
      </c>
      <c r="E649">
        <v>0.39424999999999999</v>
      </c>
      <c r="F649">
        <v>-0.90971000000000002</v>
      </c>
      <c r="G649">
        <v>-1.0819000000000001</v>
      </c>
    </row>
    <row r="650" spans="1:7">
      <c r="A650">
        <v>8.2010999999999994E-3</v>
      </c>
      <c r="B650">
        <v>0.50975999999999999</v>
      </c>
      <c r="C650">
        <v>0.39377000000000001</v>
      </c>
      <c r="D650">
        <v>1.377</v>
      </c>
      <c r="E650">
        <v>0.91315999999999997</v>
      </c>
      <c r="F650">
        <v>1.1164000000000001</v>
      </c>
      <c r="G650">
        <v>-3.5720999999999998</v>
      </c>
    </row>
    <row r="651" spans="1:7">
      <c r="A651">
        <v>3.5647999999999999E-2</v>
      </c>
      <c r="B651">
        <v>0.60029999999999994</v>
      </c>
      <c r="C651">
        <v>-0.46300999999999998</v>
      </c>
      <c r="D651">
        <v>-0.52068000000000003</v>
      </c>
      <c r="E651">
        <v>-1.1802999999999999</v>
      </c>
      <c r="F651">
        <v>-1.0831999999999999</v>
      </c>
      <c r="G651">
        <v>3.4904000000000002</v>
      </c>
    </row>
    <row r="652" spans="1:7">
      <c r="A652">
        <v>6.3095999999999999E-2</v>
      </c>
      <c r="B652">
        <v>-0.27471000000000001</v>
      </c>
      <c r="C652">
        <v>0.16993</v>
      </c>
      <c r="D652">
        <v>-0.26812999999999998</v>
      </c>
      <c r="E652">
        <v>1.0719000000000001</v>
      </c>
      <c r="F652">
        <v>1.6269</v>
      </c>
      <c r="G652">
        <v>-1.5354000000000001</v>
      </c>
    </row>
    <row r="653" spans="1:7">
      <c r="A653">
        <v>9.0542999999999998E-2</v>
      </c>
      <c r="B653">
        <v>1.2329000000000001</v>
      </c>
      <c r="C653">
        <v>-0.16385</v>
      </c>
      <c r="D653">
        <v>0.52569999999999995</v>
      </c>
      <c r="E653">
        <v>-1.0982000000000001</v>
      </c>
      <c r="F653">
        <v>-1.5739000000000001</v>
      </c>
      <c r="G653">
        <v>1.8936999999999999</v>
      </c>
    </row>
    <row r="654" spans="1:7">
      <c r="A654">
        <v>0.11799</v>
      </c>
      <c r="B654">
        <v>-1.2141999999999999</v>
      </c>
      <c r="C654">
        <v>-6.7849000000000007E-2</v>
      </c>
      <c r="D654">
        <v>1.0150999999999999</v>
      </c>
      <c r="E654">
        <v>-0.84206999999999999</v>
      </c>
      <c r="F654">
        <v>-0.68076000000000003</v>
      </c>
      <c r="G654">
        <v>2.5445000000000002</v>
      </c>
    </row>
    <row r="655" spans="1:7">
      <c r="A655">
        <v>0.13170999999999999</v>
      </c>
      <c r="B655">
        <v>0.37440000000000001</v>
      </c>
      <c r="C655">
        <v>1.2105999999999999</v>
      </c>
      <c r="D655">
        <v>-0.39911000000000002</v>
      </c>
      <c r="E655">
        <v>-0.87068999999999996</v>
      </c>
      <c r="F655">
        <v>-1.1438999999999999</v>
      </c>
      <c r="G655">
        <v>1.6900999999999999</v>
      </c>
    </row>
    <row r="656" spans="1:7">
      <c r="A656">
        <v>0.14544000000000001</v>
      </c>
      <c r="B656">
        <v>3.1050000000000001E-2</v>
      </c>
      <c r="C656">
        <v>-0.41810000000000003</v>
      </c>
      <c r="D656">
        <v>0.36165000000000003</v>
      </c>
      <c r="E656">
        <v>0.38791999999999999</v>
      </c>
      <c r="F656">
        <v>0.55928999999999995</v>
      </c>
      <c r="G656">
        <v>-0.14832000000000001</v>
      </c>
    </row>
    <row r="657" spans="1:7">
      <c r="A657">
        <v>0.17288000000000001</v>
      </c>
      <c r="B657">
        <v>0.55308999999999997</v>
      </c>
      <c r="C657">
        <v>0.40616000000000002</v>
      </c>
      <c r="D657">
        <v>0.67325000000000002</v>
      </c>
      <c r="E657">
        <v>-0.45711000000000002</v>
      </c>
      <c r="F657">
        <v>-0.89939999999999998</v>
      </c>
      <c r="G657">
        <v>0.52424999999999999</v>
      </c>
    </row>
    <row r="658" spans="1:7">
      <c r="A658">
        <v>0.20033000000000001</v>
      </c>
      <c r="B658">
        <v>0.28290999999999999</v>
      </c>
      <c r="C658">
        <v>1.2891999999999999</v>
      </c>
      <c r="D658">
        <v>0.10228</v>
      </c>
      <c r="E658">
        <v>0.76165000000000005</v>
      </c>
      <c r="F658">
        <v>1.0390999999999999</v>
      </c>
      <c r="G658">
        <v>-2.6688000000000001</v>
      </c>
    </row>
    <row r="659" spans="1:7">
      <c r="A659">
        <v>0.22778000000000001</v>
      </c>
      <c r="B659">
        <v>-1.8076000000000001</v>
      </c>
      <c r="C659">
        <v>-1.1206</v>
      </c>
      <c r="D659">
        <v>-0.55681999999999998</v>
      </c>
      <c r="E659">
        <v>0.75431999999999999</v>
      </c>
      <c r="F659">
        <v>0.16162000000000001</v>
      </c>
      <c r="G659">
        <v>3.3565999999999998</v>
      </c>
    </row>
    <row r="660" spans="1:7">
      <c r="A660">
        <v>0.25523000000000001</v>
      </c>
      <c r="B660">
        <v>0.38666</v>
      </c>
      <c r="C660">
        <v>-1.5122</v>
      </c>
      <c r="D660">
        <v>0.32491999999999999</v>
      </c>
      <c r="E660">
        <v>-0.75900000000000001</v>
      </c>
      <c r="F660">
        <v>0.54391999999999996</v>
      </c>
      <c r="G660">
        <v>1.7795000000000001</v>
      </c>
    </row>
    <row r="661" spans="1:7">
      <c r="A661">
        <v>0.28266999999999998</v>
      </c>
      <c r="B661">
        <v>-0.47211999999999998</v>
      </c>
      <c r="C661">
        <v>0.23232</v>
      </c>
      <c r="D661">
        <v>0.46190999999999999</v>
      </c>
      <c r="E661">
        <v>0.22622999999999999</v>
      </c>
      <c r="F661">
        <v>0.26323999999999997</v>
      </c>
      <c r="G661">
        <v>6.5952999999999998E-2</v>
      </c>
    </row>
    <row r="662" spans="1:7">
      <c r="A662">
        <v>0.28266999999999998</v>
      </c>
      <c r="B662">
        <v>-4.8866999999999999E-3</v>
      </c>
      <c r="C662">
        <v>-0.31964999999999999</v>
      </c>
      <c r="D662">
        <v>1.0881000000000001</v>
      </c>
      <c r="E662">
        <v>0.43937999999999999</v>
      </c>
      <c r="F662">
        <v>7.7133999999999994E-2</v>
      </c>
      <c r="G662">
        <v>-0.53049000000000002</v>
      </c>
    </row>
    <row r="663" spans="1:7">
      <c r="A663">
        <v>-6.9180999999999999E-3</v>
      </c>
      <c r="B663">
        <v>-1.4866999999999999</v>
      </c>
      <c r="C663">
        <v>-1.2688999999999999</v>
      </c>
      <c r="D663">
        <v>0.60011000000000003</v>
      </c>
      <c r="E663">
        <v>0.67091999999999996</v>
      </c>
      <c r="F663">
        <v>0.1323</v>
      </c>
      <c r="G663">
        <v>2.1031</v>
      </c>
    </row>
    <row r="664" spans="1:7">
      <c r="A664">
        <v>0.29499999999999998</v>
      </c>
      <c r="B664">
        <v>-9.7806999999999998E-3</v>
      </c>
      <c r="C664">
        <v>-0.66864999999999997</v>
      </c>
      <c r="D664">
        <v>0.31663999999999998</v>
      </c>
      <c r="E664">
        <v>-3.0667E-2</v>
      </c>
      <c r="F664">
        <v>0.64942</v>
      </c>
      <c r="G664">
        <v>0.52551000000000003</v>
      </c>
    </row>
    <row r="665" spans="1:7">
      <c r="A665">
        <v>0.14541000000000001</v>
      </c>
      <c r="B665">
        <v>1.5175000000000001</v>
      </c>
      <c r="C665">
        <v>-0.66864000000000001</v>
      </c>
      <c r="D665">
        <v>-6.7830000000000001E-2</v>
      </c>
      <c r="E665">
        <v>0.79806999999999995</v>
      </c>
      <c r="F665">
        <v>1.9006000000000001</v>
      </c>
      <c r="G665">
        <v>-2.6800999999999999</v>
      </c>
    </row>
    <row r="666" spans="1:7">
      <c r="A666">
        <v>5.4099999999999999E-3</v>
      </c>
      <c r="B666">
        <v>-0.20349</v>
      </c>
      <c r="C666">
        <v>0.92276000000000002</v>
      </c>
      <c r="D666">
        <v>-1.2323</v>
      </c>
      <c r="E666">
        <v>-0.81508999999999998</v>
      </c>
      <c r="F666">
        <v>0.61351</v>
      </c>
      <c r="G666">
        <v>1.6005</v>
      </c>
    </row>
    <row r="667" spans="1:7">
      <c r="A667">
        <v>0.30732999999999999</v>
      </c>
      <c r="B667">
        <v>2.5735999999999999</v>
      </c>
      <c r="C667">
        <v>1.51</v>
      </c>
      <c r="D667">
        <v>0.51988999999999996</v>
      </c>
      <c r="E667">
        <v>-1.9595</v>
      </c>
      <c r="F667">
        <v>0.15781000000000001</v>
      </c>
      <c r="G667">
        <v>-1.9444999999999999</v>
      </c>
    </row>
    <row r="668" spans="1:7">
      <c r="A668">
        <v>0.15911</v>
      </c>
      <c r="B668">
        <v>1.4762999999999999</v>
      </c>
      <c r="C668">
        <v>2.2056</v>
      </c>
      <c r="D668">
        <v>-0.59821000000000002</v>
      </c>
      <c r="E668">
        <v>1.6896</v>
      </c>
      <c r="F668">
        <v>2.2473000000000001</v>
      </c>
      <c r="G668">
        <v>-6.1470000000000002</v>
      </c>
    </row>
    <row r="669" spans="1:7">
      <c r="A669">
        <v>1.7738E-2</v>
      </c>
      <c r="B669">
        <v>-0.14474000000000001</v>
      </c>
      <c r="C669">
        <v>1.3943000000000001</v>
      </c>
      <c r="D669">
        <v>0.19442999999999999</v>
      </c>
      <c r="E669">
        <v>1.5122</v>
      </c>
      <c r="F669">
        <v>0.63722000000000001</v>
      </c>
      <c r="G669">
        <v>-2.7524000000000002</v>
      </c>
    </row>
    <row r="670" spans="1:7">
      <c r="A670">
        <v>0.31966</v>
      </c>
      <c r="B670">
        <v>1.3585</v>
      </c>
      <c r="C670">
        <v>-0.56993000000000005</v>
      </c>
      <c r="D670">
        <v>0.93371000000000004</v>
      </c>
      <c r="E670">
        <v>-2.6438000000000001</v>
      </c>
      <c r="F670">
        <v>-0.11053</v>
      </c>
      <c r="G670">
        <v>1.8423</v>
      </c>
    </row>
    <row r="671" spans="1:7">
      <c r="A671">
        <v>0.17280999999999999</v>
      </c>
      <c r="B671">
        <v>-1.7238</v>
      </c>
      <c r="C671">
        <v>-1.0383</v>
      </c>
      <c r="D671">
        <v>-1.1554</v>
      </c>
      <c r="E671">
        <v>-0.24154</v>
      </c>
      <c r="F671">
        <v>0.36758999999999997</v>
      </c>
      <c r="G671">
        <v>4.6462000000000003</v>
      </c>
    </row>
    <row r="672" spans="1:7">
      <c r="A672">
        <v>3.0065999999999999E-2</v>
      </c>
      <c r="B672">
        <v>-2.6082999999999999E-2</v>
      </c>
      <c r="C672">
        <v>-1.0176000000000001</v>
      </c>
      <c r="D672">
        <v>-2.5272999999999999</v>
      </c>
      <c r="E672">
        <v>0.44191000000000003</v>
      </c>
      <c r="F672">
        <v>7.1569999999999995E-2</v>
      </c>
      <c r="G672">
        <v>4.0045999999999999</v>
      </c>
    </row>
    <row r="673" spans="1:7">
      <c r="A673">
        <v>0.33199000000000001</v>
      </c>
      <c r="B673">
        <v>9.2333999999999999E-2</v>
      </c>
      <c r="C673">
        <v>0.27628999999999998</v>
      </c>
      <c r="D673">
        <v>-1.0207999999999999</v>
      </c>
      <c r="E673">
        <v>1.0576000000000001</v>
      </c>
      <c r="F673">
        <v>0.49025999999999997</v>
      </c>
      <c r="G673">
        <v>-6.3853E-4</v>
      </c>
    </row>
    <row r="674" spans="1:7">
      <c r="A674">
        <v>4.2394000000000001E-2</v>
      </c>
      <c r="B674">
        <v>-0.82525999999999999</v>
      </c>
      <c r="C674">
        <v>0.98914000000000002</v>
      </c>
      <c r="D674">
        <v>-0.61909999999999998</v>
      </c>
      <c r="E674">
        <v>1.0718000000000001</v>
      </c>
      <c r="F674">
        <v>-0.92293999999999998</v>
      </c>
      <c r="G674">
        <v>1.2168000000000001</v>
      </c>
    </row>
    <row r="675" spans="1:7">
      <c r="A675">
        <v>0.34431</v>
      </c>
      <c r="B675">
        <v>0.59165999999999996</v>
      </c>
      <c r="C675">
        <v>-1.6933</v>
      </c>
      <c r="D675">
        <v>1.1367</v>
      </c>
      <c r="E675">
        <v>0.74141000000000001</v>
      </c>
      <c r="F675">
        <v>-6.2665000000000004E-3</v>
      </c>
      <c r="G675">
        <v>2.5613E-2</v>
      </c>
    </row>
    <row r="676" spans="1:7">
      <c r="A676">
        <v>0.16361999999999999</v>
      </c>
      <c r="B676">
        <v>0.90186999999999995</v>
      </c>
      <c r="C676">
        <v>-1.2810999999999999</v>
      </c>
      <c r="D676">
        <v>-1.2891999999999999</v>
      </c>
      <c r="E676">
        <v>-0.20397999999999999</v>
      </c>
      <c r="F676">
        <v>0.47911999999999999</v>
      </c>
      <c r="G676">
        <v>2.4198</v>
      </c>
    </row>
    <row r="677" spans="1:7">
      <c r="A677">
        <v>0.16567000000000001</v>
      </c>
      <c r="B677">
        <v>1.1227</v>
      </c>
      <c r="C677">
        <v>1.2059</v>
      </c>
      <c r="D677">
        <v>-2.5314E-2</v>
      </c>
      <c r="E677">
        <v>-1.0291999999999999</v>
      </c>
      <c r="F677">
        <v>2.1032999999999999</v>
      </c>
      <c r="G677">
        <v>-2.3875000000000002</v>
      </c>
    </row>
    <row r="678" spans="1:7">
      <c r="A678">
        <v>0.16772999999999999</v>
      </c>
      <c r="B678">
        <v>-3.4493999999999997E-2</v>
      </c>
      <c r="C678">
        <v>1.3452</v>
      </c>
      <c r="D678">
        <v>-1.2041999999999999</v>
      </c>
      <c r="E678">
        <v>0.51495999999999997</v>
      </c>
      <c r="F678">
        <v>-1.7983</v>
      </c>
      <c r="G678">
        <v>2.2652999999999999</v>
      </c>
    </row>
    <row r="679" spans="1:7">
      <c r="A679">
        <v>-1.5790999999999999</v>
      </c>
      <c r="B679">
        <v>1.1942999999999999</v>
      </c>
      <c r="C679">
        <v>0.87761999999999996</v>
      </c>
      <c r="D679">
        <v>0.78917999999999999</v>
      </c>
      <c r="E679">
        <v>0.27993000000000001</v>
      </c>
      <c r="F679">
        <v>0.26547999999999999</v>
      </c>
      <c r="G679">
        <v>-5.0636999999999999</v>
      </c>
    </row>
    <row r="680" spans="1:7">
      <c r="A680">
        <v>-1.2771999999999999</v>
      </c>
      <c r="B680">
        <v>0.31829000000000002</v>
      </c>
      <c r="C680">
        <v>-9.0903999999999999E-2</v>
      </c>
      <c r="D680">
        <v>0.73726000000000003</v>
      </c>
      <c r="E680">
        <v>0.15359</v>
      </c>
      <c r="F680">
        <v>3.4692000000000001E-2</v>
      </c>
      <c r="G680">
        <v>-2.8290999999999999</v>
      </c>
    </row>
    <row r="681" spans="1:7">
      <c r="A681">
        <v>-1.5668</v>
      </c>
      <c r="B681">
        <v>2.4742E-2</v>
      </c>
      <c r="C681">
        <v>0.47271000000000002</v>
      </c>
      <c r="D681">
        <v>-0.88721000000000005</v>
      </c>
      <c r="E681">
        <v>-1.5519000000000001</v>
      </c>
      <c r="F681">
        <v>-0.44017000000000001</v>
      </c>
      <c r="G681">
        <v>0.80284</v>
      </c>
    </row>
    <row r="682" spans="1:7">
      <c r="A682">
        <v>-1.2647999999999999</v>
      </c>
      <c r="B682">
        <v>0.24196999999999999</v>
      </c>
      <c r="C682">
        <v>2.1646999999999998</v>
      </c>
      <c r="D682">
        <v>0.50414999999999999</v>
      </c>
      <c r="E682">
        <v>-0.66508</v>
      </c>
      <c r="F682">
        <v>-1.0517000000000001</v>
      </c>
      <c r="G682">
        <v>-2.798</v>
      </c>
    </row>
    <row r="683" spans="1:7">
      <c r="A683">
        <v>-1.5544</v>
      </c>
      <c r="B683">
        <v>-0.80354999999999999</v>
      </c>
      <c r="C683">
        <v>-0.41625000000000001</v>
      </c>
      <c r="D683">
        <v>-0.25097999999999998</v>
      </c>
      <c r="E683">
        <v>1.0208999999999999</v>
      </c>
      <c r="F683">
        <v>0.51334999999999997</v>
      </c>
      <c r="G683">
        <v>-1.6972</v>
      </c>
    </row>
    <row r="684" spans="1:7">
      <c r="A684">
        <v>-1.2524999999999999</v>
      </c>
      <c r="B684">
        <v>0.72474000000000005</v>
      </c>
      <c r="C684">
        <v>0.37952000000000002</v>
      </c>
      <c r="D684">
        <v>1.0599000000000001</v>
      </c>
      <c r="E684">
        <v>-7.7789999999999998E-2</v>
      </c>
      <c r="F684">
        <v>-3.4943000000000002E-2</v>
      </c>
      <c r="G684">
        <v>-3.7042999999999999</v>
      </c>
    </row>
    <row r="685" spans="1:7">
      <c r="A685">
        <v>-1.5483</v>
      </c>
      <c r="B685">
        <v>0.42309999999999998</v>
      </c>
      <c r="C685">
        <v>-0.34995999999999999</v>
      </c>
      <c r="D685">
        <v>-1.6675</v>
      </c>
      <c r="E685">
        <v>-0.75734000000000001</v>
      </c>
      <c r="F685">
        <v>0.21189</v>
      </c>
      <c r="G685">
        <v>0.59558</v>
      </c>
    </row>
    <row r="686" spans="1:7">
      <c r="A686">
        <v>-1.5207999999999999</v>
      </c>
      <c r="B686">
        <v>-0.70465</v>
      </c>
      <c r="C686">
        <v>0.96614</v>
      </c>
      <c r="D686">
        <v>0.17598</v>
      </c>
      <c r="E686">
        <v>0.42910999999999999</v>
      </c>
      <c r="F686">
        <v>0.48743999999999998</v>
      </c>
      <c r="G686">
        <v>-2.9775999999999998</v>
      </c>
    </row>
    <row r="687" spans="1:7">
      <c r="A687">
        <v>-1.4934000000000001</v>
      </c>
      <c r="B687">
        <v>-1.2517</v>
      </c>
      <c r="C687">
        <v>0.90730999999999995</v>
      </c>
      <c r="D687">
        <v>2.0383</v>
      </c>
      <c r="E687">
        <v>-0.82998000000000005</v>
      </c>
      <c r="F687">
        <v>0.76005999999999996</v>
      </c>
      <c r="G687">
        <v>-3.3397999999999999</v>
      </c>
    </row>
    <row r="688" spans="1:7">
      <c r="A688">
        <v>-1.4659</v>
      </c>
      <c r="B688">
        <v>0.22899</v>
      </c>
      <c r="C688">
        <v>-1.1465000000000001</v>
      </c>
      <c r="D688">
        <v>-1.5946</v>
      </c>
      <c r="E688">
        <v>-0.80889999999999995</v>
      </c>
      <c r="F688">
        <v>-0.43701000000000001</v>
      </c>
      <c r="G688">
        <v>2.2059000000000002</v>
      </c>
    </row>
    <row r="689" spans="1:7">
      <c r="A689">
        <v>-1.4384999999999999</v>
      </c>
      <c r="B689">
        <v>-0.74402999999999997</v>
      </c>
      <c r="C689">
        <v>0.73685999999999996</v>
      </c>
      <c r="D689">
        <v>5.7234E-2</v>
      </c>
      <c r="E689">
        <v>-1.179</v>
      </c>
      <c r="F689">
        <v>-1.3669</v>
      </c>
      <c r="G689">
        <v>0.90197000000000005</v>
      </c>
    </row>
    <row r="690" spans="1:7">
      <c r="A690">
        <v>-1.411</v>
      </c>
      <c r="B690">
        <v>2.1015000000000001</v>
      </c>
      <c r="C690">
        <v>-7.5257000000000004E-2</v>
      </c>
      <c r="D690">
        <v>1.2948</v>
      </c>
      <c r="E690">
        <v>-0.99505999999999994</v>
      </c>
      <c r="F690">
        <v>-0.52395999999999998</v>
      </c>
      <c r="G690">
        <v>-3.4422000000000001</v>
      </c>
    </row>
    <row r="691" spans="1:7">
      <c r="A691">
        <v>-1.3835999999999999</v>
      </c>
      <c r="B691">
        <v>-0.88051999999999997</v>
      </c>
      <c r="C691">
        <v>-0.26859</v>
      </c>
      <c r="D691">
        <v>-0.30963000000000002</v>
      </c>
      <c r="E691">
        <v>0.45563999999999999</v>
      </c>
      <c r="F691">
        <v>-3.0962E-2</v>
      </c>
      <c r="G691">
        <v>-0.58121999999999996</v>
      </c>
    </row>
    <row r="692" spans="1:7">
      <c r="A692">
        <v>-1.3561000000000001</v>
      </c>
      <c r="B692">
        <v>-3.2872000000000001E-3</v>
      </c>
      <c r="C692">
        <v>-3.3113999999999998E-2</v>
      </c>
      <c r="D692">
        <v>0.46153</v>
      </c>
      <c r="E692">
        <v>0.25906000000000001</v>
      </c>
      <c r="F692">
        <v>1.3736999999999999</v>
      </c>
      <c r="G692">
        <v>-3.7138</v>
      </c>
    </row>
    <row r="693" spans="1:7">
      <c r="A693">
        <v>-1.3287</v>
      </c>
      <c r="B693">
        <v>-1.3505</v>
      </c>
      <c r="C693">
        <v>2.2000000000000002</v>
      </c>
      <c r="D693">
        <v>-1.0173000000000001</v>
      </c>
      <c r="E693">
        <v>1.0058</v>
      </c>
      <c r="F693">
        <v>0.53054999999999997</v>
      </c>
      <c r="G693">
        <v>-2.9293999999999998</v>
      </c>
    </row>
    <row r="694" spans="1:7">
      <c r="A694">
        <v>-1.3011999999999999</v>
      </c>
      <c r="B694">
        <v>-1.4388000000000001</v>
      </c>
      <c r="C694">
        <v>-0.18359</v>
      </c>
      <c r="D694">
        <v>7.3511000000000007E-2</v>
      </c>
      <c r="E694">
        <v>-0.15631999999999999</v>
      </c>
      <c r="F694">
        <v>0.12272</v>
      </c>
      <c r="G694">
        <v>-5.6665E-2</v>
      </c>
    </row>
    <row r="695" spans="1:7">
      <c r="A695">
        <v>-1.2738</v>
      </c>
      <c r="B695">
        <v>0.14671000000000001</v>
      </c>
      <c r="C695">
        <v>0.21598000000000001</v>
      </c>
      <c r="D695">
        <v>-1.5053000000000001</v>
      </c>
      <c r="E695">
        <v>-0.17014000000000001</v>
      </c>
      <c r="F695">
        <v>-0.69594</v>
      </c>
      <c r="G695">
        <v>0.47543999999999997</v>
      </c>
    </row>
    <row r="696" spans="1:7">
      <c r="A696">
        <v>-1.2464</v>
      </c>
      <c r="B696">
        <v>1.7105999999999999</v>
      </c>
      <c r="C696">
        <v>0.39538000000000001</v>
      </c>
      <c r="D696">
        <v>-0.76612999999999998</v>
      </c>
      <c r="E696">
        <v>-0.72940000000000005</v>
      </c>
      <c r="F696">
        <v>-0.96702999999999995</v>
      </c>
      <c r="G696">
        <v>-1.1839999999999999</v>
      </c>
    </row>
    <row r="697" spans="1:7">
      <c r="A697">
        <v>-1.5421</v>
      </c>
      <c r="B697">
        <v>3.7492000000000001</v>
      </c>
      <c r="C697">
        <v>1.0101</v>
      </c>
      <c r="D697">
        <v>-0.51771</v>
      </c>
      <c r="E697">
        <v>-0.92518</v>
      </c>
      <c r="F697">
        <v>0.15106</v>
      </c>
      <c r="G697">
        <v>-4.9961000000000002</v>
      </c>
    </row>
    <row r="698" spans="1:7">
      <c r="A698">
        <v>-1.2402</v>
      </c>
      <c r="B698">
        <v>-0.36825000000000002</v>
      </c>
      <c r="C698">
        <v>-0.45738000000000001</v>
      </c>
      <c r="D698">
        <v>1.3906000000000001</v>
      </c>
      <c r="E698">
        <v>-0.26519999999999999</v>
      </c>
      <c r="F698">
        <v>-0.82652999999999999</v>
      </c>
      <c r="G698">
        <v>-1.1420999999999999</v>
      </c>
    </row>
    <row r="699" spans="1:7">
      <c r="A699">
        <v>-1.5298</v>
      </c>
      <c r="B699">
        <v>1.9339</v>
      </c>
      <c r="C699">
        <v>-1.3748</v>
      </c>
      <c r="D699">
        <v>0.62056</v>
      </c>
      <c r="E699">
        <v>0.59838999999999998</v>
      </c>
      <c r="F699">
        <v>-0.65425999999999995</v>
      </c>
      <c r="G699">
        <v>-2.7368999999999999</v>
      </c>
    </row>
    <row r="700" spans="1:7">
      <c r="A700">
        <v>-1.2279</v>
      </c>
      <c r="B700">
        <v>-1.591</v>
      </c>
      <c r="C700">
        <v>-0.20319000000000001</v>
      </c>
      <c r="D700">
        <v>-0.8135</v>
      </c>
      <c r="E700">
        <v>-1.3632E-2</v>
      </c>
      <c r="F700">
        <v>-1.0814999999999999</v>
      </c>
      <c r="G700">
        <v>2.1366000000000001</v>
      </c>
    </row>
    <row r="701" spans="1:7">
      <c r="A701">
        <v>-1.5175000000000001</v>
      </c>
      <c r="B701">
        <v>0.18908</v>
      </c>
      <c r="C701">
        <v>-0.79278999999999999</v>
      </c>
      <c r="D701">
        <v>0.24823999999999999</v>
      </c>
      <c r="E701">
        <v>-2.0055E-2</v>
      </c>
      <c r="F701">
        <v>2.0592999999999999</v>
      </c>
      <c r="G701">
        <v>-3.3187000000000002</v>
      </c>
    </row>
    <row r="702" spans="1:7">
      <c r="A702">
        <v>-1.2155</v>
      </c>
      <c r="B702">
        <v>-1.6523000000000001</v>
      </c>
      <c r="C702">
        <v>-0.37213000000000002</v>
      </c>
      <c r="D702">
        <v>-7.8020000000000006E-2</v>
      </c>
      <c r="E702">
        <v>-0.19461000000000001</v>
      </c>
      <c r="F702">
        <v>0.20680999999999999</v>
      </c>
      <c r="G702">
        <v>0.4819</v>
      </c>
    </row>
    <row r="703" spans="1:7">
      <c r="A703">
        <v>-1.425</v>
      </c>
      <c r="B703">
        <v>-4.3497000000000001E-2</v>
      </c>
      <c r="C703">
        <v>1.0778000000000001</v>
      </c>
      <c r="D703">
        <v>1.2142999999999999</v>
      </c>
      <c r="E703">
        <v>0.66598999999999997</v>
      </c>
      <c r="F703">
        <v>0.31002999999999997</v>
      </c>
      <c r="G703">
        <v>-4.7596999999999996</v>
      </c>
    </row>
    <row r="704" spans="1:7">
      <c r="A704">
        <v>-1.3975</v>
      </c>
      <c r="B704">
        <v>-1.4124000000000001</v>
      </c>
      <c r="C704">
        <v>1.7179</v>
      </c>
      <c r="D704">
        <v>2.415</v>
      </c>
      <c r="E704">
        <v>2.2689999999999998E-2</v>
      </c>
      <c r="F704">
        <v>0.80357999999999996</v>
      </c>
      <c r="G704">
        <v>-5.1475999999999997</v>
      </c>
    </row>
    <row r="705" spans="1:7">
      <c r="A705">
        <v>-1.3701000000000001</v>
      </c>
      <c r="B705">
        <v>0.14695</v>
      </c>
      <c r="C705">
        <v>0.75</v>
      </c>
      <c r="D705">
        <v>2.9627000000000001E-2</v>
      </c>
      <c r="E705">
        <v>-0.95899000000000001</v>
      </c>
      <c r="F705">
        <v>0.97636000000000001</v>
      </c>
      <c r="G705">
        <v>-2.4380000000000002</v>
      </c>
    </row>
    <row r="706" spans="1:7">
      <c r="A706">
        <v>-1.3427</v>
      </c>
      <c r="B706">
        <v>-0.95870999999999995</v>
      </c>
      <c r="C706">
        <v>1.4160999999999999</v>
      </c>
      <c r="D706">
        <v>0.80642999999999998</v>
      </c>
      <c r="E706">
        <v>-0.76385999999999998</v>
      </c>
      <c r="F706">
        <v>-0.18917</v>
      </c>
      <c r="G706">
        <v>-1.825</v>
      </c>
    </row>
    <row r="707" spans="1:7">
      <c r="A707">
        <v>-1.3151999999999999</v>
      </c>
      <c r="B707">
        <v>0.63254999999999995</v>
      </c>
      <c r="C707">
        <v>-0.25517000000000001</v>
      </c>
      <c r="D707">
        <v>0.13788</v>
      </c>
      <c r="E707">
        <v>0.13852999999999999</v>
      </c>
      <c r="F707">
        <v>0.92459000000000002</v>
      </c>
      <c r="G707">
        <v>-3.0869</v>
      </c>
    </row>
    <row r="708" spans="1:7">
      <c r="A708">
        <v>-1.2878000000000001</v>
      </c>
      <c r="B708">
        <v>6.4750000000000002E-2</v>
      </c>
      <c r="C708">
        <v>-0.20623</v>
      </c>
      <c r="D708">
        <v>0.39901999999999999</v>
      </c>
      <c r="E708">
        <v>-0.59409999999999996</v>
      </c>
      <c r="F708">
        <v>-0.28831000000000001</v>
      </c>
      <c r="G708">
        <v>-0.88270999999999999</v>
      </c>
    </row>
    <row r="709" spans="1:7">
      <c r="A709">
        <v>-1.2603</v>
      </c>
      <c r="B709">
        <v>-0.30177999999999999</v>
      </c>
      <c r="C709">
        <v>0.93564999999999998</v>
      </c>
      <c r="D709">
        <v>1.0228999999999999</v>
      </c>
      <c r="E709">
        <v>-1.0506999999999999E-3</v>
      </c>
      <c r="F709">
        <v>-1.0555000000000001</v>
      </c>
      <c r="G709">
        <v>-2.1116000000000001</v>
      </c>
    </row>
    <row r="710" spans="1:7">
      <c r="A710">
        <v>-1.2329000000000001</v>
      </c>
      <c r="B710">
        <v>-1.2338</v>
      </c>
      <c r="C710">
        <v>1.3031999999999999</v>
      </c>
      <c r="D710">
        <v>0.69401999999999997</v>
      </c>
      <c r="E710">
        <v>0.21118999999999999</v>
      </c>
      <c r="F710">
        <v>0.11684</v>
      </c>
      <c r="G710">
        <v>-2.6107999999999998</v>
      </c>
    </row>
    <row r="711" spans="1:7">
      <c r="A711">
        <v>-1.2054</v>
      </c>
      <c r="B711">
        <v>-1.2081</v>
      </c>
      <c r="C711">
        <v>1.0068999999999999</v>
      </c>
      <c r="D711">
        <v>-0.11613999999999999</v>
      </c>
      <c r="E711">
        <v>0.42098000000000002</v>
      </c>
      <c r="F711">
        <v>0.85721000000000003</v>
      </c>
      <c r="G711">
        <v>-2.4597000000000002</v>
      </c>
    </row>
    <row r="712" spans="1:7">
      <c r="A712">
        <v>-1.1779999999999999</v>
      </c>
      <c r="B712">
        <v>0.14152999999999999</v>
      </c>
      <c r="C712">
        <v>0.66051000000000004</v>
      </c>
      <c r="D712">
        <v>0.76317999999999997</v>
      </c>
      <c r="E712">
        <v>-2.4929999999999999</v>
      </c>
      <c r="F712">
        <v>-0.96006999999999998</v>
      </c>
      <c r="G712">
        <v>0.38957000000000003</v>
      </c>
    </row>
    <row r="713" spans="1:7">
      <c r="A713">
        <v>-1.1505000000000001</v>
      </c>
      <c r="B713">
        <v>5.5941999999999999E-2</v>
      </c>
      <c r="C713">
        <v>-2.5288999999999999E-2</v>
      </c>
      <c r="D713">
        <v>0.27172000000000002</v>
      </c>
      <c r="E713">
        <v>-0.61485000000000001</v>
      </c>
      <c r="F713">
        <v>0.39668999999999999</v>
      </c>
      <c r="G713">
        <v>-1.5935999999999999</v>
      </c>
    </row>
    <row r="714" spans="1:7">
      <c r="A714">
        <v>-1.1231</v>
      </c>
      <c r="B714">
        <v>1.2592000000000001</v>
      </c>
      <c r="C714">
        <v>-0.57562999999999998</v>
      </c>
      <c r="D714">
        <v>-0.40881000000000001</v>
      </c>
      <c r="E714">
        <v>1.6905E-2</v>
      </c>
      <c r="F714">
        <v>3.2566999999999999E-2</v>
      </c>
      <c r="G714">
        <v>-1.7931999999999999</v>
      </c>
    </row>
    <row r="715" spans="1:7">
      <c r="A715">
        <v>-1.1231</v>
      </c>
      <c r="B715">
        <v>-0.57269000000000003</v>
      </c>
      <c r="C715">
        <v>0.80623999999999996</v>
      </c>
      <c r="D715">
        <v>0.29715999999999998</v>
      </c>
      <c r="E715">
        <v>1.2075</v>
      </c>
      <c r="F715">
        <v>-0.34016000000000002</v>
      </c>
      <c r="G715">
        <v>-2.8938999999999999</v>
      </c>
    </row>
    <row r="716" spans="1:7">
      <c r="A716">
        <v>-1.1431</v>
      </c>
      <c r="B716">
        <v>-0.49252000000000001</v>
      </c>
      <c r="C716">
        <v>0.5978</v>
      </c>
      <c r="D716">
        <v>0.33265</v>
      </c>
      <c r="E716">
        <v>-1.0549999999999999</v>
      </c>
      <c r="F716">
        <v>-0.31981999999999999</v>
      </c>
      <c r="G716">
        <v>-0.55617000000000005</v>
      </c>
    </row>
    <row r="717" spans="1:7">
      <c r="A717">
        <v>-1.1631</v>
      </c>
      <c r="B717">
        <v>-1.1795</v>
      </c>
      <c r="C717">
        <v>-1.1061000000000001</v>
      </c>
      <c r="D717">
        <v>0.19213</v>
      </c>
      <c r="E717">
        <v>0.70992999999999995</v>
      </c>
      <c r="F717">
        <v>0.9355</v>
      </c>
      <c r="G717">
        <v>-1.0871999999999999</v>
      </c>
    </row>
    <row r="718" spans="1:7">
      <c r="A718">
        <v>-1.1831</v>
      </c>
      <c r="B718">
        <v>1.421</v>
      </c>
      <c r="C718">
        <v>-0.14226</v>
      </c>
      <c r="D718">
        <v>-0.98455000000000004</v>
      </c>
      <c r="E718">
        <v>-0.99717999999999996</v>
      </c>
      <c r="F718">
        <v>0.22428999999999999</v>
      </c>
      <c r="G718">
        <v>-0.94310000000000005</v>
      </c>
    </row>
    <row r="719" spans="1:7">
      <c r="A719">
        <v>-1.2032</v>
      </c>
      <c r="B719">
        <v>0.27423999999999998</v>
      </c>
      <c r="C719">
        <v>0.87067000000000005</v>
      </c>
      <c r="D719">
        <v>-0.73646999999999996</v>
      </c>
      <c r="E719">
        <v>-0.34738999999999998</v>
      </c>
      <c r="F719">
        <v>1.3884000000000001</v>
      </c>
      <c r="G719">
        <v>-2.8925999999999998</v>
      </c>
    </row>
    <row r="720" spans="1:7">
      <c r="A720">
        <v>-1.2232000000000001</v>
      </c>
      <c r="B720">
        <v>0.66678999999999999</v>
      </c>
      <c r="C720">
        <v>0.89659</v>
      </c>
      <c r="D720">
        <v>1.1258999999999999</v>
      </c>
      <c r="E720">
        <v>-0.35871999999999998</v>
      </c>
      <c r="F720">
        <v>-2.1775000000000002</v>
      </c>
      <c r="G720">
        <v>-1.6160000000000001</v>
      </c>
    </row>
    <row r="721" spans="1:7">
      <c r="A721">
        <v>-1.2432000000000001</v>
      </c>
      <c r="B721">
        <v>1.5326</v>
      </c>
      <c r="C721">
        <v>-0.15884999999999999</v>
      </c>
      <c r="D721">
        <v>-6.2018999999999998E-2</v>
      </c>
      <c r="E721">
        <v>0.64841000000000004</v>
      </c>
      <c r="F721">
        <v>0.78017000000000003</v>
      </c>
      <c r="G721">
        <v>-4.1958000000000002</v>
      </c>
    </row>
    <row r="722" spans="1:7">
      <c r="A722">
        <v>-1.2632000000000001</v>
      </c>
      <c r="B722">
        <v>-2.0392999999999999</v>
      </c>
      <c r="C722">
        <v>-1.0045999999999999</v>
      </c>
      <c r="D722">
        <v>1.0005999999999999</v>
      </c>
      <c r="E722">
        <v>8.9486999999999997E-2</v>
      </c>
      <c r="F722">
        <v>0.16871</v>
      </c>
      <c r="G722">
        <v>0.24307000000000001</v>
      </c>
    </row>
    <row r="723" spans="1:7">
      <c r="A723">
        <v>-1.2833000000000001</v>
      </c>
      <c r="B723">
        <v>1.9631000000000001</v>
      </c>
      <c r="C723">
        <v>0.17793999999999999</v>
      </c>
      <c r="D723">
        <v>0.78669999999999995</v>
      </c>
      <c r="E723">
        <v>1.4856</v>
      </c>
      <c r="F723">
        <v>1.2867</v>
      </c>
      <c r="G723">
        <v>-7.1806999999999999</v>
      </c>
    </row>
    <row r="724" spans="1:7">
      <c r="A724">
        <v>-1.3032999999999999</v>
      </c>
      <c r="B724">
        <v>0.10274999999999999</v>
      </c>
      <c r="C724">
        <v>-0.72150999999999998</v>
      </c>
      <c r="D724">
        <v>0.93611</v>
      </c>
      <c r="E724">
        <v>1.4294</v>
      </c>
      <c r="F724">
        <v>1.4585999999999999</v>
      </c>
      <c r="G724">
        <v>-4.7251000000000003</v>
      </c>
    </row>
    <row r="725" spans="1:7">
      <c r="A725">
        <v>-1.3232999999999999</v>
      </c>
      <c r="B725">
        <v>-0.85409999999999997</v>
      </c>
      <c r="C725">
        <v>-0.37902999999999998</v>
      </c>
      <c r="D725">
        <v>1.1689000000000001</v>
      </c>
      <c r="E725">
        <v>1.4749000000000001</v>
      </c>
      <c r="F725">
        <v>-0.61646000000000001</v>
      </c>
      <c r="G725">
        <v>-2.2947000000000002</v>
      </c>
    </row>
    <row r="726" spans="1:7">
      <c r="A726">
        <v>-1.3432999999999999</v>
      </c>
      <c r="B726">
        <v>0.21767</v>
      </c>
      <c r="C726">
        <v>0.69477</v>
      </c>
      <c r="D726">
        <v>0.18149000000000001</v>
      </c>
      <c r="E726">
        <v>-0.42202000000000001</v>
      </c>
      <c r="F726">
        <v>-0.21979000000000001</v>
      </c>
      <c r="G726">
        <v>-1.8796999999999999</v>
      </c>
    </row>
    <row r="727" spans="1:7">
      <c r="A727">
        <v>-1.3633999999999999</v>
      </c>
      <c r="B727">
        <v>-0.33931</v>
      </c>
      <c r="C727">
        <v>0.52998000000000001</v>
      </c>
      <c r="D727">
        <v>-0.18335000000000001</v>
      </c>
      <c r="E727">
        <v>-0.95823999999999998</v>
      </c>
      <c r="F727">
        <v>0.54879</v>
      </c>
      <c r="G727">
        <v>-1.0241</v>
      </c>
    </row>
    <row r="728" spans="1:7">
      <c r="A728">
        <v>-1.3359000000000001</v>
      </c>
      <c r="B728">
        <v>-0.61226000000000003</v>
      </c>
      <c r="C728">
        <v>0.23632</v>
      </c>
      <c r="D728">
        <v>7.1600999999999998E-2</v>
      </c>
      <c r="E728">
        <v>0.62700999999999996</v>
      </c>
      <c r="F728">
        <v>0.74655000000000005</v>
      </c>
      <c r="G728">
        <v>-2.5184000000000002</v>
      </c>
    </row>
    <row r="729" spans="1:7">
      <c r="A729">
        <v>-1.3085</v>
      </c>
      <c r="B729">
        <v>0.98024999999999995</v>
      </c>
      <c r="C729">
        <v>0.36194999999999999</v>
      </c>
      <c r="D729">
        <v>0.33038000000000001</v>
      </c>
      <c r="E729">
        <v>-0.31683</v>
      </c>
      <c r="F729">
        <v>0.24232000000000001</v>
      </c>
      <c r="G729">
        <v>-3.0301999999999998</v>
      </c>
    </row>
    <row r="730" spans="1:7">
      <c r="A730">
        <v>-1.2809999999999999</v>
      </c>
      <c r="B730">
        <v>4.0430000000000001E-2</v>
      </c>
      <c r="C730">
        <v>5.1943999999999997E-2</v>
      </c>
      <c r="D730">
        <v>0.48565000000000003</v>
      </c>
      <c r="E730">
        <v>0.38988</v>
      </c>
      <c r="F730">
        <v>0.1048</v>
      </c>
      <c r="G730">
        <v>-2.5257999999999998</v>
      </c>
    </row>
    <row r="731" spans="1:7">
      <c r="A731">
        <v>-1.2536</v>
      </c>
      <c r="B731">
        <v>0.91993999999999998</v>
      </c>
      <c r="C731">
        <v>0.69025999999999998</v>
      </c>
      <c r="D731">
        <v>2.7061000000000002</v>
      </c>
      <c r="E731">
        <v>-0.49021999999999999</v>
      </c>
      <c r="F731">
        <v>0.36617</v>
      </c>
      <c r="G731">
        <v>-5.7263999999999999</v>
      </c>
    </row>
    <row r="732" spans="1:7">
      <c r="A732">
        <v>-1.2261</v>
      </c>
      <c r="B732">
        <v>-0.82106000000000001</v>
      </c>
      <c r="C732">
        <v>0.96033000000000002</v>
      </c>
      <c r="D732">
        <v>0.12234</v>
      </c>
      <c r="E732">
        <v>-9.0001999999999999E-2</v>
      </c>
      <c r="F732">
        <v>0.53593000000000002</v>
      </c>
      <c r="G732">
        <v>-2.1467999999999998</v>
      </c>
    </row>
    <row r="733" spans="1:7">
      <c r="A733">
        <v>-1.1987000000000001</v>
      </c>
      <c r="B733">
        <v>1.4035</v>
      </c>
      <c r="C733">
        <v>7.1779999999999997E-2</v>
      </c>
      <c r="D733">
        <v>-1.7193000000000001</v>
      </c>
      <c r="E733">
        <v>0.75305</v>
      </c>
      <c r="F733">
        <v>-3.3991E-3</v>
      </c>
      <c r="G733">
        <v>-1.8442000000000001</v>
      </c>
    </row>
    <row r="734" spans="1:7">
      <c r="A734">
        <v>-1.1712</v>
      </c>
      <c r="B734">
        <v>0.55833999999999995</v>
      </c>
      <c r="C734">
        <v>2.6695000000000002</v>
      </c>
      <c r="D734">
        <v>-0.74816000000000005</v>
      </c>
      <c r="E734">
        <v>0.45165</v>
      </c>
      <c r="F734">
        <v>-0.77861000000000002</v>
      </c>
      <c r="G734">
        <v>-3.4929999999999999</v>
      </c>
    </row>
    <row r="735" spans="1:7">
      <c r="A735">
        <v>-1.1437999999999999</v>
      </c>
      <c r="B735">
        <v>-1.0115000000000001</v>
      </c>
      <c r="C735">
        <v>0.44941999999999999</v>
      </c>
      <c r="D735">
        <v>-0.27578999999999998</v>
      </c>
      <c r="E735">
        <v>-0.41347</v>
      </c>
      <c r="F735">
        <v>1.1547000000000001</v>
      </c>
      <c r="G735">
        <v>-1.3438000000000001</v>
      </c>
    </row>
    <row r="736" spans="1:7">
      <c r="A736">
        <v>-1.1163000000000001</v>
      </c>
      <c r="B736">
        <v>-1.0844</v>
      </c>
      <c r="C736">
        <v>1.3504</v>
      </c>
      <c r="D736">
        <v>-0.33506000000000002</v>
      </c>
      <c r="E736">
        <v>4.4652999999999998E-2</v>
      </c>
      <c r="F736">
        <v>-0.96535000000000004</v>
      </c>
      <c r="G736">
        <v>-0.40455999999999998</v>
      </c>
    </row>
    <row r="737" spans="1:7">
      <c r="A737">
        <v>-1.0889</v>
      </c>
      <c r="B737">
        <v>-0.15461</v>
      </c>
      <c r="C737">
        <v>-1.0489999999999999</v>
      </c>
      <c r="D737">
        <v>0.51678999999999997</v>
      </c>
      <c r="E737">
        <v>1.1803999999999999</v>
      </c>
      <c r="F737">
        <v>0.42571999999999999</v>
      </c>
      <c r="G737">
        <v>-2.3980000000000001</v>
      </c>
    </row>
    <row r="738" spans="1:7">
      <c r="A738">
        <v>-1.0613999999999999</v>
      </c>
      <c r="B738">
        <v>0.36841000000000002</v>
      </c>
      <c r="C738">
        <v>-1.9821</v>
      </c>
      <c r="D738">
        <v>0.52783999999999998</v>
      </c>
      <c r="E738">
        <v>-0.38976</v>
      </c>
      <c r="F738">
        <v>-0.43386000000000002</v>
      </c>
      <c r="G738">
        <v>0.43613000000000002</v>
      </c>
    </row>
    <row r="739" spans="1:7">
      <c r="A739">
        <v>-1.0665</v>
      </c>
      <c r="B739">
        <v>-0.78552</v>
      </c>
      <c r="C739">
        <v>0.75038000000000005</v>
      </c>
      <c r="D739">
        <v>-0.18906000000000001</v>
      </c>
      <c r="E739">
        <v>0.15068000000000001</v>
      </c>
      <c r="F739">
        <v>0.28600999999999999</v>
      </c>
      <c r="G739">
        <v>-1.3924000000000001</v>
      </c>
    </row>
    <row r="740" spans="1:7">
      <c r="A740">
        <v>-0.91551000000000005</v>
      </c>
      <c r="B740">
        <v>0.69457000000000002</v>
      </c>
      <c r="C740">
        <v>0.55595000000000006</v>
      </c>
      <c r="D740">
        <v>-8.7276000000000003E-3</v>
      </c>
      <c r="E740">
        <v>-0.71996000000000004</v>
      </c>
      <c r="F740">
        <v>-0.81345000000000001</v>
      </c>
      <c r="G740">
        <v>-0.86526000000000003</v>
      </c>
    </row>
    <row r="741" spans="1:7">
      <c r="A741">
        <v>-0.89034999999999997</v>
      </c>
      <c r="B741">
        <v>0.86660000000000004</v>
      </c>
      <c r="C741">
        <v>0.86770000000000003</v>
      </c>
      <c r="D741">
        <v>-0.64081999999999995</v>
      </c>
      <c r="E741">
        <v>0.63497999999999999</v>
      </c>
      <c r="F741">
        <v>-0.34471000000000002</v>
      </c>
      <c r="G741">
        <v>-2.5139999999999998</v>
      </c>
    </row>
    <row r="742" spans="1:7">
      <c r="A742">
        <v>-0.86519000000000001</v>
      </c>
      <c r="B742">
        <v>1.29</v>
      </c>
      <c r="C742">
        <v>-1.9257</v>
      </c>
      <c r="D742">
        <v>0.12803</v>
      </c>
      <c r="E742">
        <v>0.98058000000000001</v>
      </c>
      <c r="F742">
        <v>0.43822</v>
      </c>
      <c r="G742">
        <v>-2.1244000000000001</v>
      </c>
    </row>
    <row r="743" spans="1:7">
      <c r="A743">
        <v>-1.0865</v>
      </c>
      <c r="B743">
        <v>-0.62317</v>
      </c>
      <c r="C743">
        <v>1.0507</v>
      </c>
      <c r="D743">
        <v>0.16002</v>
      </c>
      <c r="E743">
        <v>-0.65383999999999998</v>
      </c>
      <c r="F743">
        <v>-0.53480000000000005</v>
      </c>
      <c r="G743">
        <v>-0.56999</v>
      </c>
    </row>
    <row r="744" spans="1:7">
      <c r="A744">
        <v>-0.93554000000000004</v>
      </c>
      <c r="B744">
        <v>0.94193000000000005</v>
      </c>
      <c r="C744">
        <v>1.1125</v>
      </c>
      <c r="D744">
        <v>1.7659</v>
      </c>
      <c r="E744">
        <v>-4.0321999999999997E-2</v>
      </c>
      <c r="F744">
        <v>-1.8428</v>
      </c>
      <c r="G744">
        <v>-3.1414</v>
      </c>
    </row>
    <row r="745" spans="1:7">
      <c r="A745">
        <v>-0.83489999999999998</v>
      </c>
      <c r="B745">
        <v>-0.64322999999999997</v>
      </c>
      <c r="C745">
        <v>1.1498999999999999</v>
      </c>
      <c r="D745">
        <v>-0.88697000000000004</v>
      </c>
      <c r="E745">
        <v>0.21181</v>
      </c>
      <c r="F745">
        <v>0.20255999999999999</v>
      </c>
      <c r="G745">
        <v>-1.1693</v>
      </c>
    </row>
    <row r="746" spans="1:7">
      <c r="A746">
        <v>-1.1065</v>
      </c>
      <c r="B746">
        <v>0.95181000000000004</v>
      </c>
      <c r="C746">
        <v>-0.81742999999999999</v>
      </c>
      <c r="D746">
        <v>-0.20621999999999999</v>
      </c>
      <c r="E746">
        <v>0.32457999999999998</v>
      </c>
      <c r="F746">
        <v>1.7201</v>
      </c>
      <c r="G746">
        <v>-3.1663999999999999</v>
      </c>
    </row>
    <row r="747" spans="1:7">
      <c r="A747">
        <v>-0.95555999999999996</v>
      </c>
      <c r="B747">
        <v>0.38638</v>
      </c>
      <c r="C747">
        <v>0.18242</v>
      </c>
      <c r="D747">
        <v>-1.796</v>
      </c>
      <c r="E747">
        <v>-0.38900000000000001</v>
      </c>
      <c r="F747">
        <v>-1.5087999999999999</v>
      </c>
      <c r="G747">
        <v>2.0577999999999999</v>
      </c>
    </row>
    <row r="748" spans="1:7">
      <c r="A748">
        <v>-0.80459999999999998</v>
      </c>
      <c r="B748">
        <v>-2.0695999999999999</v>
      </c>
      <c r="C748">
        <v>0.67449999999999999</v>
      </c>
      <c r="D748">
        <v>-1.2970999999999999</v>
      </c>
      <c r="E748">
        <v>1.6036999999999999</v>
      </c>
      <c r="F748">
        <v>-1.2301</v>
      </c>
      <c r="G748">
        <v>1.2027000000000001</v>
      </c>
    </row>
    <row r="749" spans="1:7">
      <c r="A749">
        <v>-1.1065</v>
      </c>
      <c r="B749">
        <v>-0.16727</v>
      </c>
      <c r="C749">
        <v>0.99451000000000001</v>
      </c>
      <c r="D749">
        <v>1.3674999999999999</v>
      </c>
      <c r="E749">
        <v>0.27272000000000002</v>
      </c>
      <c r="F749">
        <v>-1.4197</v>
      </c>
      <c r="G749">
        <v>-2.2503000000000002</v>
      </c>
    </row>
    <row r="750" spans="1:7">
      <c r="A750">
        <v>-0.80459999999999998</v>
      </c>
      <c r="B750">
        <v>-1.0913999999999999</v>
      </c>
      <c r="C750">
        <v>-0.43912000000000001</v>
      </c>
      <c r="D750">
        <v>-0.75821000000000005</v>
      </c>
      <c r="E750">
        <v>1.1048</v>
      </c>
      <c r="F750">
        <v>-0.14294000000000001</v>
      </c>
      <c r="G750">
        <v>0.16622000000000001</v>
      </c>
    </row>
    <row r="751" spans="1:7">
      <c r="A751">
        <v>-0.94186000000000003</v>
      </c>
      <c r="B751">
        <v>1.5147999999999999</v>
      </c>
      <c r="C751">
        <v>-0.28345999999999999</v>
      </c>
      <c r="D751">
        <v>0.29458000000000001</v>
      </c>
      <c r="E751">
        <v>0.4854</v>
      </c>
      <c r="F751">
        <v>0.97575999999999996</v>
      </c>
      <c r="G751">
        <v>-4.1638000000000002</v>
      </c>
    </row>
    <row r="752" spans="1:7">
      <c r="A752">
        <v>-1.0928</v>
      </c>
      <c r="B752">
        <v>-0.10051</v>
      </c>
      <c r="C752">
        <v>-0.26001000000000002</v>
      </c>
      <c r="D752">
        <v>-0.32584999999999997</v>
      </c>
      <c r="E752">
        <v>1.0898000000000001</v>
      </c>
      <c r="F752">
        <v>-2.1855000000000002</v>
      </c>
      <c r="G752">
        <v>0.66002000000000005</v>
      </c>
    </row>
    <row r="753" spans="1:7">
      <c r="A753">
        <v>-0.79090000000000005</v>
      </c>
      <c r="B753">
        <v>-2.0448</v>
      </c>
      <c r="C753">
        <v>0.26316000000000001</v>
      </c>
      <c r="D753">
        <v>-0.73873</v>
      </c>
      <c r="E753">
        <v>0.29270000000000002</v>
      </c>
      <c r="F753">
        <v>0.33833000000000002</v>
      </c>
      <c r="G753">
        <v>0.73468999999999995</v>
      </c>
    </row>
    <row r="754" spans="1:7">
      <c r="A754">
        <v>-0.92815999999999999</v>
      </c>
      <c r="B754">
        <v>1.073</v>
      </c>
      <c r="C754">
        <v>1.1287E-2</v>
      </c>
      <c r="D754">
        <v>-0.82608999999999999</v>
      </c>
      <c r="E754">
        <v>-0.14119000000000001</v>
      </c>
      <c r="F754">
        <v>-0.22558</v>
      </c>
      <c r="G754">
        <v>-0.98782999999999999</v>
      </c>
    </row>
    <row r="755" spans="1:7">
      <c r="A755">
        <v>-1.0790999999999999</v>
      </c>
      <c r="B755">
        <v>0.32367000000000001</v>
      </c>
      <c r="C755">
        <v>-8.1667000000000003E-2</v>
      </c>
      <c r="D755">
        <v>1.254</v>
      </c>
      <c r="E755">
        <v>-0.62380000000000002</v>
      </c>
      <c r="F755">
        <v>1.3597999999999999</v>
      </c>
      <c r="G755">
        <v>-3.4529000000000001</v>
      </c>
    </row>
    <row r="756" spans="1:7">
      <c r="A756">
        <v>-0.7772</v>
      </c>
      <c r="B756">
        <v>-0.50394000000000005</v>
      </c>
      <c r="C756">
        <v>-9.2448000000000002E-2</v>
      </c>
      <c r="D756">
        <v>-2.3945000000000001E-2</v>
      </c>
      <c r="E756">
        <v>-5.2573000000000003E-3</v>
      </c>
      <c r="F756">
        <v>-1.0286</v>
      </c>
      <c r="G756">
        <v>0.51432999999999995</v>
      </c>
    </row>
    <row r="757" spans="1:7">
      <c r="A757">
        <v>-0.91447000000000001</v>
      </c>
      <c r="B757">
        <v>-0.77702000000000004</v>
      </c>
      <c r="C757">
        <v>1.1815</v>
      </c>
      <c r="D757">
        <v>1.5625</v>
      </c>
      <c r="E757">
        <v>4.9480000000000003E-2</v>
      </c>
      <c r="F757">
        <v>-0.62627999999999995</v>
      </c>
      <c r="G757">
        <v>-2.5760999999999998</v>
      </c>
    </row>
    <row r="758" spans="1:7">
      <c r="A758">
        <v>-1.0653999999999999</v>
      </c>
      <c r="B758">
        <v>-0.1268</v>
      </c>
      <c r="C758">
        <v>0.80883000000000005</v>
      </c>
      <c r="D758">
        <v>-0.31380000000000002</v>
      </c>
      <c r="E758">
        <v>-0.13336999999999999</v>
      </c>
      <c r="F758">
        <v>1.9765999999999999</v>
      </c>
      <c r="G758">
        <v>-3.3508</v>
      </c>
    </row>
    <row r="759" spans="1:7">
      <c r="A759">
        <v>-0.91447000000000001</v>
      </c>
      <c r="B759">
        <v>-0.62766999999999995</v>
      </c>
      <c r="C759">
        <v>-1.2090000000000001</v>
      </c>
      <c r="D759">
        <v>0.14899999999999999</v>
      </c>
      <c r="E759">
        <v>-1.1026</v>
      </c>
      <c r="F759">
        <v>0.45223999999999998</v>
      </c>
      <c r="G759">
        <v>1.1651</v>
      </c>
    </row>
    <row r="760" spans="1:7">
      <c r="A760">
        <v>-0.76351000000000002</v>
      </c>
      <c r="B760">
        <v>1.3555999999999999</v>
      </c>
      <c r="C760">
        <v>-0.1459</v>
      </c>
      <c r="D760">
        <v>-0.57372999999999996</v>
      </c>
      <c r="E760">
        <v>-0.151</v>
      </c>
      <c r="F760">
        <v>-0.68747999999999998</v>
      </c>
      <c r="G760">
        <v>-0.88366</v>
      </c>
    </row>
    <row r="761" spans="1:7">
      <c r="A761">
        <v>-1.0350999999999999</v>
      </c>
      <c r="B761">
        <v>2.1463999999999999</v>
      </c>
      <c r="C761">
        <v>7.6213000000000003E-2</v>
      </c>
      <c r="D761">
        <v>0.63587000000000005</v>
      </c>
      <c r="E761">
        <v>0.39555000000000001</v>
      </c>
      <c r="F761">
        <v>0.89088000000000001</v>
      </c>
      <c r="G761">
        <v>-5.2903000000000002</v>
      </c>
    </row>
    <row r="762" spans="1:7">
      <c r="A762">
        <v>-0.93449000000000004</v>
      </c>
      <c r="B762">
        <v>-1.6229</v>
      </c>
      <c r="C762">
        <v>-2.4916999999999998</v>
      </c>
      <c r="D762">
        <v>-0.83511000000000002</v>
      </c>
      <c r="E762">
        <v>0.90539999999999998</v>
      </c>
      <c r="F762">
        <v>-0.51087000000000005</v>
      </c>
      <c r="G762">
        <v>3.4121999999999999</v>
      </c>
    </row>
    <row r="763" spans="1:7">
      <c r="A763">
        <v>-0.78352999999999995</v>
      </c>
      <c r="B763">
        <v>-3.2944000000000001E-2</v>
      </c>
      <c r="C763">
        <v>0.72624999999999995</v>
      </c>
      <c r="D763">
        <v>0.26907999999999999</v>
      </c>
      <c r="E763">
        <v>0.42586000000000002</v>
      </c>
      <c r="F763">
        <v>0.55749000000000004</v>
      </c>
      <c r="G763">
        <v>-3.0855000000000001</v>
      </c>
    </row>
    <row r="764" spans="1:7">
      <c r="A764">
        <v>-1.0047999999999999</v>
      </c>
      <c r="B764">
        <v>0.41532999999999998</v>
      </c>
      <c r="C764">
        <v>1.3234999999999999</v>
      </c>
      <c r="D764">
        <v>-1.6206</v>
      </c>
      <c r="E764">
        <v>0.32983000000000001</v>
      </c>
      <c r="F764">
        <v>1.5595000000000001</v>
      </c>
      <c r="G764">
        <v>-3.0594000000000001</v>
      </c>
    </row>
    <row r="765" spans="1:7">
      <c r="A765">
        <v>-0.97967000000000004</v>
      </c>
      <c r="B765">
        <v>2.1080000000000001</v>
      </c>
      <c r="C765">
        <v>-0.52532000000000001</v>
      </c>
      <c r="D765">
        <v>0.49162</v>
      </c>
      <c r="E765">
        <v>1.1953</v>
      </c>
      <c r="F765">
        <v>-1.0402</v>
      </c>
      <c r="G765">
        <v>-3.3452999999999999</v>
      </c>
    </row>
    <row r="766" spans="1:7">
      <c r="A766">
        <v>-0.95450999999999997</v>
      </c>
      <c r="B766">
        <v>0.30425000000000002</v>
      </c>
      <c r="C766">
        <v>-0.55935000000000001</v>
      </c>
      <c r="D766">
        <v>2.6657E-2</v>
      </c>
      <c r="E766">
        <v>3.7614000000000002E-2</v>
      </c>
      <c r="F766">
        <v>1.3771</v>
      </c>
      <c r="G766">
        <v>-2.3374999999999999</v>
      </c>
    </row>
    <row r="767" spans="1:7">
      <c r="A767">
        <v>-0.80354999999999999</v>
      </c>
      <c r="B767">
        <v>0.75536999999999999</v>
      </c>
      <c r="C767">
        <v>0.70645999999999998</v>
      </c>
      <c r="D767">
        <v>-1.5671999999999999</v>
      </c>
      <c r="E767">
        <v>-9.1841000000000006E-2</v>
      </c>
      <c r="F767">
        <v>-0.78793999999999997</v>
      </c>
      <c r="G767">
        <v>-3.9710000000000002E-2</v>
      </c>
    </row>
    <row r="768" spans="1:7">
      <c r="A768">
        <v>-0.66076999999999997</v>
      </c>
      <c r="B768">
        <v>-0.83101999999999998</v>
      </c>
      <c r="C768">
        <v>-1.4891000000000001</v>
      </c>
      <c r="D768">
        <v>-1.2159</v>
      </c>
      <c r="E768">
        <v>0.44327</v>
      </c>
      <c r="F768">
        <v>-0.96521999999999997</v>
      </c>
      <c r="G768">
        <v>3.06</v>
      </c>
    </row>
    <row r="769" spans="1:7">
      <c r="A769">
        <v>-0.64844000000000002</v>
      </c>
      <c r="B769">
        <v>-0.68605000000000005</v>
      </c>
      <c r="C769">
        <v>-1.2745</v>
      </c>
      <c r="D769">
        <v>-0.68879000000000001</v>
      </c>
      <c r="E769">
        <v>-7.0627999999999996E-2</v>
      </c>
      <c r="F769">
        <v>1.421</v>
      </c>
      <c r="G769">
        <v>0.26056000000000001</v>
      </c>
    </row>
    <row r="770" spans="1:7">
      <c r="A770">
        <v>-0.63612000000000002</v>
      </c>
      <c r="B770">
        <v>-1.2011000000000001</v>
      </c>
      <c r="C770">
        <v>-2.5592E-2</v>
      </c>
      <c r="D770">
        <v>1.1878</v>
      </c>
      <c r="E770">
        <v>-0.50578000000000001</v>
      </c>
      <c r="F770">
        <v>0.21426999999999999</v>
      </c>
      <c r="G770">
        <v>-0.74748000000000003</v>
      </c>
    </row>
    <row r="771" spans="1:7">
      <c r="A771">
        <v>-0.93186999999999998</v>
      </c>
      <c r="B771">
        <v>-0.63168999999999997</v>
      </c>
      <c r="C771">
        <v>-0.94725000000000004</v>
      </c>
      <c r="D771">
        <v>-1.5033000000000001</v>
      </c>
      <c r="E771">
        <v>-0.73658999999999997</v>
      </c>
      <c r="F771">
        <v>0.34022000000000002</v>
      </c>
      <c r="G771">
        <v>2.5163000000000002</v>
      </c>
    </row>
    <row r="772" spans="1:7">
      <c r="A772">
        <v>-0.90442999999999996</v>
      </c>
      <c r="B772">
        <v>1.2714000000000001</v>
      </c>
      <c r="C772">
        <v>0.72033000000000003</v>
      </c>
      <c r="D772">
        <v>1.0647E-2</v>
      </c>
      <c r="E772">
        <v>-2.0392999999999999</v>
      </c>
      <c r="F772">
        <v>1.2533000000000001</v>
      </c>
      <c r="G772">
        <v>-2.2105000000000001</v>
      </c>
    </row>
    <row r="773" spans="1:7">
      <c r="A773">
        <v>-0.87697999999999998</v>
      </c>
      <c r="B773">
        <v>1.0404</v>
      </c>
      <c r="C773">
        <v>-0.26427</v>
      </c>
      <c r="D773">
        <v>1.0197000000000001</v>
      </c>
      <c r="E773">
        <v>0.19791</v>
      </c>
      <c r="F773">
        <v>-0.37853999999999999</v>
      </c>
      <c r="G773">
        <v>-2.6492</v>
      </c>
    </row>
    <row r="774" spans="1:7">
      <c r="A774">
        <v>-0.84953000000000001</v>
      </c>
      <c r="B774">
        <v>0.59001000000000003</v>
      </c>
      <c r="C774">
        <v>-1.8342000000000001</v>
      </c>
      <c r="D774">
        <v>-1.4047000000000001</v>
      </c>
      <c r="E774">
        <v>-0.69157000000000002</v>
      </c>
      <c r="F774">
        <v>0.65790999999999999</v>
      </c>
      <c r="G774">
        <v>1.7121</v>
      </c>
    </row>
    <row r="775" spans="1:7">
      <c r="A775">
        <v>-0.82208000000000003</v>
      </c>
      <c r="B775">
        <v>-0.47908000000000001</v>
      </c>
      <c r="C775">
        <v>-1.6263000000000001</v>
      </c>
      <c r="D775">
        <v>-0.81908000000000003</v>
      </c>
      <c r="E775">
        <v>-1.696</v>
      </c>
      <c r="F775">
        <v>1.3791</v>
      </c>
      <c r="G775">
        <v>2.226</v>
      </c>
    </row>
    <row r="776" spans="1:7">
      <c r="A776">
        <v>-0.79464000000000001</v>
      </c>
      <c r="B776">
        <v>1.4436</v>
      </c>
      <c r="C776">
        <v>-0.71792</v>
      </c>
      <c r="D776">
        <v>0.50817000000000001</v>
      </c>
      <c r="E776">
        <v>0.62143000000000004</v>
      </c>
      <c r="F776">
        <v>-0.17130000000000001</v>
      </c>
      <c r="G776">
        <v>-2.7010000000000001</v>
      </c>
    </row>
    <row r="777" spans="1:7">
      <c r="A777">
        <v>-0.76719000000000004</v>
      </c>
      <c r="B777">
        <v>-0.94620000000000004</v>
      </c>
      <c r="C777">
        <v>-6.5319000000000002E-2</v>
      </c>
      <c r="D777">
        <v>1.8411</v>
      </c>
      <c r="E777">
        <v>0.24082999999999999</v>
      </c>
      <c r="F777">
        <v>-0.62317999999999996</v>
      </c>
      <c r="G777">
        <v>-1.5338000000000001</v>
      </c>
    </row>
    <row r="778" spans="1:7">
      <c r="A778">
        <v>-0.73973999999999995</v>
      </c>
      <c r="B778">
        <v>1.3622000000000001</v>
      </c>
      <c r="C778">
        <v>-0.39201000000000003</v>
      </c>
      <c r="D778">
        <v>1.9382999999999999</v>
      </c>
      <c r="E778">
        <v>0.81852000000000003</v>
      </c>
      <c r="F778">
        <v>-1.7791999999999999</v>
      </c>
      <c r="G778">
        <v>-3.0005000000000002</v>
      </c>
    </row>
    <row r="779" spans="1:7">
      <c r="A779">
        <v>-0.71228999999999998</v>
      </c>
      <c r="B779">
        <v>-0.11047999999999999</v>
      </c>
      <c r="C779">
        <v>-0.15553</v>
      </c>
      <c r="D779">
        <v>0.23702000000000001</v>
      </c>
      <c r="E779">
        <v>1.0712999999999999</v>
      </c>
      <c r="F779">
        <v>0.91856000000000004</v>
      </c>
      <c r="G779">
        <v>-2.9916</v>
      </c>
    </row>
    <row r="780" spans="1:7">
      <c r="A780">
        <v>-0.68484999999999996</v>
      </c>
      <c r="B780">
        <v>-2.0945</v>
      </c>
      <c r="C780">
        <v>-0.59721999999999997</v>
      </c>
      <c r="D780">
        <v>0.21904000000000001</v>
      </c>
      <c r="E780">
        <v>-1.1073999999999999</v>
      </c>
      <c r="F780">
        <v>-0.67001999999999995</v>
      </c>
      <c r="G780">
        <v>3.2153</v>
      </c>
    </row>
    <row r="781" spans="1:7">
      <c r="A781">
        <v>-0.65739999999999998</v>
      </c>
      <c r="B781">
        <v>1.4333</v>
      </c>
      <c r="C781">
        <v>-0.93722000000000005</v>
      </c>
      <c r="D781">
        <v>-0.17449999999999999</v>
      </c>
      <c r="E781">
        <v>0.85697999999999996</v>
      </c>
      <c r="F781">
        <v>1.1372</v>
      </c>
      <c r="G781">
        <v>-3.3254999999999999</v>
      </c>
    </row>
    <row r="782" spans="1:7">
      <c r="A782">
        <v>-0.62995000000000001</v>
      </c>
      <c r="B782">
        <v>-1.6876</v>
      </c>
      <c r="C782">
        <v>0.25086999999999998</v>
      </c>
      <c r="D782">
        <v>4.4012000000000003E-2</v>
      </c>
      <c r="E782">
        <v>0.33245999999999998</v>
      </c>
      <c r="F782">
        <v>1.8689</v>
      </c>
      <c r="G782">
        <v>-1.8564000000000001</v>
      </c>
    </row>
    <row r="783" spans="1:7">
      <c r="A783">
        <v>-0.62378999999999996</v>
      </c>
      <c r="B783">
        <v>0.54701999999999995</v>
      </c>
      <c r="C783">
        <v>-0.40872000000000003</v>
      </c>
      <c r="D783">
        <v>-1.2067000000000001</v>
      </c>
      <c r="E783">
        <v>1.8163</v>
      </c>
      <c r="F783">
        <v>2.2113999999999998</v>
      </c>
      <c r="G783">
        <v>-3.9359999999999999</v>
      </c>
    </row>
    <row r="784" spans="1:7">
      <c r="A784">
        <v>-0.61146</v>
      </c>
      <c r="B784">
        <v>1.3823000000000001</v>
      </c>
      <c r="C784">
        <v>2.1835</v>
      </c>
      <c r="D784">
        <v>1.9495</v>
      </c>
      <c r="E784">
        <v>-0.67569999999999997</v>
      </c>
      <c r="F784">
        <v>1.1353</v>
      </c>
      <c r="G784">
        <v>-7.0118999999999998</v>
      </c>
    </row>
    <row r="785" spans="1:7">
      <c r="A785">
        <v>-0.59913000000000005</v>
      </c>
      <c r="B785">
        <v>0.63868000000000003</v>
      </c>
      <c r="C785">
        <v>1.0215000000000001</v>
      </c>
      <c r="D785">
        <v>1.3473999999999999</v>
      </c>
      <c r="E785">
        <v>-6.3059000000000004E-2</v>
      </c>
      <c r="F785">
        <v>-0.97374000000000005</v>
      </c>
      <c r="G785">
        <v>-2.9649000000000001</v>
      </c>
    </row>
    <row r="786" spans="1:7">
      <c r="A786">
        <v>-0.80859000000000003</v>
      </c>
      <c r="B786">
        <v>0.7278</v>
      </c>
      <c r="C786">
        <v>0.11909</v>
      </c>
      <c r="D786">
        <v>-1.6453</v>
      </c>
      <c r="E786">
        <v>0.35277999999999998</v>
      </c>
      <c r="F786">
        <v>-0.81488000000000005</v>
      </c>
      <c r="G786">
        <v>0.47481000000000001</v>
      </c>
    </row>
    <row r="787" spans="1:7">
      <c r="A787">
        <v>-0.77834000000000003</v>
      </c>
      <c r="B787">
        <v>-1.7234</v>
      </c>
      <c r="C787">
        <v>0.28323999999999999</v>
      </c>
      <c r="D787">
        <v>1.6056999999999999</v>
      </c>
      <c r="E787">
        <v>-1.0117</v>
      </c>
      <c r="F787">
        <v>-0.65674999999999994</v>
      </c>
      <c r="G787">
        <v>0.54969000000000001</v>
      </c>
    </row>
    <row r="788" spans="1:7">
      <c r="A788">
        <v>-0.74809000000000003</v>
      </c>
      <c r="B788">
        <v>0.88895000000000002</v>
      </c>
      <c r="C788">
        <v>-1.9338</v>
      </c>
      <c r="D788">
        <v>2.5825999999999998</v>
      </c>
      <c r="E788">
        <v>-0.40412999999999999</v>
      </c>
      <c r="F788">
        <v>-5.5806000000000001E-2</v>
      </c>
      <c r="G788">
        <v>-2.0838000000000001</v>
      </c>
    </row>
    <row r="789" spans="1:7">
      <c r="A789">
        <v>-0.71784000000000003</v>
      </c>
      <c r="B789">
        <v>1.5525</v>
      </c>
      <c r="C789">
        <v>2.0108000000000001</v>
      </c>
      <c r="D789">
        <v>-0.25441000000000003</v>
      </c>
      <c r="E789">
        <v>-0.82037000000000004</v>
      </c>
      <c r="F789">
        <v>1.6823999999999999E-2</v>
      </c>
      <c r="G789">
        <v>-3.3170000000000002</v>
      </c>
    </row>
    <row r="790" spans="1:7">
      <c r="A790">
        <v>-0.68759999999999999</v>
      </c>
      <c r="B790">
        <v>-0.39721000000000001</v>
      </c>
      <c r="C790">
        <v>2.3980999999999999E-2</v>
      </c>
      <c r="D790">
        <v>0.37086999999999998</v>
      </c>
      <c r="E790">
        <v>0.81930999999999998</v>
      </c>
      <c r="F790">
        <v>1.0973999999999999</v>
      </c>
      <c r="G790">
        <v>-2.8203999999999998</v>
      </c>
    </row>
    <row r="791" spans="1:7">
      <c r="A791">
        <v>-0.65734999999999999</v>
      </c>
      <c r="B791">
        <v>0.71340999999999999</v>
      </c>
      <c r="C791">
        <v>0.87229000000000001</v>
      </c>
      <c r="D791">
        <v>-0.15866</v>
      </c>
      <c r="E791">
        <v>-0.64419999999999999</v>
      </c>
      <c r="F791">
        <v>0.42596000000000001</v>
      </c>
      <c r="G791">
        <v>-2.0522</v>
      </c>
    </row>
    <row r="792" spans="1:7">
      <c r="A792">
        <v>-0.69254000000000004</v>
      </c>
      <c r="B792">
        <v>0.16322</v>
      </c>
      <c r="C792">
        <v>1.2849999999999999</v>
      </c>
      <c r="D792">
        <v>0.11519</v>
      </c>
      <c r="E792">
        <v>-0.61392999999999998</v>
      </c>
      <c r="F792">
        <v>-1.3015000000000001</v>
      </c>
      <c r="G792">
        <v>-0.47691</v>
      </c>
    </row>
    <row r="793" spans="1:7">
      <c r="A793">
        <v>-0.62709999999999999</v>
      </c>
      <c r="B793">
        <v>0.52666999999999997</v>
      </c>
      <c r="C793">
        <v>0.60423000000000004</v>
      </c>
      <c r="D793">
        <v>0.58953</v>
      </c>
      <c r="E793">
        <v>1.4499</v>
      </c>
      <c r="F793">
        <v>-0.63429000000000002</v>
      </c>
      <c r="G793">
        <v>-3.4018999999999999</v>
      </c>
    </row>
    <row r="794" spans="1:7">
      <c r="A794">
        <v>-0.59684999999999999</v>
      </c>
      <c r="B794">
        <v>0.16802</v>
      </c>
      <c r="C794">
        <v>0.69584000000000001</v>
      </c>
      <c r="D794">
        <v>0.18315999999999999</v>
      </c>
      <c r="E794">
        <v>-5.2722999999999999E-2</v>
      </c>
      <c r="F794">
        <v>0.63961000000000001</v>
      </c>
      <c r="G794">
        <v>-2.4992999999999999</v>
      </c>
    </row>
    <row r="795" spans="1:7">
      <c r="A795">
        <v>-0.56659999999999999</v>
      </c>
      <c r="B795">
        <v>0.36651</v>
      </c>
      <c r="C795">
        <v>0.96004999999999996</v>
      </c>
      <c r="D795">
        <v>-0.34133999999999998</v>
      </c>
      <c r="E795">
        <v>0.94643999999999995</v>
      </c>
      <c r="F795">
        <v>-1.1176999999999999</v>
      </c>
      <c r="G795">
        <v>-1.6223000000000001</v>
      </c>
    </row>
    <row r="796" spans="1:7">
      <c r="A796">
        <v>-0.53634999999999999</v>
      </c>
      <c r="B796">
        <v>1.6526000000000001</v>
      </c>
      <c r="C796">
        <v>-2.5203E-2</v>
      </c>
      <c r="D796">
        <v>-1.5674999999999999</v>
      </c>
      <c r="E796">
        <v>0.20918999999999999</v>
      </c>
      <c r="F796">
        <v>1.3260000000000001</v>
      </c>
      <c r="G796">
        <v>-2.3816999999999999</v>
      </c>
    </row>
    <row r="797" spans="1:7">
      <c r="A797">
        <v>-0.50609999999999999</v>
      </c>
      <c r="B797">
        <v>1.3619000000000001</v>
      </c>
      <c r="C797">
        <v>-1.3116000000000001</v>
      </c>
      <c r="D797">
        <v>-2.1610999999999998</v>
      </c>
      <c r="E797">
        <v>-0.52564999999999995</v>
      </c>
      <c r="F797">
        <v>1.6780999999999999</v>
      </c>
      <c r="G797">
        <v>0.17319999999999999</v>
      </c>
    </row>
    <row r="798" spans="1:7">
      <c r="A798">
        <v>-0.47585</v>
      </c>
      <c r="B798">
        <v>0.60536000000000001</v>
      </c>
      <c r="C798">
        <v>-0.26069999999999999</v>
      </c>
      <c r="D798">
        <v>-5.8287E-3</v>
      </c>
      <c r="E798">
        <v>2.4765000000000001</v>
      </c>
      <c r="F798">
        <v>-2.8681000000000001</v>
      </c>
      <c r="G798">
        <v>-0.75329000000000002</v>
      </c>
    </row>
    <row r="799" spans="1:7">
      <c r="A799">
        <v>-0.67713000000000001</v>
      </c>
      <c r="B799">
        <v>-2.0142000000000002</v>
      </c>
      <c r="C799">
        <v>-0.88493999999999995</v>
      </c>
      <c r="D799">
        <v>1.448</v>
      </c>
      <c r="E799">
        <v>-0.29609999999999997</v>
      </c>
      <c r="F799">
        <v>0.84884000000000004</v>
      </c>
      <c r="G799">
        <v>-6.3603000000000007E-2</v>
      </c>
    </row>
    <row r="800" spans="1:7">
      <c r="A800">
        <v>-0.47585</v>
      </c>
      <c r="B800">
        <v>-0.78590000000000004</v>
      </c>
      <c r="C800">
        <v>-0.1439</v>
      </c>
      <c r="D800">
        <v>-0.41293000000000002</v>
      </c>
      <c r="E800">
        <v>0.66605999999999999</v>
      </c>
      <c r="F800">
        <v>-0.27694000000000002</v>
      </c>
      <c r="G800">
        <v>0.11466999999999999</v>
      </c>
    </row>
    <row r="801" spans="1:7">
      <c r="A801">
        <v>-0.50049999999999994</v>
      </c>
      <c r="B801">
        <v>-1.4036999999999999E-3</v>
      </c>
      <c r="C801">
        <v>-0.27829999999999999</v>
      </c>
      <c r="D801">
        <v>0.87514999999999998</v>
      </c>
      <c r="E801">
        <v>5.0606999999999999E-2</v>
      </c>
      <c r="F801">
        <v>0.58658999999999994</v>
      </c>
      <c r="G801">
        <v>-2.1305999999999998</v>
      </c>
    </row>
    <row r="802" spans="1:7">
      <c r="A802">
        <v>-0.52514000000000005</v>
      </c>
      <c r="B802">
        <v>0.16123999999999999</v>
      </c>
      <c r="C802">
        <v>0.34793000000000002</v>
      </c>
      <c r="D802">
        <v>0.14645</v>
      </c>
      <c r="E802">
        <v>-8.8865E-2</v>
      </c>
      <c r="F802">
        <v>-1.0598000000000001</v>
      </c>
      <c r="G802">
        <v>-0.33455000000000001</v>
      </c>
    </row>
    <row r="803" spans="1:7">
      <c r="A803">
        <v>-0.54979</v>
      </c>
      <c r="B803">
        <v>-0.11294999999999999</v>
      </c>
      <c r="C803">
        <v>0.69926999999999995</v>
      </c>
      <c r="D803">
        <v>-0.52224000000000004</v>
      </c>
      <c r="E803">
        <v>0.58731</v>
      </c>
      <c r="F803">
        <v>1.1538999999999999</v>
      </c>
      <c r="G803">
        <v>-2.6314000000000002</v>
      </c>
    </row>
    <row r="804" spans="1:7">
      <c r="A804">
        <v>-0.57443</v>
      </c>
      <c r="B804">
        <v>-0.37173</v>
      </c>
      <c r="C804">
        <v>-0.31668000000000002</v>
      </c>
      <c r="D804">
        <v>-0.75661</v>
      </c>
      <c r="E804">
        <v>1.4947999999999999</v>
      </c>
      <c r="F804">
        <v>-0.62383999999999995</v>
      </c>
      <c r="G804">
        <v>-0.23205000000000001</v>
      </c>
    </row>
    <row r="805" spans="1:7">
      <c r="A805">
        <v>-0.59907999999999995</v>
      </c>
      <c r="B805">
        <v>-0.62834999999999996</v>
      </c>
      <c r="C805">
        <v>1.1291</v>
      </c>
      <c r="D805">
        <v>-0.94186999999999999</v>
      </c>
      <c r="E805">
        <v>1.1477999999999999</v>
      </c>
      <c r="F805">
        <v>1.7215</v>
      </c>
      <c r="G805">
        <v>-3.2385999999999999</v>
      </c>
    </row>
    <row r="806" spans="1:7">
      <c r="A806">
        <v>-0.66171999999999997</v>
      </c>
      <c r="B806">
        <v>9.2401999999999998E-2</v>
      </c>
      <c r="C806">
        <v>-7.5042999999999999E-2</v>
      </c>
      <c r="D806">
        <v>-1.5664</v>
      </c>
      <c r="E806">
        <v>3.0960999999999999</v>
      </c>
      <c r="F806">
        <v>0.55683000000000005</v>
      </c>
      <c r="G806">
        <v>-2.8795999999999999</v>
      </c>
    </row>
    <row r="807" spans="1:7">
      <c r="A807">
        <v>-0.62372000000000005</v>
      </c>
      <c r="B807">
        <v>-1.0765</v>
      </c>
      <c r="C807">
        <v>0.17344999999999999</v>
      </c>
      <c r="D807">
        <v>-1.1792</v>
      </c>
      <c r="E807">
        <v>-1.7987</v>
      </c>
      <c r="F807">
        <v>-0.46433000000000002</v>
      </c>
      <c r="G807">
        <v>3.5629</v>
      </c>
    </row>
    <row r="808" spans="1:7">
      <c r="A808">
        <v>-0.64837</v>
      </c>
      <c r="B808">
        <v>-1.7379</v>
      </c>
      <c r="C808">
        <v>-0.17444999999999999</v>
      </c>
      <c r="D808">
        <v>-0.34406999999999999</v>
      </c>
      <c r="E808">
        <v>-0.64117999999999997</v>
      </c>
      <c r="F808">
        <v>-0.51546999999999998</v>
      </c>
      <c r="G808">
        <v>2.5836999999999999</v>
      </c>
    </row>
    <row r="809" spans="1:7">
      <c r="A809">
        <v>-0.67301999999999995</v>
      </c>
      <c r="B809">
        <v>2.1103000000000001</v>
      </c>
      <c r="C809">
        <v>-0.32479000000000002</v>
      </c>
      <c r="D809">
        <v>1.9172</v>
      </c>
      <c r="E809">
        <v>1.637</v>
      </c>
      <c r="F809">
        <v>1.2151000000000001</v>
      </c>
      <c r="G809">
        <v>-7.4660000000000002</v>
      </c>
    </row>
    <row r="810" spans="1:7">
      <c r="A810">
        <v>-0.69765999999999995</v>
      </c>
      <c r="B810">
        <v>-1.0241</v>
      </c>
      <c r="C810">
        <v>-1.6061000000000001</v>
      </c>
      <c r="D810">
        <v>-1.0121</v>
      </c>
      <c r="E810">
        <v>1.7010000000000001</v>
      </c>
      <c r="F810">
        <v>2.0785000000000001E-2</v>
      </c>
      <c r="G810">
        <v>1.103</v>
      </c>
    </row>
    <row r="811" spans="1:7">
      <c r="A811">
        <v>-0.72231000000000001</v>
      </c>
      <c r="B811">
        <v>-1.6467000000000001</v>
      </c>
      <c r="C811">
        <v>1.0234999999999999E-2</v>
      </c>
      <c r="D811">
        <v>1.4363999999999999</v>
      </c>
      <c r="E811">
        <v>9.0185000000000001E-2</v>
      </c>
      <c r="F811">
        <v>-1.9994000000000001</v>
      </c>
      <c r="G811">
        <v>1.2347999999999999</v>
      </c>
    </row>
    <row r="812" spans="1:7">
      <c r="A812">
        <v>-0.74695</v>
      </c>
      <c r="B812">
        <v>0.95115000000000005</v>
      </c>
      <c r="C812">
        <v>0.12093</v>
      </c>
      <c r="D812">
        <v>1.7615000000000001</v>
      </c>
      <c r="E812">
        <v>-1.4326000000000001</v>
      </c>
      <c r="F812">
        <v>-1.4133</v>
      </c>
      <c r="G812">
        <v>-0.84941999999999995</v>
      </c>
    </row>
    <row r="813" spans="1:7">
      <c r="A813">
        <v>-0.35256999999999999</v>
      </c>
      <c r="B813">
        <v>-0.42902000000000001</v>
      </c>
      <c r="C813">
        <v>-1.2282</v>
      </c>
      <c r="D813">
        <v>0.58928000000000003</v>
      </c>
      <c r="E813">
        <v>0.84996000000000005</v>
      </c>
      <c r="F813">
        <v>0.50175000000000003</v>
      </c>
      <c r="G813">
        <v>-1.0681</v>
      </c>
    </row>
    <row r="814" spans="1:7">
      <c r="A814">
        <v>-0.34023999999999999</v>
      </c>
      <c r="B814">
        <v>-1.2337</v>
      </c>
      <c r="C814">
        <v>-1.0331999999999999</v>
      </c>
      <c r="D814">
        <v>0.71543999999999996</v>
      </c>
      <c r="E814">
        <v>0.81320000000000003</v>
      </c>
      <c r="F814">
        <v>1.2909999999999999</v>
      </c>
      <c r="G814">
        <v>-1.3483000000000001</v>
      </c>
    </row>
    <row r="815" spans="1:7">
      <c r="A815">
        <v>-0.32791999999999999</v>
      </c>
      <c r="B815">
        <v>-0.60538000000000003</v>
      </c>
      <c r="C815">
        <v>1.6063000000000001</v>
      </c>
      <c r="D815">
        <v>0.22234999999999999</v>
      </c>
      <c r="E815">
        <v>-0.11625000000000001</v>
      </c>
      <c r="F815">
        <v>-0.53181999999999996</v>
      </c>
      <c r="G815">
        <v>-1.2622</v>
      </c>
    </row>
    <row r="816" spans="1:7">
      <c r="A816">
        <v>-0.62366999999999995</v>
      </c>
      <c r="B816">
        <v>0.71204999999999996</v>
      </c>
      <c r="C816">
        <v>-0.32655000000000001</v>
      </c>
      <c r="D816">
        <v>-1.1906000000000001</v>
      </c>
      <c r="E816">
        <v>-1.3849</v>
      </c>
      <c r="F816">
        <v>1.4801</v>
      </c>
      <c r="G816">
        <v>4.8840000000000001E-2</v>
      </c>
    </row>
    <row r="817" spans="1:7">
      <c r="A817">
        <v>-0.59621999999999997</v>
      </c>
      <c r="B817">
        <v>0.21382000000000001</v>
      </c>
      <c r="C817">
        <v>-0.88109000000000004</v>
      </c>
      <c r="D817">
        <v>0.25352999999999998</v>
      </c>
      <c r="E817">
        <v>0.60794999999999999</v>
      </c>
      <c r="F817">
        <v>-0.39417999999999997</v>
      </c>
      <c r="G817">
        <v>-0.51305999999999996</v>
      </c>
    </row>
    <row r="818" spans="1:7">
      <c r="A818">
        <v>-0.56877999999999995</v>
      </c>
      <c r="B818">
        <v>0.84125000000000005</v>
      </c>
      <c r="C818">
        <v>7.9397999999999996E-2</v>
      </c>
      <c r="D818">
        <v>-2.1855000000000002</v>
      </c>
      <c r="E818">
        <v>0.93030999999999997</v>
      </c>
      <c r="F818">
        <v>1.8833</v>
      </c>
      <c r="G818">
        <v>-2.1661999999999999</v>
      </c>
    </row>
    <row r="819" spans="1:7">
      <c r="A819">
        <v>-0.54132999999999998</v>
      </c>
      <c r="B819">
        <v>-7.7704999999999996E-2</v>
      </c>
      <c r="C819">
        <v>0.61934999999999996</v>
      </c>
      <c r="D819">
        <v>5.1295E-2</v>
      </c>
      <c r="E819">
        <v>1.8548</v>
      </c>
      <c r="F819">
        <v>0.29527999999999999</v>
      </c>
      <c r="G819">
        <v>-3.4388999999999998</v>
      </c>
    </row>
    <row r="820" spans="1:7">
      <c r="A820">
        <v>-0.51388</v>
      </c>
      <c r="B820">
        <v>-1.5791999999999999</v>
      </c>
      <c r="C820">
        <v>-0.32998</v>
      </c>
      <c r="D820">
        <v>0.74543000000000004</v>
      </c>
      <c r="E820">
        <v>-4.3663E-2</v>
      </c>
      <c r="F820">
        <v>-0.68162999999999996</v>
      </c>
      <c r="G820">
        <v>1.1467000000000001</v>
      </c>
    </row>
    <row r="821" spans="1:7">
      <c r="A821">
        <v>-0.48643999999999998</v>
      </c>
      <c r="B821">
        <v>0.63712999999999997</v>
      </c>
      <c r="C821">
        <v>-0.12523999999999999</v>
      </c>
      <c r="D821">
        <v>1.7234</v>
      </c>
      <c r="E821">
        <v>0.20274</v>
      </c>
      <c r="F821">
        <v>-1.2730999999999999</v>
      </c>
      <c r="G821">
        <v>-1.9132</v>
      </c>
    </row>
    <row r="822" spans="1:7">
      <c r="A822">
        <v>-0.45899000000000001</v>
      </c>
      <c r="B822">
        <v>-3.3627999999999998E-2</v>
      </c>
      <c r="C822">
        <v>-0.38350000000000001</v>
      </c>
      <c r="D822">
        <v>-0.30841000000000002</v>
      </c>
      <c r="E822">
        <v>-2.1021000000000001</v>
      </c>
      <c r="F822">
        <v>-0.13813</v>
      </c>
      <c r="G822">
        <v>2.2806000000000002</v>
      </c>
    </row>
    <row r="823" spans="1:7">
      <c r="A823">
        <v>-0.43153999999999998</v>
      </c>
      <c r="B823">
        <v>-0.11620999999999999</v>
      </c>
      <c r="C823">
        <v>-0.69025999999999998</v>
      </c>
      <c r="D823">
        <v>0.22775999999999999</v>
      </c>
      <c r="E823">
        <v>-0.30436999999999997</v>
      </c>
      <c r="F823">
        <v>-0.14771000000000001</v>
      </c>
      <c r="G823">
        <v>0.31508000000000003</v>
      </c>
    </row>
    <row r="824" spans="1:7">
      <c r="A824">
        <v>-0.40409</v>
      </c>
      <c r="B824">
        <v>0.57716999999999996</v>
      </c>
      <c r="C824">
        <v>-0.22336</v>
      </c>
      <c r="D824">
        <v>0.19561000000000001</v>
      </c>
      <c r="E824">
        <v>2.0133000000000002E-2</v>
      </c>
      <c r="F824">
        <v>-1.1185</v>
      </c>
      <c r="G824">
        <v>-0.13628999999999999</v>
      </c>
    </row>
    <row r="825" spans="1:7">
      <c r="A825">
        <v>-0.37664999999999998</v>
      </c>
      <c r="B825">
        <v>-0.11055</v>
      </c>
      <c r="C825">
        <v>-1.0166999999999999</v>
      </c>
      <c r="D825">
        <v>0.38041000000000003</v>
      </c>
      <c r="E825">
        <v>-0.25489000000000001</v>
      </c>
      <c r="F825">
        <v>-0.87919000000000003</v>
      </c>
      <c r="G825">
        <v>1.1642999999999999</v>
      </c>
    </row>
    <row r="826" spans="1:7">
      <c r="A826">
        <v>-0.34920000000000001</v>
      </c>
      <c r="B826">
        <v>-0.43670999999999999</v>
      </c>
      <c r="C826">
        <v>-1.2794000000000001</v>
      </c>
      <c r="D826">
        <v>-0.15690000000000001</v>
      </c>
      <c r="E826">
        <v>0.26934999999999998</v>
      </c>
      <c r="F826">
        <v>-1.577</v>
      </c>
      <c r="G826">
        <v>2.4897</v>
      </c>
    </row>
    <row r="827" spans="1:7">
      <c r="A827">
        <v>-0.32174999999999998</v>
      </c>
      <c r="B827">
        <v>-0.11656999999999999</v>
      </c>
      <c r="C827">
        <v>-0.90529999999999999</v>
      </c>
      <c r="D827">
        <v>-0.49115999999999999</v>
      </c>
      <c r="E827">
        <v>0.58594999999999997</v>
      </c>
      <c r="F827">
        <v>-1.7932E-2</v>
      </c>
      <c r="G827">
        <v>0.25511</v>
      </c>
    </row>
    <row r="828" spans="1:7">
      <c r="A828">
        <v>-0.31558999999999998</v>
      </c>
      <c r="B828">
        <v>0.84736999999999996</v>
      </c>
      <c r="C828">
        <v>-1.0396000000000001E-2</v>
      </c>
      <c r="D828">
        <v>1.0952999999999999</v>
      </c>
      <c r="E828">
        <v>-1.1041000000000001</v>
      </c>
      <c r="F828">
        <v>-7.0772000000000002E-2</v>
      </c>
      <c r="G828">
        <v>-1.4843</v>
      </c>
    </row>
    <row r="829" spans="1:7">
      <c r="A829">
        <v>-0.30325999999999997</v>
      </c>
      <c r="B829">
        <v>-1.1660999999999999</v>
      </c>
      <c r="C829">
        <v>-0.42055999999999999</v>
      </c>
      <c r="D829">
        <v>-1.579</v>
      </c>
      <c r="E829">
        <v>-0.59282000000000001</v>
      </c>
      <c r="F829">
        <v>0.31286999999999998</v>
      </c>
      <c r="G829">
        <v>2.8132999999999999</v>
      </c>
    </row>
    <row r="830" spans="1:7">
      <c r="A830">
        <v>-0.29093000000000002</v>
      </c>
      <c r="B830">
        <v>-0.50012999999999996</v>
      </c>
      <c r="C830">
        <v>-6.2736E-2</v>
      </c>
      <c r="D830">
        <v>0.16497000000000001</v>
      </c>
      <c r="E830">
        <v>1.2213000000000001</v>
      </c>
      <c r="F830">
        <v>1.4516</v>
      </c>
      <c r="G830">
        <v>-2.9769000000000001</v>
      </c>
    </row>
    <row r="831" spans="1:7">
      <c r="A831">
        <v>-0.50039</v>
      </c>
      <c r="B831">
        <v>0.50763999999999998</v>
      </c>
      <c r="C831">
        <v>-1.2509999999999999</v>
      </c>
      <c r="D831">
        <v>1.4141999999999999</v>
      </c>
      <c r="E831">
        <v>0.85792999999999997</v>
      </c>
      <c r="F831">
        <v>0.56740999999999997</v>
      </c>
      <c r="G831">
        <v>-2.7543000000000002</v>
      </c>
    </row>
    <row r="832" spans="1:7">
      <c r="A832">
        <v>-0.19847000000000001</v>
      </c>
      <c r="B832">
        <v>-0.14665</v>
      </c>
      <c r="C832">
        <v>8.3141000000000007E-2</v>
      </c>
      <c r="D832">
        <v>0.18936</v>
      </c>
      <c r="E832">
        <v>0.50587000000000004</v>
      </c>
      <c r="F832">
        <v>6.0221999999999998E-2</v>
      </c>
      <c r="G832">
        <v>-1.2759</v>
      </c>
    </row>
    <row r="833" spans="1:7">
      <c r="A833">
        <v>-0.48805999999999999</v>
      </c>
      <c r="B833">
        <v>0.31934000000000001</v>
      </c>
      <c r="C833">
        <v>0.23546</v>
      </c>
      <c r="D833">
        <v>0.68567</v>
      </c>
      <c r="E833">
        <v>-0.46805999999999998</v>
      </c>
      <c r="F833">
        <v>0.38535000000000003</v>
      </c>
      <c r="G833">
        <v>-1.7476</v>
      </c>
    </row>
    <row r="834" spans="1:7">
      <c r="A834">
        <v>-0.18614</v>
      </c>
      <c r="B834">
        <v>0.96262999999999999</v>
      </c>
      <c r="C834">
        <v>-0.19897999999999999</v>
      </c>
      <c r="D834">
        <v>-9.8817000000000002E-3</v>
      </c>
      <c r="E834">
        <v>-1.5037</v>
      </c>
      <c r="F834">
        <v>-5.1431999999999999E-2</v>
      </c>
      <c r="G834">
        <v>0.25022</v>
      </c>
    </row>
    <row r="835" spans="1:7">
      <c r="A835">
        <v>-0.47574</v>
      </c>
      <c r="B835">
        <v>-0.80778000000000005</v>
      </c>
      <c r="C835">
        <v>1.4947999999999999</v>
      </c>
      <c r="D835">
        <v>1.2687999999999999</v>
      </c>
      <c r="E835">
        <v>1.9847999999999999</v>
      </c>
      <c r="F835">
        <v>-0.63239999999999996</v>
      </c>
      <c r="G835">
        <v>-3.8925000000000001</v>
      </c>
    </row>
    <row r="836" spans="1:7">
      <c r="A836">
        <v>-0.17382</v>
      </c>
      <c r="B836">
        <v>-0.62170000000000003</v>
      </c>
      <c r="C836">
        <v>-1.2047000000000001</v>
      </c>
      <c r="D836">
        <v>1.0577000000000001</v>
      </c>
      <c r="E836">
        <v>5.5983999999999999E-2</v>
      </c>
      <c r="F836">
        <v>-0.23293</v>
      </c>
      <c r="G836">
        <v>0.3276</v>
      </c>
    </row>
    <row r="837" spans="1:7">
      <c r="A837">
        <v>-0.46956999999999999</v>
      </c>
      <c r="B837">
        <v>0.90990000000000004</v>
      </c>
      <c r="C837">
        <v>-4.3382999999999998E-2</v>
      </c>
      <c r="D837">
        <v>-0.86614999999999998</v>
      </c>
      <c r="E837">
        <v>-0.32640000000000002</v>
      </c>
      <c r="F837">
        <v>-1.3775999999999999</v>
      </c>
      <c r="G837">
        <v>1.2287999999999999</v>
      </c>
    </row>
    <row r="838" spans="1:7">
      <c r="A838">
        <v>-0.44212000000000001</v>
      </c>
      <c r="B838">
        <v>0.88583000000000001</v>
      </c>
      <c r="C838">
        <v>-0.34845999999999999</v>
      </c>
      <c r="D838">
        <v>0.51153999999999999</v>
      </c>
      <c r="E838">
        <v>0.33105000000000001</v>
      </c>
      <c r="F838">
        <v>-0.51022999999999996</v>
      </c>
      <c r="G838">
        <v>-1.4233</v>
      </c>
    </row>
    <row r="839" spans="1:7">
      <c r="A839">
        <v>-0.41467999999999999</v>
      </c>
      <c r="B839">
        <v>-0.88322999999999996</v>
      </c>
      <c r="C839">
        <v>-0.16647999999999999</v>
      </c>
      <c r="D839">
        <v>-0.222</v>
      </c>
      <c r="E839">
        <v>-3.1995999999999997E-2</v>
      </c>
      <c r="F839">
        <v>1.0894999999999999</v>
      </c>
      <c r="G839">
        <v>-0.34788000000000002</v>
      </c>
    </row>
    <row r="840" spans="1:7">
      <c r="A840">
        <v>-0.38723000000000002</v>
      </c>
      <c r="B840">
        <v>-0.22847000000000001</v>
      </c>
      <c r="C840">
        <v>-1.7122999999999999</v>
      </c>
      <c r="D840">
        <v>0.27736</v>
      </c>
      <c r="E840">
        <v>-0.77470000000000006</v>
      </c>
      <c r="F840">
        <v>-1.3793</v>
      </c>
      <c r="G840">
        <v>3.2543000000000002</v>
      </c>
    </row>
    <row r="841" spans="1:7">
      <c r="A841">
        <v>-0.35977999999999999</v>
      </c>
      <c r="B841">
        <v>0.51529000000000003</v>
      </c>
      <c r="C841">
        <v>-0.90173000000000003</v>
      </c>
      <c r="D841">
        <v>-0.47558</v>
      </c>
      <c r="E841">
        <v>1.8150999999999999</v>
      </c>
      <c r="F841">
        <v>0.71304000000000001</v>
      </c>
      <c r="G841">
        <v>-2.2080000000000002</v>
      </c>
    </row>
    <row r="842" spans="1:7">
      <c r="A842">
        <v>-0.33233000000000001</v>
      </c>
      <c r="B842">
        <v>-1.7232000000000001</v>
      </c>
      <c r="C842">
        <v>-0.90676999999999996</v>
      </c>
      <c r="D842">
        <v>1.643</v>
      </c>
      <c r="E842">
        <v>-2.6919</v>
      </c>
      <c r="F842">
        <v>-2.1532</v>
      </c>
      <c r="G842">
        <v>5.2164999999999999</v>
      </c>
    </row>
    <row r="843" spans="1:7">
      <c r="A843">
        <v>-0.30488999999999999</v>
      </c>
      <c r="B843">
        <v>-0.89649999999999996</v>
      </c>
      <c r="C843">
        <v>1.4111</v>
      </c>
      <c r="D843">
        <v>0.52041999999999999</v>
      </c>
      <c r="E843">
        <v>-1.2513E-2</v>
      </c>
      <c r="F843">
        <v>-0.43302000000000002</v>
      </c>
      <c r="G843">
        <v>-1.1384000000000001</v>
      </c>
    </row>
    <row r="844" spans="1:7">
      <c r="A844">
        <v>-0.27744000000000002</v>
      </c>
      <c r="B844">
        <v>-0.67381999999999997</v>
      </c>
      <c r="C844">
        <v>0.59447000000000005</v>
      </c>
      <c r="D844">
        <v>-0.17212</v>
      </c>
      <c r="E844">
        <v>0.26978000000000002</v>
      </c>
      <c r="F844">
        <v>2.2694000000000001</v>
      </c>
      <c r="G844">
        <v>-2.8555000000000001</v>
      </c>
    </row>
    <row r="845" spans="1:7">
      <c r="A845">
        <v>-0.24998999999999999</v>
      </c>
      <c r="B845">
        <v>1.7588999999999999</v>
      </c>
      <c r="C845">
        <v>0.33524999999999999</v>
      </c>
      <c r="D845">
        <v>-0.70252999999999999</v>
      </c>
      <c r="E845">
        <v>1.052</v>
      </c>
      <c r="F845">
        <v>0.14932999999999999</v>
      </c>
      <c r="G845">
        <v>-3.0829</v>
      </c>
    </row>
    <row r="846" spans="1:7">
      <c r="A846">
        <v>-0.22255</v>
      </c>
      <c r="B846">
        <v>-0.43097999999999997</v>
      </c>
      <c r="C846">
        <v>-0.25940999999999997</v>
      </c>
      <c r="D846">
        <v>-0.37042000000000003</v>
      </c>
      <c r="E846">
        <v>1.7172000000000001</v>
      </c>
      <c r="F846">
        <v>-0.22412000000000001</v>
      </c>
      <c r="G846">
        <v>-0.96619999999999995</v>
      </c>
    </row>
    <row r="847" spans="1:7">
      <c r="A847">
        <v>-0.1951</v>
      </c>
      <c r="B847">
        <v>-0.45778999999999997</v>
      </c>
      <c r="C847">
        <v>0.15728</v>
      </c>
      <c r="D847">
        <v>-0.44288</v>
      </c>
      <c r="E847">
        <v>1.5610999999999999</v>
      </c>
      <c r="F847">
        <v>-2.0598999999999998</v>
      </c>
      <c r="G847">
        <v>0.74441000000000002</v>
      </c>
    </row>
    <row r="848" spans="1:7">
      <c r="A848">
        <v>-0.16764999999999999</v>
      </c>
      <c r="B848">
        <v>1.5106E-2</v>
      </c>
      <c r="C848">
        <v>-1.1842999999999999</v>
      </c>
      <c r="D848">
        <v>1.6255999999999999</v>
      </c>
      <c r="E848">
        <v>-0.68398999999999999</v>
      </c>
      <c r="F848">
        <v>0.36812</v>
      </c>
      <c r="G848">
        <v>-0.77800999999999998</v>
      </c>
    </row>
    <row r="849" spans="1:7">
      <c r="A849">
        <v>-0.46340999999999999</v>
      </c>
      <c r="B849">
        <v>1.9655</v>
      </c>
      <c r="C849">
        <v>-0.24060999999999999</v>
      </c>
      <c r="D849">
        <v>-1.0402</v>
      </c>
      <c r="E849">
        <v>-0.42870000000000003</v>
      </c>
      <c r="F849">
        <v>-0.29570000000000002</v>
      </c>
      <c r="G849">
        <v>-0.42777999999999999</v>
      </c>
    </row>
    <row r="850" spans="1:7">
      <c r="A850">
        <v>-0.16148999999999999</v>
      </c>
      <c r="B850">
        <v>-0.82179999999999997</v>
      </c>
      <c r="C850">
        <v>-0.85096000000000005</v>
      </c>
      <c r="D850">
        <v>1.3902000000000001</v>
      </c>
      <c r="E850">
        <v>0.61531999999999998</v>
      </c>
      <c r="F850">
        <v>1.4560999999999999</v>
      </c>
      <c r="G850">
        <v>-2.4314</v>
      </c>
    </row>
    <row r="851" spans="1:7">
      <c r="A851">
        <v>-0.45107999999999998</v>
      </c>
      <c r="B851">
        <v>-1.0913999999999999</v>
      </c>
      <c r="C851">
        <v>1.9350000000000001</v>
      </c>
      <c r="D851">
        <v>2.0846</v>
      </c>
      <c r="E851">
        <v>1.3063</v>
      </c>
      <c r="F851">
        <v>-1.2004999999999999</v>
      </c>
      <c r="G851">
        <v>-3.6175000000000002</v>
      </c>
    </row>
    <row r="852" spans="1:7">
      <c r="A852">
        <v>-0.14915999999999999</v>
      </c>
      <c r="B852">
        <v>1.3581000000000001</v>
      </c>
      <c r="C852">
        <v>0.53642999999999996</v>
      </c>
      <c r="D852">
        <v>0.17079</v>
      </c>
      <c r="E852">
        <v>-0.24584</v>
      </c>
      <c r="F852">
        <v>-0.54498999999999997</v>
      </c>
      <c r="G852">
        <v>-1.7748999999999999</v>
      </c>
    </row>
    <row r="853" spans="1:7">
      <c r="A853">
        <v>-0.43874999999999997</v>
      </c>
      <c r="B853">
        <v>1.5121</v>
      </c>
      <c r="C853">
        <v>0.38200000000000001</v>
      </c>
      <c r="D853">
        <v>-0.17076</v>
      </c>
      <c r="E853">
        <v>-0.31816</v>
      </c>
      <c r="F853">
        <v>0.61809000000000003</v>
      </c>
      <c r="G853">
        <v>-2.5139</v>
      </c>
    </row>
    <row r="854" spans="1:7">
      <c r="A854">
        <v>-0.13683000000000001</v>
      </c>
      <c r="B854">
        <v>-0.10363</v>
      </c>
      <c r="C854">
        <v>0.47410000000000002</v>
      </c>
      <c r="D854">
        <v>-1.2613000000000001</v>
      </c>
      <c r="E854">
        <v>0.31113000000000002</v>
      </c>
      <c r="F854">
        <v>0.98853000000000002</v>
      </c>
      <c r="G854">
        <v>-0.87463000000000002</v>
      </c>
    </row>
    <row r="855" spans="1:7">
      <c r="A855">
        <v>-0.29597000000000001</v>
      </c>
      <c r="B855">
        <v>-0.48144999999999999</v>
      </c>
      <c r="C855">
        <v>0.43226999999999999</v>
      </c>
      <c r="D855">
        <v>0.91239999999999999</v>
      </c>
      <c r="E855">
        <v>1.3565</v>
      </c>
      <c r="F855">
        <v>0.18942000000000001</v>
      </c>
      <c r="G855">
        <v>-2.8730000000000002</v>
      </c>
    </row>
    <row r="856" spans="1:7">
      <c r="A856">
        <v>-0.14501</v>
      </c>
      <c r="B856">
        <v>1.8119000000000001</v>
      </c>
      <c r="C856">
        <v>0.71797999999999995</v>
      </c>
      <c r="D856">
        <v>-0.27840999999999999</v>
      </c>
      <c r="E856">
        <v>-1.93</v>
      </c>
      <c r="F856">
        <v>2.2433000000000002E-2</v>
      </c>
      <c r="G856">
        <v>-0.71933999999999998</v>
      </c>
    </row>
    <row r="857" spans="1:7">
      <c r="A857">
        <v>-0.11985</v>
      </c>
      <c r="B857">
        <v>1.8140000000000001</v>
      </c>
      <c r="C857">
        <v>-1.2522</v>
      </c>
      <c r="D857">
        <v>-0.26966000000000001</v>
      </c>
      <c r="E857">
        <v>1.4457</v>
      </c>
      <c r="F857">
        <v>-1.9356</v>
      </c>
      <c r="G857">
        <v>-0.18193999999999999</v>
      </c>
    </row>
    <row r="858" spans="1:7">
      <c r="A858">
        <v>-9.4690999999999997E-2</v>
      </c>
      <c r="B858">
        <v>-0.45895999999999998</v>
      </c>
      <c r="C858">
        <v>-0.28845999999999999</v>
      </c>
      <c r="D858">
        <v>0.71126999999999996</v>
      </c>
      <c r="E858">
        <v>-0.47171999999999997</v>
      </c>
      <c r="F858">
        <v>1.3481000000000001</v>
      </c>
      <c r="G858">
        <v>-1.3212999999999999</v>
      </c>
    </row>
    <row r="859" spans="1:7">
      <c r="A859">
        <v>-0.31598999999999999</v>
      </c>
      <c r="B859">
        <v>0.47375</v>
      </c>
      <c r="C859">
        <v>-0.82391000000000003</v>
      </c>
      <c r="D859">
        <v>1.3623000000000001</v>
      </c>
      <c r="E859">
        <v>0.19955999999999999</v>
      </c>
      <c r="F859">
        <v>0.68918999999999997</v>
      </c>
      <c r="G859">
        <v>-2.3938000000000001</v>
      </c>
    </row>
    <row r="860" spans="1:7">
      <c r="A860">
        <v>-0.16503000000000001</v>
      </c>
      <c r="B860">
        <v>-0.47038000000000002</v>
      </c>
      <c r="C860">
        <v>-0.89434999999999998</v>
      </c>
      <c r="D860">
        <v>-1.5268999999999999</v>
      </c>
      <c r="E860">
        <v>-0.27977999999999997</v>
      </c>
      <c r="F860">
        <v>-2.9253</v>
      </c>
      <c r="G860">
        <v>5.7723000000000004</v>
      </c>
    </row>
    <row r="861" spans="1:7">
      <c r="A861">
        <v>-6.4394000000000007E-2</v>
      </c>
      <c r="B861">
        <v>0.13435</v>
      </c>
      <c r="C861">
        <v>0.60468</v>
      </c>
      <c r="D861">
        <v>-1.4972000000000001</v>
      </c>
      <c r="E861">
        <v>0.86565999999999999</v>
      </c>
      <c r="F861">
        <v>-0.34756999999999999</v>
      </c>
      <c r="G861">
        <v>-9.4550999999999996E-2</v>
      </c>
    </row>
    <row r="862" spans="1:7">
      <c r="A862">
        <v>-0.33601999999999999</v>
      </c>
      <c r="B862">
        <v>-0.96926999999999996</v>
      </c>
      <c r="C862">
        <v>-3.4769000000000001E-2</v>
      </c>
      <c r="D862">
        <v>1.0241</v>
      </c>
      <c r="E862">
        <v>-1.3833</v>
      </c>
      <c r="F862">
        <v>-0.30159999999999998</v>
      </c>
      <c r="G862">
        <v>1.2029000000000001</v>
      </c>
    </row>
    <row r="863" spans="1:7">
      <c r="A863">
        <v>-0.18506</v>
      </c>
      <c r="B863">
        <v>-0.16488</v>
      </c>
      <c r="C863">
        <v>1.8076000000000001</v>
      </c>
      <c r="D863">
        <v>1.6107</v>
      </c>
      <c r="E863">
        <v>-0.72204000000000002</v>
      </c>
      <c r="F863">
        <v>-0.73306000000000004</v>
      </c>
      <c r="G863">
        <v>-2.2431000000000001</v>
      </c>
    </row>
    <row r="864" spans="1:7">
      <c r="A864">
        <v>-3.4098000000000003E-2</v>
      </c>
      <c r="B864">
        <v>-0.56967999999999996</v>
      </c>
      <c r="C864">
        <v>-1.0477000000000001</v>
      </c>
      <c r="D864">
        <v>0.55618000000000001</v>
      </c>
      <c r="E864">
        <v>0.14080999999999999</v>
      </c>
      <c r="F864">
        <v>-1.0309999999999999</v>
      </c>
      <c r="G864">
        <v>1.5087999999999999</v>
      </c>
    </row>
    <row r="865" spans="1:7">
      <c r="A865">
        <v>-0.33601999999999999</v>
      </c>
      <c r="B865">
        <v>-0.59501999999999999</v>
      </c>
      <c r="C865">
        <v>-3.5836000000000002E-3</v>
      </c>
      <c r="D865">
        <v>-1.0346</v>
      </c>
      <c r="E865">
        <v>-1.2914000000000001</v>
      </c>
      <c r="F865">
        <v>-1.5592999999999999</v>
      </c>
      <c r="G865">
        <v>4.1357999999999997</v>
      </c>
    </row>
    <row r="866" spans="1:7">
      <c r="A866">
        <v>-3.4098000000000003E-2</v>
      </c>
      <c r="B866">
        <v>-2.2408999999999999</v>
      </c>
      <c r="C866">
        <v>-0.96206999999999998</v>
      </c>
      <c r="D866">
        <v>0.54091999999999996</v>
      </c>
      <c r="E866">
        <v>-1.0111000000000001</v>
      </c>
      <c r="F866">
        <v>0.37207000000000001</v>
      </c>
      <c r="G866">
        <v>2.8216000000000001</v>
      </c>
    </row>
    <row r="867" spans="1:7">
      <c r="A867">
        <v>-0.17136000000000001</v>
      </c>
      <c r="B867">
        <v>6.7034999999999997E-2</v>
      </c>
      <c r="C867">
        <v>0.66</v>
      </c>
      <c r="D867">
        <v>0.56166000000000005</v>
      </c>
      <c r="E867">
        <v>1.351</v>
      </c>
      <c r="F867">
        <v>0.64939000000000002</v>
      </c>
      <c r="G867">
        <v>-3.7105000000000001</v>
      </c>
    </row>
    <row r="868" spans="1:7">
      <c r="A868">
        <v>-0.32232</v>
      </c>
      <c r="B868">
        <v>-1.0503</v>
      </c>
      <c r="C868">
        <v>-0.49534</v>
      </c>
      <c r="D868">
        <v>0.14341999999999999</v>
      </c>
      <c r="E868">
        <v>-1.3566</v>
      </c>
      <c r="F868">
        <v>-1.3686</v>
      </c>
      <c r="G868">
        <v>3.7256</v>
      </c>
    </row>
    <row r="869" spans="1:7">
      <c r="A869">
        <v>-2.0400000000000001E-2</v>
      </c>
      <c r="B869">
        <v>-0.32646999999999998</v>
      </c>
      <c r="C869">
        <v>-0.93986999999999998</v>
      </c>
      <c r="D869">
        <v>0.92161999999999999</v>
      </c>
      <c r="E869">
        <v>-0.21465000000000001</v>
      </c>
      <c r="F869">
        <v>-0.76093999999999995</v>
      </c>
      <c r="G869">
        <v>0.87607000000000002</v>
      </c>
    </row>
    <row r="870" spans="1:7">
      <c r="A870">
        <v>-0.15765999999999999</v>
      </c>
      <c r="B870">
        <v>0.57489999999999997</v>
      </c>
      <c r="C870">
        <v>-3.4220999999999999</v>
      </c>
      <c r="D870">
        <v>-1.7603</v>
      </c>
      <c r="E870">
        <v>-0.61719999999999997</v>
      </c>
      <c r="F870">
        <v>-0.35826000000000002</v>
      </c>
      <c r="G870">
        <v>5.2378</v>
      </c>
    </row>
    <row r="871" spans="1:7">
      <c r="A871">
        <v>-0.30862000000000001</v>
      </c>
      <c r="B871">
        <v>1.3307</v>
      </c>
      <c r="C871">
        <v>-0.70489999999999997</v>
      </c>
      <c r="D871">
        <v>-1.0940000000000001</v>
      </c>
      <c r="E871">
        <v>-0.48226999999999998</v>
      </c>
      <c r="F871">
        <v>0.90586</v>
      </c>
      <c r="G871">
        <v>-0.29869000000000001</v>
      </c>
    </row>
    <row r="872" spans="1:7">
      <c r="A872">
        <v>-6.7019000000000002E-3</v>
      </c>
      <c r="B872">
        <v>-2.5642999999999998</v>
      </c>
      <c r="C872">
        <v>-0.40204000000000001</v>
      </c>
      <c r="D872">
        <v>-1.4416</v>
      </c>
      <c r="E872">
        <v>-1.4619</v>
      </c>
      <c r="F872">
        <v>4.2889999999999998E-2</v>
      </c>
      <c r="G872">
        <v>5.4718999999999998</v>
      </c>
    </row>
    <row r="873" spans="1:7">
      <c r="A873">
        <v>-0.14396</v>
      </c>
      <c r="B873">
        <v>0.77649000000000001</v>
      </c>
      <c r="C873">
        <v>0.96938000000000002</v>
      </c>
      <c r="D873">
        <v>1.7481</v>
      </c>
      <c r="E873">
        <v>1.7132000000000001</v>
      </c>
      <c r="F873">
        <v>0.88993999999999995</v>
      </c>
      <c r="G873">
        <v>-6.5346000000000002</v>
      </c>
    </row>
    <row r="874" spans="1:7">
      <c r="A874">
        <v>-0.29492000000000002</v>
      </c>
      <c r="B874">
        <v>-0.75993999999999995</v>
      </c>
      <c r="C874">
        <v>-0.81786000000000003</v>
      </c>
      <c r="D874">
        <v>-8.2241999999999996E-2</v>
      </c>
      <c r="E874">
        <v>1.1700999999999999</v>
      </c>
      <c r="F874">
        <v>1.4524999999999999</v>
      </c>
      <c r="G874">
        <v>-1.3720000000000001</v>
      </c>
    </row>
    <row r="875" spans="1:7">
      <c r="A875">
        <v>-0.14396</v>
      </c>
      <c r="B875">
        <v>-0.29665999999999998</v>
      </c>
      <c r="C875">
        <v>-0.74289000000000005</v>
      </c>
      <c r="D875">
        <v>-1.7356</v>
      </c>
      <c r="E875">
        <v>0.61372000000000004</v>
      </c>
      <c r="F875">
        <v>0.24861</v>
      </c>
      <c r="G875">
        <v>1.6007</v>
      </c>
    </row>
    <row r="876" spans="1:7">
      <c r="A876">
        <v>6.9959000000000002E-3</v>
      </c>
      <c r="B876">
        <v>-0.70021999999999995</v>
      </c>
      <c r="C876">
        <v>-0.24737999999999999</v>
      </c>
      <c r="D876">
        <v>-1.3267</v>
      </c>
      <c r="E876">
        <v>-5.7962E-2</v>
      </c>
      <c r="F876">
        <v>0.74236000000000002</v>
      </c>
      <c r="G876">
        <v>1.2559</v>
      </c>
    </row>
    <row r="877" spans="1:7">
      <c r="A877">
        <v>-0.26462999999999998</v>
      </c>
      <c r="B877">
        <v>-1.8963000000000001</v>
      </c>
      <c r="C877">
        <v>0.49465999999999999</v>
      </c>
      <c r="D877">
        <v>0.45033000000000001</v>
      </c>
      <c r="E877">
        <v>1.3580000000000001</v>
      </c>
      <c r="F877">
        <v>0.81842000000000004</v>
      </c>
      <c r="G877">
        <v>-1.6371</v>
      </c>
    </row>
    <row r="878" spans="1:7">
      <c r="A878">
        <v>-0.16399</v>
      </c>
      <c r="B878">
        <v>1.0357000000000001</v>
      </c>
      <c r="C878">
        <v>-1.1517999999999999</v>
      </c>
      <c r="D878">
        <v>0.31339</v>
      </c>
      <c r="E878">
        <v>-1.08</v>
      </c>
      <c r="F878">
        <v>0.53042</v>
      </c>
      <c r="G878">
        <v>-3.857E-2</v>
      </c>
    </row>
    <row r="879" spans="1:7">
      <c r="A879">
        <v>-1.3027E-2</v>
      </c>
      <c r="B879">
        <v>-1.7927</v>
      </c>
      <c r="C879">
        <v>-0.86346000000000001</v>
      </c>
      <c r="D879">
        <v>-0.10123</v>
      </c>
      <c r="E879">
        <v>-0.21573999999999999</v>
      </c>
      <c r="F879">
        <v>0.13333999999999999</v>
      </c>
      <c r="G879">
        <v>2.4441000000000002</v>
      </c>
    </row>
    <row r="880" spans="1:7">
      <c r="A880">
        <v>-0.23433000000000001</v>
      </c>
      <c r="B880">
        <v>0.74229000000000001</v>
      </c>
      <c r="C880">
        <v>0.91793000000000002</v>
      </c>
      <c r="D880">
        <v>-4.7906999999999998E-2</v>
      </c>
      <c r="E880">
        <v>0.39687</v>
      </c>
      <c r="F880">
        <v>0.58431999999999995</v>
      </c>
      <c r="G880">
        <v>-2.9373</v>
      </c>
    </row>
    <row r="881" spans="1:7">
      <c r="A881">
        <v>-0.20916999999999999</v>
      </c>
      <c r="B881">
        <v>0.74880000000000002</v>
      </c>
      <c r="C881">
        <v>-1.3812</v>
      </c>
      <c r="D881">
        <v>1.4207000000000001</v>
      </c>
      <c r="E881">
        <v>0.71338000000000001</v>
      </c>
      <c r="F881">
        <v>1.1161000000000001</v>
      </c>
      <c r="G881">
        <v>-3.069</v>
      </c>
    </row>
    <row r="882" spans="1:7">
      <c r="A882">
        <v>-0.18401000000000001</v>
      </c>
      <c r="B882">
        <v>-0.52368000000000003</v>
      </c>
      <c r="C882">
        <v>-6.8043000000000006E-2</v>
      </c>
      <c r="D882">
        <v>1.3405</v>
      </c>
      <c r="E882">
        <v>-0.30793999999999999</v>
      </c>
      <c r="F882">
        <v>0.11495</v>
      </c>
      <c r="G882">
        <v>-0.98292000000000002</v>
      </c>
    </row>
    <row r="883" spans="1:7">
      <c r="A883">
        <v>-3.3050999999999997E-2</v>
      </c>
      <c r="B883">
        <v>-5.4546999999999998E-2</v>
      </c>
      <c r="C883">
        <v>1.2000999999999999</v>
      </c>
      <c r="D883">
        <v>-0.77803999999999995</v>
      </c>
      <c r="E883">
        <v>1.2837000000000001</v>
      </c>
      <c r="F883">
        <v>1.25</v>
      </c>
      <c r="G883">
        <v>-3.2282999999999999</v>
      </c>
    </row>
    <row r="884" spans="1:7">
      <c r="A884">
        <v>0.10972999999999999</v>
      </c>
      <c r="B884">
        <v>1.8169999999999999</v>
      </c>
      <c r="C884">
        <v>-0.53810999999999998</v>
      </c>
      <c r="D884">
        <v>0.25327</v>
      </c>
      <c r="E884">
        <v>0.72219999999999995</v>
      </c>
      <c r="F884">
        <v>-2.5289999999999999</v>
      </c>
      <c r="G884">
        <v>4.5123000000000003E-2</v>
      </c>
    </row>
    <row r="885" spans="1:7">
      <c r="A885">
        <v>0.12206</v>
      </c>
      <c r="B885">
        <v>4.4727000000000003E-2</v>
      </c>
      <c r="C885">
        <v>0.37726999999999999</v>
      </c>
      <c r="D885">
        <v>-1.4931000000000001</v>
      </c>
      <c r="E885">
        <v>0.74046000000000001</v>
      </c>
      <c r="F885">
        <v>2.0906999999999999E-2</v>
      </c>
      <c r="G885">
        <v>0.12539</v>
      </c>
    </row>
    <row r="886" spans="1:7">
      <c r="A886">
        <v>0.13439000000000001</v>
      </c>
      <c r="B886">
        <v>0.51785000000000003</v>
      </c>
      <c r="C886">
        <v>-0.44320999999999999</v>
      </c>
      <c r="D886">
        <v>-1.2304999999999999</v>
      </c>
      <c r="E886">
        <v>0.11292000000000001</v>
      </c>
      <c r="F886">
        <v>1.3792</v>
      </c>
      <c r="G886">
        <v>-0.54622000000000004</v>
      </c>
    </row>
    <row r="887" spans="1:7">
      <c r="A887">
        <v>-0.16137000000000001</v>
      </c>
      <c r="B887">
        <v>-0.38873000000000002</v>
      </c>
      <c r="C887">
        <v>-0.16220000000000001</v>
      </c>
      <c r="D887">
        <v>-0.59631999999999996</v>
      </c>
      <c r="E887">
        <v>-0.56671000000000005</v>
      </c>
      <c r="F887">
        <v>-0.67940999999999996</v>
      </c>
      <c r="G887">
        <v>2.1859999999999999</v>
      </c>
    </row>
    <row r="888" spans="1:7">
      <c r="A888">
        <v>-0.13392000000000001</v>
      </c>
      <c r="B888">
        <v>-0.77934000000000003</v>
      </c>
      <c r="C888">
        <v>-0.16847999999999999</v>
      </c>
      <c r="D888">
        <v>1.7713000000000001</v>
      </c>
      <c r="E888">
        <v>1.8028</v>
      </c>
      <c r="F888">
        <v>-1.335</v>
      </c>
      <c r="G888">
        <v>-1.5999000000000001</v>
      </c>
    </row>
    <row r="889" spans="1:7">
      <c r="A889">
        <v>-0.10648000000000001</v>
      </c>
      <c r="B889">
        <v>-0.52156000000000002</v>
      </c>
      <c r="C889">
        <v>-0.44396000000000002</v>
      </c>
      <c r="D889">
        <v>-1.5831000000000001E-2</v>
      </c>
      <c r="E889">
        <v>0.81486000000000003</v>
      </c>
      <c r="F889">
        <v>-0.2253</v>
      </c>
      <c r="G889">
        <v>0.14534</v>
      </c>
    </row>
    <row r="890" spans="1:7">
      <c r="A890">
        <v>-7.9028000000000001E-2</v>
      </c>
      <c r="B890">
        <v>0.91637999999999997</v>
      </c>
      <c r="C890">
        <v>0.81394</v>
      </c>
      <c r="D890">
        <v>1.6475</v>
      </c>
      <c r="E890">
        <v>0.82440999999999998</v>
      </c>
      <c r="F890">
        <v>0.1719</v>
      </c>
      <c r="G890">
        <v>-4.6639999999999997</v>
      </c>
    </row>
    <row r="891" spans="1:7">
      <c r="A891">
        <v>-5.1581000000000002E-2</v>
      </c>
      <c r="B891">
        <v>-3.6061000000000003E-2</v>
      </c>
      <c r="C891">
        <v>1.4641E-2</v>
      </c>
      <c r="D891">
        <v>-1.8456999999999999</v>
      </c>
      <c r="E891">
        <v>1.2025999999999999</v>
      </c>
      <c r="F891">
        <v>-0.44585000000000002</v>
      </c>
      <c r="G891">
        <v>0.95999000000000001</v>
      </c>
    </row>
    <row r="892" spans="1:7">
      <c r="A892">
        <v>-2.4133999999999999E-2</v>
      </c>
      <c r="B892">
        <v>-5.305E-2</v>
      </c>
      <c r="C892">
        <v>0.76717000000000002</v>
      </c>
      <c r="D892">
        <v>-0.44105</v>
      </c>
      <c r="E892">
        <v>1.4436</v>
      </c>
      <c r="F892">
        <v>0.48957000000000001</v>
      </c>
      <c r="G892">
        <v>-2.4211999999999998</v>
      </c>
    </row>
    <row r="893" spans="1:7">
      <c r="A893">
        <v>3.3134000000000002E-3</v>
      </c>
      <c r="B893">
        <v>0.71030000000000004</v>
      </c>
      <c r="C893">
        <v>0.44566</v>
      </c>
      <c r="D893">
        <v>1.2105999999999999</v>
      </c>
      <c r="E893">
        <v>-1.9279999999999999</v>
      </c>
      <c r="F893">
        <v>0.13547000000000001</v>
      </c>
      <c r="G893">
        <v>-0.84996000000000005</v>
      </c>
    </row>
    <row r="894" spans="1:7">
      <c r="A894">
        <v>3.0761E-2</v>
      </c>
      <c r="B894">
        <v>1.2679</v>
      </c>
      <c r="C894">
        <v>-0.69960999999999995</v>
      </c>
      <c r="D894">
        <v>-0.79835</v>
      </c>
      <c r="E894">
        <v>-1.7888999999999999</v>
      </c>
      <c r="F894">
        <v>-0.95023000000000002</v>
      </c>
      <c r="G894">
        <v>2.7867000000000002</v>
      </c>
    </row>
    <row r="895" spans="1:7">
      <c r="A895">
        <v>5.8208000000000003E-2</v>
      </c>
      <c r="B895">
        <v>1.6643000000000002E-2</v>
      </c>
      <c r="C895">
        <v>0.44470999999999999</v>
      </c>
      <c r="D895">
        <v>0.51307999999999998</v>
      </c>
      <c r="E895">
        <v>-1.1619999999999999</v>
      </c>
      <c r="F895">
        <v>0.26268000000000002</v>
      </c>
      <c r="G895">
        <v>-0.33080999999999999</v>
      </c>
    </row>
    <row r="896" spans="1:7">
      <c r="A896">
        <v>8.5654999999999995E-2</v>
      </c>
      <c r="B896">
        <v>-0.40760000000000002</v>
      </c>
      <c r="C896">
        <v>-1.0037</v>
      </c>
      <c r="D896">
        <v>3.5758999999999999E-2</v>
      </c>
      <c r="E896">
        <v>0.37097999999999998</v>
      </c>
      <c r="F896">
        <v>0.12950999999999999</v>
      </c>
      <c r="G896">
        <v>0.61431000000000002</v>
      </c>
    </row>
    <row r="897" spans="1:7">
      <c r="A897">
        <v>0.11310000000000001</v>
      </c>
      <c r="B897">
        <v>1.2502</v>
      </c>
      <c r="C897">
        <v>0.26445999999999997</v>
      </c>
      <c r="D897">
        <v>1.4614</v>
      </c>
      <c r="E897">
        <v>0.43814999999999998</v>
      </c>
      <c r="F897">
        <v>-0.26067000000000001</v>
      </c>
      <c r="G897">
        <v>-3.4331</v>
      </c>
    </row>
    <row r="898" spans="1:7">
      <c r="A898">
        <v>0.14055000000000001</v>
      </c>
      <c r="B898">
        <v>-0.10069</v>
      </c>
      <c r="C898">
        <v>-1.1960999999999999</v>
      </c>
      <c r="D898">
        <v>-0.25296999999999997</v>
      </c>
      <c r="E898">
        <v>-0.98329999999999995</v>
      </c>
      <c r="F898">
        <v>0.43589</v>
      </c>
      <c r="G898">
        <v>1.8464</v>
      </c>
    </row>
    <row r="899" spans="1:7">
      <c r="A899">
        <v>0.14671000000000001</v>
      </c>
      <c r="B899">
        <v>1.2436</v>
      </c>
      <c r="C899">
        <v>0.44023000000000001</v>
      </c>
      <c r="D899">
        <v>-0.52756000000000003</v>
      </c>
      <c r="E899">
        <v>1.2096</v>
      </c>
      <c r="F899">
        <v>6.5697000000000005E-2</v>
      </c>
      <c r="G899">
        <v>-2.6202000000000001</v>
      </c>
    </row>
    <row r="900" spans="1:7">
      <c r="A900">
        <v>0.15903999999999999</v>
      </c>
      <c r="B900">
        <v>0.91154999999999997</v>
      </c>
      <c r="C900">
        <v>-8.4384000000000004E-3</v>
      </c>
      <c r="D900">
        <v>-0.55239000000000005</v>
      </c>
      <c r="E900">
        <v>-0.85104999999999997</v>
      </c>
      <c r="F900">
        <v>4.2778999999999998E-2</v>
      </c>
      <c r="G900">
        <v>0.27363999999999999</v>
      </c>
    </row>
    <row r="901" spans="1:7">
      <c r="A901">
        <v>0.17136999999999999</v>
      </c>
      <c r="B901">
        <v>-1.2483</v>
      </c>
      <c r="C901">
        <v>0.61234999999999995</v>
      </c>
      <c r="D901">
        <v>0.39355000000000001</v>
      </c>
      <c r="E901">
        <v>0.65661000000000003</v>
      </c>
      <c r="F901">
        <v>5.1103999999999997E-2</v>
      </c>
      <c r="G901">
        <v>-0.69554000000000005</v>
      </c>
    </row>
    <row r="902" spans="1:7">
      <c r="A902">
        <v>-3.8089999999999999E-2</v>
      </c>
      <c r="B902">
        <v>-0.43687999999999999</v>
      </c>
      <c r="C902">
        <v>1.4923999999999999</v>
      </c>
      <c r="D902">
        <v>0.53200000000000003</v>
      </c>
      <c r="E902">
        <v>-0.7651</v>
      </c>
      <c r="F902">
        <v>0.97130000000000005</v>
      </c>
      <c r="G902">
        <v>-1.9278999999999999</v>
      </c>
    </row>
    <row r="903" spans="1:7">
      <c r="A903">
        <v>0.26383000000000001</v>
      </c>
      <c r="B903">
        <v>-0.43486000000000002</v>
      </c>
      <c r="C903">
        <v>0.15447</v>
      </c>
      <c r="D903">
        <v>-0.15806000000000001</v>
      </c>
      <c r="E903">
        <v>0.59091000000000005</v>
      </c>
      <c r="F903">
        <v>0.47742000000000001</v>
      </c>
      <c r="G903">
        <v>-0.74768000000000001</v>
      </c>
    </row>
    <row r="904" spans="1:7">
      <c r="A904">
        <v>-2.5762E-2</v>
      </c>
      <c r="B904">
        <v>-0.83703000000000005</v>
      </c>
      <c r="C904">
        <v>0.33066000000000001</v>
      </c>
      <c r="D904">
        <v>1.2566999999999999</v>
      </c>
      <c r="E904">
        <v>-2.851</v>
      </c>
      <c r="F904">
        <v>1.2738</v>
      </c>
      <c r="G904">
        <v>0.64814000000000005</v>
      </c>
    </row>
    <row r="905" spans="1:7">
      <c r="A905">
        <v>0.27616000000000002</v>
      </c>
      <c r="B905">
        <v>-0.18723999999999999</v>
      </c>
      <c r="C905">
        <v>0.74031000000000002</v>
      </c>
      <c r="D905">
        <v>-1.0920000000000001</v>
      </c>
      <c r="E905">
        <v>0.68098000000000003</v>
      </c>
      <c r="F905">
        <v>0.97755999999999998</v>
      </c>
      <c r="G905">
        <v>-1.1796</v>
      </c>
    </row>
    <row r="906" spans="1:7">
      <c r="A906">
        <v>-1.3434E-2</v>
      </c>
      <c r="B906">
        <v>7.9072000000000003E-2</v>
      </c>
      <c r="C906">
        <v>0.58811000000000002</v>
      </c>
      <c r="D906">
        <v>0.84218000000000004</v>
      </c>
      <c r="E906">
        <v>0.17809</v>
      </c>
      <c r="F906">
        <v>0.89287000000000005</v>
      </c>
      <c r="G906">
        <v>-2.7109000000000001</v>
      </c>
    </row>
    <row r="907" spans="1:7">
      <c r="A907">
        <v>0.28849000000000002</v>
      </c>
      <c r="B907">
        <v>1.9542999999999999</v>
      </c>
      <c r="C907">
        <v>-0.84479000000000004</v>
      </c>
      <c r="D907">
        <v>0.67952000000000001</v>
      </c>
      <c r="E907">
        <v>-0.79664999999999997</v>
      </c>
      <c r="F907">
        <v>-0.57299</v>
      </c>
      <c r="G907">
        <v>-0.52063999999999999</v>
      </c>
    </row>
    <row r="908" spans="1:7">
      <c r="A908">
        <v>-7.2696000000000002E-3</v>
      </c>
      <c r="B908">
        <v>-0.14745</v>
      </c>
      <c r="C908">
        <v>1.4294</v>
      </c>
      <c r="D908">
        <v>1.4025000000000001</v>
      </c>
      <c r="E908">
        <v>0.89958000000000005</v>
      </c>
      <c r="F908">
        <v>3.3354000000000002E-2</v>
      </c>
      <c r="G908">
        <v>-3.7444000000000002</v>
      </c>
    </row>
    <row r="909" spans="1:7">
      <c r="A909">
        <v>2.0178000000000001E-2</v>
      </c>
      <c r="B909">
        <v>-0.68662999999999996</v>
      </c>
      <c r="C909">
        <v>0.99705999999999995</v>
      </c>
      <c r="D909">
        <v>0.93976000000000004</v>
      </c>
      <c r="E909">
        <v>0.60733999999999999</v>
      </c>
      <c r="F909">
        <v>-1.1177999999999999</v>
      </c>
      <c r="G909">
        <v>-0.84211000000000003</v>
      </c>
    </row>
    <row r="910" spans="1:7">
      <c r="A910">
        <v>4.7625000000000001E-2</v>
      </c>
      <c r="B910">
        <v>1.9474</v>
      </c>
      <c r="C910">
        <v>-1.2121999999999999</v>
      </c>
      <c r="D910">
        <v>-0.82586000000000004</v>
      </c>
      <c r="E910">
        <v>1.4634</v>
      </c>
      <c r="F910">
        <v>0.64732999999999996</v>
      </c>
      <c r="G910">
        <v>-2.0741000000000001</v>
      </c>
    </row>
    <row r="911" spans="1:7">
      <c r="A911">
        <v>7.5072E-2</v>
      </c>
      <c r="B911">
        <v>1.2470000000000001</v>
      </c>
      <c r="C911">
        <v>0.76741999999999999</v>
      </c>
      <c r="D911">
        <v>0.86726999999999999</v>
      </c>
      <c r="E911">
        <v>0.10532999999999999</v>
      </c>
      <c r="F911">
        <v>0.59867999999999999</v>
      </c>
      <c r="G911">
        <v>-3.6907000000000001</v>
      </c>
    </row>
    <row r="912" spans="1:7">
      <c r="A912">
        <v>0.10252</v>
      </c>
      <c r="B912">
        <v>0.63021000000000005</v>
      </c>
      <c r="C912">
        <v>0.45512999999999998</v>
      </c>
      <c r="D912">
        <v>0.11773</v>
      </c>
      <c r="E912">
        <v>1.5613999999999999</v>
      </c>
      <c r="F912">
        <v>-3.0003E-3</v>
      </c>
      <c r="G912">
        <v>-2.8376000000000001</v>
      </c>
    </row>
    <row r="913" spans="1:7">
      <c r="A913">
        <v>0.12997</v>
      </c>
      <c r="B913">
        <v>0.17488000000000001</v>
      </c>
      <c r="C913">
        <v>0.80564999999999998</v>
      </c>
      <c r="D913">
        <v>-0.58508000000000004</v>
      </c>
      <c r="E913">
        <v>0.87190000000000001</v>
      </c>
      <c r="F913">
        <v>1.6825000000000001</v>
      </c>
      <c r="G913">
        <v>-3.0190999999999999</v>
      </c>
    </row>
    <row r="914" spans="1:7">
      <c r="A914">
        <v>0.15740999999999999</v>
      </c>
      <c r="B914">
        <v>-1.8835</v>
      </c>
      <c r="C914">
        <v>-1.3219000000000001</v>
      </c>
      <c r="D914">
        <v>-0.33434999999999998</v>
      </c>
      <c r="E914">
        <v>0.59148999999999996</v>
      </c>
      <c r="F914">
        <v>1.4694</v>
      </c>
      <c r="G914">
        <v>1.3459000000000001</v>
      </c>
    </row>
    <row r="915" spans="1:7">
      <c r="A915">
        <v>0.18486</v>
      </c>
      <c r="B915">
        <v>-0.56323999999999996</v>
      </c>
      <c r="C915">
        <v>0.93198999999999999</v>
      </c>
      <c r="D915">
        <v>-0.85328999999999999</v>
      </c>
      <c r="E915">
        <v>1.3010999999999999</v>
      </c>
      <c r="F915">
        <v>-0.28111000000000003</v>
      </c>
      <c r="G915">
        <v>-0.57116</v>
      </c>
    </row>
    <row r="916" spans="1:7">
      <c r="A916">
        <v>0.21231</v>
      </c>
      <c r="B916">
        <v>-1.5362</v>
      </c>
      <c r="C916">
        <v>0.14976</v>
      </c>
      <c r="D916">
        <v>0.12356</v>
      </c>
      <c r="E916">
        <v>-9.2272000000000007E-2</v>
      </c>
      <c r="F916">
        <v>-0.45917000000000002</v>
      </c>
      <c r="G916">
        <v>1.7161999999999999</v>
      </c>
    </row>
    <row r="917" spans="1:7">
      <c r="A917">
        <v>0.23976</v>
      </c>
      <c r="B917">
        <v>-0.52278999999999998</v>
      </c>
      <c r="C917">
        <v>0.21548999999999999</v>
      </c>
      <c r="D917">
        <v>-0.32756000000000002</v>
      </c>
      <c r="E917">
        <v>0.94094</v>
      </c>
      <c r="F917">
        <v>1.2081999999999999</v>
      </c>
      <c r="G917">
        <v>-1.6051</v>
      </c>
    </row>
    <row r="918" spans="1:7">
      <c r="A918">
        <v>0.26719999999999999</v>
      </c>
      <c r="B918">
        <v>-0.43264999999999998</v>
      </c>
      <c r="C918">
        <v>-0.71575</v>
      </c>
      <c r="D918">
        <v>0.40022999999999997</v>
      </c>
      <c r="E918">
        <v>0.12407</v>
      </c>
      <c r="F918">
        <v>-1.6708000000000001</v>
      </c>
      <c r="G918">
        <v>2.2018</v>
      </c>
    </row>
    <row r="919" spans="1:7">
      <c r="A919">
        <v>0.29465000000000002</v>
      </c>
      <c r="B919">
        <v>-0.33804000000000001</v>
      </c>
      <c r="C919">
        <v>-0.94816</v>
      </c>
      <c r="D919">
        <v>1.8234999999999999</v>
      </c>
      <c r="E919">
        <v>-2.0802</v>
      </c>
      <c r="F919">
        <v>1.3023</v>
      </c>
      <c r="G919">
        <v>4.0601999999999999E-2</v>
      </c>
    </row>
    <row r="920" spans="1:7">
      <c r="A920">
        <v>-1.1056E-3</v>
      </c>
      <c r="B920">
        <v>-1.8537999999999999</v>
      </c>
      <c r="C920">
        <v>-0.50336999999999998</v>
      </c>
      <c r="D920">
        <v>0.35749999999999998</v>
      </c>
      <c r="E920">
        <v>0.23066999999999999</v>
      </c>
      <c r="F920">
        <v>-0.79888000000000003</v>
      </c>
      <c r="G920">
        <v>2.4567000000000001</v>
      </c>
    </row>
    <row r="921" spans="1:7">
      <c r="A921">
        <v>0.30081000000000002</v>
      </c>
      <c r="B921">
        <v>-0.92045999999999994</v>
      </c>
      <c r="C921">
        <v>-1.1963999999999999</v>
      </c>
      <c r="D921">
        <v>0.12467</v>
      </c>
      <c r="E921">
        <v>0.48920000000000002</v>
      </c>
      <c r="F921">
        <v>0.46567999999999998</v>
      </c>
      <c r="G921">
        <v>0.91803000000000001</v>
      </c>
    </row>
    <row r="922" spans="1:7">
      <c r="A922">
        <v>1.1221999999999999E-2</v>
      </c>
      <c r="B922">
        <v>-1.7578</v>
      </c>
      <c r="C922">
        <v>0.75339</v>
      </c>
      <c r="D922">
        <v>-2.1724000000000001</v>
      </c>
      <c r="E922">
        <v>0.57843</v>
      </c>
      <c r="F922">
        <v>-0.89359</v>
      </c>
      <c r="G922">
        <v>3.5257000000000001</v>
      </c>
    </row>
    <row r="923" spans="1:7">
      <c r="A923">
        <v>0.31313999999999997</v>
      </c>
      <c r="B923">
        <v>-4.8884999999999998E-2</v>
      </c>
      <c r="C923">
        <v>-0.25618000000000002</v>
      </c>
      <c r="D923">
        <v>1.7766</v>
      </c>
      <c r="E923">
        <v>0.98811000000000004</v>
      </c>
      <c r="F923">
        <v>0.63173000000000001</v>
      </c>
      <c r="G923">
        <v>-3.2496999999999998</v>
      </c>
    </row>
    <row r="924" spans="1:7">
      <c r="A924">
        <v>2.3550000000000001E-2</v>
      </c>
      <c r="B924">
        <v>-0.16075999999999999</v>
      </c>
      <c r="C924">
        <v>1.1513</v>
      </c>
      <c r="D924">
        <v>-1.3754999999999999</v>
      </c>
      <c r="E924">
        <v>1.1930000000000001</v>
      </c>
      <c r="F924">
        <v>2.3604E-2</v>
      </c>
      <c r="G924">
        <v>-0.81016999999999995</v>
      </c>
    </row>
    <row r="925" spans="1:7">
      <c r="A925">
        <v>0.32546999999999998</v>
      </c>
      <c r="B925">
        <v>-0.28472999999999998</v>
      </c>
      <c r="C925">
        <v>-0.15833</v>
      </c>
      <c r="D925">
        <v>-1.0038999999999999E-2</v>
      </c>
      <c r="E925">
        <v>0.51165000000000005</v>
      </c>
      <c r="F925">
        <v>-0.43095</v>
      </c>
      <c r="G925">
        <v>0.31968000000000002</v>
      </c>
    </row>
    <row r="926" spans="1:7">
      <c r="A926">
        <v>0.16633000000000001</v>
      </c>
      <c r="B926">
        <v>2.4405999999999999</v>
      </c>
      <c r="C926">
        <v>0.96825000000000006</v>
      </c>
      <c r="D926">
        <v>1.0629</v>
      </c>
      <c r="E926">
        <v>-0.20161999999999999</v>
      </c>
      <c r="F926">
        <v>-5.4517999999999997E-2</v>
      </c>
      <c r="G926">
        <v>-4.1801000000000004</v>
      </c>
    </row>
    <row r="927" spans="1:7">
      <c r="A927">
        <v>0.19508</v>
      </c>
      <c r="B927">
        <v>0.71045999999999998</v>
      </c>
      <c r="C927">
        <v>1.2516</v>
      </c>
      <c r="D927">
        <v>-2.1922999999999999</v>
      </c>
      <c r="E927">
        <v>-1.4598</v>
      </c>
      <c r="F927">
        <v>0.44484000000000001</v>
      </c>
      <c r="G927">
        <v>1.4018999999999999</v>
      </c>
    </row>
    <row r="928" spans="1:7">
      <c r="A928">
        <v>0.22384000000000001</v>
      </c>
      <c r="B928">
        <v>2.3151999999999999</v>
      </c>
      <c r="C928">
        <v>2.7948</v>
      </c>
      <c r="D928">
        <v>1.0359</v>
      </c>
      <c r="E928">
        <v>-0.28298000000000001</v>
      </c>
      <c r="F928">
        <v>-0.61190999999999995</v>
      </c>
      <c r="G928">
        <v>-5.1801000000000004</v>
      </c>
    </row>
    <row r="929" spans="1:7">
      <c r="A929">
        <v>0.25258999999999998</v>
      </c>
      <c r="B929">
        <v>0.95637000000000005</v>
      </c>
      <c r="C929">
        <v>-1.2334000000000001</v>
      </c>
      <c r="D929">
        <v>0.14530000000000001</v>
      </c>
      <c r="E929">
        <v>1.5868</v>
      </c>
      <c r="F929">
        <v>-0.84997</v>
      </c>
      <c r="G929">
        <v>-0.56947999999999999</v>
      </c>
    </row>
    <row r="930" spans="1:7">
      <c r="A930">
        <v>0.28134999999999999</v>
      </c>
      <c r="B930">
        <v>1.2633000000000001</v>
      </c>
      <c r="C930">
        <v>-3.0381999999999998</v>
      </c>
      <c r="D930">
        <v>2.0063</v>
      </c>
      <c r="E930">
        <v>1.7734000000000001</v>
      </c>
      <c r="F930">
        <v>-1.1795</v>
      </c>
      <c r="G930">
        <v>-0.89070000000000005</v>
      </c>
    </row>
    <row r="931" spans="1:7">
      <c r="A931">
        <v>0.31009999999999999</v>
      </c>
      <c r="B931">
        <v>0.38028000000000001</v>
      </c>
      <c r="C931">
        <v>0.21063999999999999</v>
      </c>
      <c r="D931">
        <v>2.3336000000000001</v>
      </c>
      <c r="E931">
        <v>-0.66020000000000001</v>
      </c>
      <c r="F931">
        <v>-1.1324000000000001</v>
      </c>
      <c r="G931">
        <v>-1.1715</v>
      </c>
    </row>
    <row r="932" spans="1:7">
      <c r="A932">
        <v>0.33885999999999999</v>
      </c>
      <c r="B932">
        <v>0.27146999999999999</v>
      </c>
      <c r="C932">
        <v>0.17615</v>
      </c>
      <c r="D932">
        <v>0.18548000000000001</v>
      </c>
      <c r="E932">
        <v>-0.63529000000000002</v>
      </c>
      <c r="F932">
        <v>-0.32025999999999999</v>
      </c>
      <c r="G932">
        <v>0.36373</v>
      </c>
    </row>
    <row r="933" spans="1:7">
      <c r="A933">
        <v>0.36760999999999999</v>
      </c>
      <c r="B933">
        <v>-0.34498000000000001</v>
      </c>
      <c r="C933">
        <v>-0.57496999999999998</v>
      </c>
      <c r="D933">
        <v>0.11415</v>
      </c>
      <c r="E933">
        <v>1.4807999999999999</v>
      </c>
      <c r="F933">
        <v>-1.2786999999999999</v>
      </c>
      <c r="G933">
        <v>0.64198</v>
      </c>
    </row>
    <row r="934" spans="1:7">
      <c r="A934">
        <v>0.36760999999999999</v>
      </c>
      <c r="B934">
        <v>1.2313000000000001</v>
      </c>
      <c r="C934">
        <v>0.61148999999999998</v>
      </c>
      <c r="D934">
        <v>0.33645999999999998</v>
      </c>
      <c r="E934">
        <v>-0.54984</v>
      </c>
      <c r="F934">
        <v>0.83277000000000001</v>
      </c>
      <c r="G934">
        <v>-2.4268000000000001</v>
      </c>
    </row>
    <row r="935" spans="1:7">
      <c r="A935">
        <v>0.14631</v>
      </c>
      <c r="B935">
        <v>-1.923</v>
      </c>
      <c r="C935">
        <v>-9.7443000000000002E-2</v>
      </c>
      <c r="D935">
        <v>1.0266</v>
      </c>
      <c r="E935">
        <v>0.19194</v>
      </c>
      <c r="F935">
        <v>0.97875000000000001</v>
      </c>
      <c r="G935">
        <v>-0.21671000000000001</v>
      </c>
    </row>
    <row r="936" spans="1:7">
      <c r="A936">
        <v>0.39790999999999999</v>
      </c>
      <c r="B936">
        <v>0.91600999999999999</v>
      </c>
      <c r="C936">
        <v>0.11458</v>
      </c>
      <c r="D936">
        <v>-1.8154999999999999</v>
      </c>
      <c r="E936">
        <v>1.7294</v>
      </c>
      <c r="F936">
        <v>0.18160000000000001</v>
      </c>
      <c r="G936">
        <v>-0.99422999999999995</v>
      </c>
    </row>
    <row r="937" spans="1:7">
      <c r="A937">
        <v>0.12628</v>
      </c>
      <c r="B937">
        <v>-0.27712999999999999</v>
      </c>
      <c r="C937">
        <v>0.68744000000000005</v>
      </c>
      <c r="D937">
        <v>1.0428999999999999</v>
      </c>
      <c r="E937">
        <v>1.9534</v>
      </c>
      <c r="F937">
        <v>-1.2178</v>
      </c>
      <c r="G937">
        <v>-2.1625999999999999</v>
      </c>
    </row>
    <row r="938" spans="1:7">
      <c r="A938">
        <v>0.42820000000000003</v>
      </c>
      <c r="B938">
        <v>-1.5172000000000001</v>
      </c>
      <c r="C938">
        <v>1.633</v>
      </c>
      <c r="D938">
        <v>3.6268000000000002E-2</v>
      </c>
      <c r="E938">
        <v>-9.2876E-2</v>
      </c>
      <c r="F938">
        <v>-0.32756000000000002</v>
      </c>
      <c r="G938">
        <v>0.32749</v>
      </c>
    </row>
    <row r="939" spans="1:7">
      <c r="A939">
        <v>0.12628</v>
      </c>
      <c r="B939">
        <v>-1.1994</v>
      </c>
      <c r="C939">
        <v>1.4246000000000001</v>
      </c>
      <c r="D939">
        <v>1.4125000000000001</v>
      </c>
      <c r="E939">
        <v>-1.9097</v>
      </c>
      <c r="F939">
        <v>0.50995999999999997</v>
      </c>
      <c r="G939">
        <v>-0.24984000000000001</v>
      </c>
    </row>
    <row r="940" spans="1:7">
      <c r="A940">
        <v>0.44190000000000002</v>
      </c>
      <c r="B940">
        <v>-1.6586000000000001</v>
      </c>
      <c r="C940">
        <v>-1.4866999999999999</v>
      </c>
      <c r="D940">
        <v>-0.36681999999999998</v>
      </c>
      <c r="E940">
        <v>-0.49862000000000001</v>
      </c>
      <c r="F940">
        <v>0.19731000000000001</v>
      </c>
      <c r="G940">
        <v>3.8477999999999999</v>
      </c>
    </row>
    <row r="941" spans="1:7">
      <c r="A941">
        <v>0.13997999999999999</v>
      </c>
      <c r="B941">
        <v>0.40489999999999998</v>
      </c>
      <c r="C941">
        <v>1.4383999999999999</v>
      </c>
      <c r="D941">
        <v>0.18484999999999999</v>
      </c>
      <c r="E941">
        <v>-0.90598000000000001</v>
      </c>
      <c r="F941">
        <v>-7.6633000000000007E-2</v>
      </c>
      <c r="G941">
        <v>-0.96316999999999997</v>
      </c>
    </row>
    <row r="942" spans="1:7">
      <c r="A942">
        <v>0.4556</v>
      </c>
      <c r="B942">
        <v>0.89610999999999996</v>
      </c>
      <c r="C942">
        <v>-0.20896999999999999</v>
      </c>
      <c r="D942">
        <v>1.5056</v>
      </c>
      <c r="E942">
        <v>-0.47448000000000001</v>
      </c>
      <c r="F942">
        <v>1.1485000000000001</v>
      </c>
      <c r="G942">
        <v>-2.8664000000000001</v>
      </c>
    </row>
    <row r="943" spans="1:7">
      <c r="A943">
        <v>0.15368000000000001</v>
      </c>
      <c r="B943">
        <v>0.72272000000000003</v>
      </c>
      <c r="C943">
        <v>0.91269999999999996</v>
      </c>
      <c r="D943">
        <v>1.0041</v>
      </c>
      <c r="E943">
        <v>-2.7196999999999999E-2</v>
      </c>
      <c r="F943">
        <v>0.82389000000000001</v>
      </c>
      <c r="G943">
        <v>-3.3944000000000001</v>
      </c>
    </row>
    <row r="944" spans="1:7">
      <c r="A944">
        <v>0.46929999999999999</v>
      </c>
      <c r="B944">
        <v>2.2097000000000002</v>
      </c>
      <c r="C944">
        <v>1.3089999999999999</v>
      </c>
      <c r="D944">
        <v>0.24567</v>
      </c>
      <c r="E944">
        <v>0.22928999999999999</v>
      </c>
      <c r="F944">
        <v>7.5319999999999998E-2</v>
      </c>
      <c r="G944">
        <v>-3.9462000000000002</v>
      </c>
    </row>
    <row r="945" spans="1:7">
      <c r="A945">
        <v>0.16738</v>
      </c>
      <c r="B945">
        <v>0.60641999999999996</v>
      </c>
      <c r="C945">
        <v>-0.61746999999999996</v>
      </c>
      <c r="D945">
        <v>1.9918</v>
      </c>
      <c r="E945">
        <v>3.8085000000000001E-2</v>
      </c>
      <c r="F945">
        <v>-1.4057999999999999</v>
      </c>
      <c r="G945">
        <v>-0.59313000000000005</v>
      </c>
    </row>
    <row r="946" spans="1:7">
      <c r="A946">
        <v>0.46929999999999999</v>
      </c>
      <c r="B946">
        <v>0.54988000000000004</v>
      </c>
      <c r="C946">
        <v>-5.8097999999999997E-2</v>
      </c>
      <c r="D946">
        <v>-0.66112000000000004</v>
      </c>
      <c r="E946">
        <v>0.39121</v>
      </c>
      <c r="F946">
        <v>-0.63648000000000005</v>
      </c>
      <c r="G946">
        <v>0.54769999999999996</v>
      </c>
    </row>
    <row r="947" spans="1:7">
      <c r="A947">
        <v>0.19767000000000001</v>
      </c>
      <c r="B947">
        <v>1.1752</v>
      </c>
      <c r="C947">
        <v>-0.52954000000000001</v>
      </c>
      <c r="D947">
        <v>0.94896999999999998</v>
      </c>
      <c r="E947">
        <v>1.0518000000000001</v>
      </c>
      <c r="F947">
        <v>-0.27725</v>
      </c>
      <c r="G947">
        <v>-2.3075999999999999</v>
      </c>
    </row>
    <row r="948" spans="1:7">
      <c r="A948">
        <v>0.44927</v>
      </c>
      <c r="B948">
        <v>0.37589</v>
      </c>
      <c r="C948">
        <v>-1.1299999999999999</v>
      </c>
      <c r="D948">
        <v>0.94762999999999997</v>
      </c>
      <c r="E948">
        <v>-0.72958000000000001</v>
      </c>
      <c r="F948">
        <v>0.63100000000000001</v>
      </c>
      <c r="G948">
        <v>-6.3508999999999996E-2</v>
      </c>
    </row>
    <row r="949" spans="1:7">
      <c r="A949">
        <v>0.22797000000000001</v>
      </c>
      <c r="B949">
        <v>1.5954999999999999</v>
      </c>
      <c r="C949">
        <v>-0.95987999999999996</v>
      </c>
      <c r="D949">
        <v>0.12222</v>
      </c>
      <c r="E949">
        <v>-0.87970000000000004</v>
      </c>
      <c r="F949">
        <v>-0.56105000000000005</v>
      </c>
      <c r="G949">
        <v>0.79005999999999998</v>
      </c>
    </row>
    <row r="950" spans="1:7">
      <c r="A950">
        <v>0.42925000000000002</v>
      </c>
      <c r="B950">
        <v>-0.97560999999999998</v>
      </c>
      <c r="C950">
        <v>-1.0495000000000001</v>
      </c>
      <c r="D950">
        <v>-0.79530999999999996</v>
      </c>
      <c r="E950">
        <v>-0.25938</v>
      </c>
      <c r="F950">
        <v>-0.69798000000000004</v>
      </c>
      <c r="G950">
        <v>3.8957000000000002</v>
      </c>
    </row>
    <row r="951" spans="1:7">
      <c r="A951">
        <v>0.32042999999999999</v>
      </c>
      <c r="B951">
        <v>-0.44796999999999998</v>
      </c>
      <c r="C951">
        <v>-0.63443000000000005</v>
      </c>
      <c r="D951">
        <v>0.62768999999999997</v>
      </c>
      <c r="E951">
        <v>-1.8061</v>
      </c>
      <c r="F951">
        <v>0.36226999999999998</v>
      </c>
      <c r="G951">
        <v>2.0438000000000001</v>
      </c>
    </row>
    <row r="952" spans="1:7">
      <c r="A952">
        <v>0.47138999999999998</v>
      </c>
      <c r="B952">
        <v>-0.24317</v>
      </c>
      <c r="C952">
        <v>0.78056999999999999</v>
      </c>
      <c r="D952">
        <v>-0.14624999999999999</v>
      </c>
      <c r="E952">
        <v>-0.41326000000000002</v>
      </c>
      <c r="F952">
        <v>-0.39667999999999998</v>
      </c>
      <c r="G952">
        <v>0.63188999999999995</v>
      </c>
    </row>
    <row r="953" spans="1:7">
      <c r="A953">
        <v>0.49654999999999999</v>
      </c>
      <c r="B953">
        <v>1.3134999999999999</v>
      </c>
      <c r="C953">
        <v>-0.99439</v>
      </c>
      <c r="D953">
        <v>-1.4317</v>
      </c>
      <c r="E953">
        <v>-0.15207000000000001</v>
      </c>
      <c r="F953">
        <v>0.88685000000000003</v>
      </c>
      <c r="G953">
        <v>0.61973</v>
      </c>
    </row>
    <row r="954" spans="1:7">
      <c r="A954">
        <v>0.52171000000000001</v>
      </c>
      <c r="B954">
        <v>1.1517999999999999</v>
      </c>
      <c r="C954">
        <v>1.3120000000000001</v>
      </c>
      <c r="D954">
        <v>0.13161999999999999</v>
      </c>
      <c r="E954">
        <v>-0.80925999999999998</v>
      </c>
      <c r="F954">
        <v>-1.2194</v>
      </c>
      <c r="G954">
        <v>-0.32930999999999999</v>
      </c>
    </row>
    <row r="955" spans="1:7">
      <c r="A955">
        <v>0.30041000000000001</v>
      </c>
      <c r="B955">
        <v>1.7642</v>
      </c>
      <c r="C955">
        <v>0.1164</v>
      </c>
      <c r="D955">
        <v>-8.9604000000000003E-2</v>
      </c>
      <c r="E955">
        <v>-0.54601999999999995</v>
      </c>
      <c r="F955">
        <v>1.3613999999999999</v>
      </c>
      <c r="G955">
        <v>-2.4030999999999998</v>
      </c>
    </row>
    <row r="956" spans="1:7">
      <c r="A956">
        <v>0.45136999999999999</v>
      </c>
      <c r="B956">
        <v>-0.19935</v>
      </c>
      <c r="C956">
        <v>2.1604999999999999E-2</v>
      </c>
      <c r="D956">
        <v>-3.7995000000000001E-2</v>
      </c>
      <c r="E956">
        <v>-0.22391</v>
      </c>
      <c r="F956">
        <v>-0.72467000000000004</v>
      </c>
      <c r="G956">
        <v>1.3714</v>
      </c>
    </row>
    <row r="957" spans="1:7">
      <c r="A957">
        <v>0.55201</v>
      </c>
      <c r="B957">
        <v>2.4209999999999998</v>
      </c>
      <c r="C957">
        <v>-0.10249999999999999</v>
      </c>
      <c r="D957">
        <v>0.55089999999999995</v>
      </c>
      <c r="E957">
        <v>0.17524000000000001</v>
      </c>
      <c r="F957">
        <v>2.2366999999999999</v>
      </c>
      <c r="G957">
        <v>-5.1153000000000004</v>
      </c>
    </row>
    <row r="958" spans="1:7">
      <c r="A958">
        <v>0.28038000000000002</v>
      </c>
      <c r="B958">
        <v>0.68103000000000002</v>
      </c>
      <c r="C958">
        <v>0.88732</v>
      </c>
      <c r="D958">
        <v>-0.64851999999999999</v>
      </c>
      <c r="E958">
        <v>-0.32746999999999998</v>
      </c>
      <c r="F958">
        <v>-0.55771000000000004</v>
      </c>
      <c r="G958">
        <v>0.22536999999999999</v>
      </c>
    </row>
    <row r="959" spans="1:7">
      <c r="A959">
        <v>0.43134</v>
      </c>
      <c r="B959">
        <v>-2.5571999999999999</v>
      </c>
      <c r="C959">
        <v>1.0286</v>
      </c>
      <c r="D959">
        <v>0.69479000000000002</v>
      </c>
      <c r="E959">
        <v>-0.89432</v>
      </c>
      <c r="F959">
        <v>-0.49690000000000001</v>
      </c>
      <c r="G959">
        <v>2.3902000000000001</v>
      </c>
    </row>
    <row r="960" spans="1:7">
      <c r="A960">
        <v>0.58230000000000004</v>
      </c>
      <c r="B960">
        <v>1.4285000000000001</v>
      </c>
      <c r="C960">
        <v>1.0701000000000001</v>
      </c>
      <c r="D960">
        <v>-8.3680000000000004E-2</v>
      </c>
      <c r="E960">
        <v>1.0118</v>
      </c>
      <c r="F960">
        <v>0.80515000000000003</v>
      </c>
      <c r="G960">
        <v>-4.0063000000000004</v>
      </c>
    </row>
    <row r="961" spans="1:7">
      <c r="A961">
        <v>0.28038000000000002</v>
      </c>
      <c r="B961">
        <v>0.27738000000000002</v>
      </c>
      <c r="C961">
        <v>-1.1112</v>
      </c>
      <c r="D961">
        <v>6.0194999999999999E-2</v>
      </c>
      <c r="E961">
        <v>-1.8908</v>
      </c>
      <c r="F961">
        <v>-0.18454000000000001</v>
      </c>
      <c r="G961">
        <v>3.0386000000000002</v>
      </c>
    </row>
    <row r="962" spans="1:7">
      <c r="A962">
        <v>0.58230000000000004</v>
      </c>
      <c r="B962">
        <v>5.7260999999999999E-2</v>
      </c>
      <c r="C962">
        <v>0.89402999999999999</v>
      </c>
      <c r="D962">
        <v>-0.62105999999999995</v>
      </c>
      <c r="E962">
        <v>1.6019000000000001</v>
      </c>
      <c r="F962">
        <v>1.6813</v>
      </c>
      <c r="G962">
        <v>-3.3959999999999999</v>
      </c>
    </row>
    <row r="963" spans="1:7">
      <c r="A963">
        <v>0.44503999999999999</v>
      </c>
      <c r="B963">
        <v>0.32261000000000001</v>
      </c>
      <c r="C963">
        <v>4.02E-2</v>
      </c>
      <c r="D963">
        <v>2.3388</v>
      </c>
      <c r="E963">
        <v>-0.21609999999999999</v>
      </c>
      <c r="F963">
        <v>0.6643</v>
      </c>
      <c r="G963">
        <v>-3.0427</v>
      </c>
    </row>
    <row r="964" spans="1:7">
      <c r="A964">
        <v>0.29408000000000001</v>
      </c>
      <c r="B964">
        <v>0.42079</v>
      </c>
      <c r="C964">
        <v>0.40431</v>
      </c>
      <c r="D964">
        <v>-1.6988000000000001</v>
      </c>
      <c r="E964">
        <v>-0.28810000000000002</v>
      </c>
      <c r="F964">
        <v>0.42525000000000002</v>
      </c>
      <c r="G964">
        <v>1.0317000000000001</v>
      </c>
    </row>
    <row r="965" spans="1:7">
      <c r="A965">
        <v>0.59599999999999997</v>
      </c>
      <c r="B965">
        <v>0.22467999999999999</v>
      </c>
      <c r="C965">
        <v>-0.47532000000000002</v>
      </c>
      <c r="D965">
        <v>-1.5225</v>
      </c>
      <c r="E965">
        <v>0.51880999999999999</v>
      </c>
      <c r="F965">
        <v>-0.28293000000000001</v>
      </c>
      <c r="G965">
        <v>1.8188</v>
      </c>
    </row>
    <row r="966" spans="1:7">
      <c r="A966">
        <v>0.45873999999999998</v>
      </c>
      <c r="B966">
        <v>0.16700000000000001</v>
      </c>
      <c r="C966">
        <v>-0.92306999999999995</v>
      </c>
      <c r="D966">
        <v>0.90674999999999994</v>
      </c>
      <c r="E966">
        <v>0.11806999999999999</v>
      </c>
      <c r="F966">
        <v>-0.89732000000000001</v>
      </c>
      <c r="G966">
        <v>0.81859000000000004</v>
      </c>
    </row>
    <row r="967" spans="1:7">
      <c r="A967">
        <v>0.30778</v>
      </c>
      <c r="B967">
        <v>0.73962000000000006</v>
      </c>
      <c r="C967">
        <v>-1.0911999999999999</v>
      </c>
      <c r="D967">
        <v>0.14999000000000001</v>
      </c>
      <c r="E967">
        <v>-0.83616000000000001</v>
      </c>
      <c r="F967">
        <v>1.0044</v>
      </c>
      <c r="G967">
        <v>0.23376</v>
      </c>
    </row>
    <row r="968" spans="1:7">
      <c r="A968">
        <v>0.60970000000000002</v>
      </c>
      <c r="B968">
        <v>-1.7507999999999999</v>
      </c>
      <c r="C968">
        <v>-1.0183</v>
      </c>
      <c r="D968">
        <v>0.68315999999999999</v>
      </c>
      <c r="E968">
        <v>1.3566</v>
      </c>
      <c r="F968">
        <v>0.87114999999999998</v>
      </c>
      <c r="G968">
        <v>7.6585000000000004E-3</v>
      </c>
    </row>
    <row r="969" spans="1:7">
      <c r="A969">
        <v>0.47244000000000003</v>
      </c>
      <c r="B969">
        <v>0.92720000000000002</v>
      </c>
      <c r="C969">
        <v>0.34793000000000002</v>
      </c>
      <c r="D969">
        <v>-0.50107999999999997</v>
      </c>
      <c r="E969">
        <v>0.25029000000000001</v>
      </c>
      <c r="F969">
        <v>-0.23083999999999999</v>
      </c>
      <c r="G969">
        <v>-0.50968000000000002</v>
      </c>
    </row>
    <row r="970" spans="1:7">
      <c r="A970">
        <v>0.32147999999999999</v>
      </c>
      <c r="B970">
        <v>1.5708E-2</v>
      </c>
      <c r="C970">
        <v>-0.1484</v>
      </c>
      <c r="D970">
        <v>0.83547000000000005</v>
      </c>
      <c r="E970">
        <v>0.10881</v>
      </c>
      <c r="F970">
        <v>0.54461999999999999</v>
      </c>
      <c r="G970">
        <v>-1.1606000000000001</v>
      </c>
    </row>
    <row r="971" spans="1:7">
      <c r="A971">
        <v>0.47244000000000003</v>
      </c>
      <c r="B971">
        <v>5.8859000000000002E-2</v>
      </c>
      <c r="C971">
        <v>0.18390999999999999</v>
      </c>
      <c r="D971">
        <v>-1.3985000000000001</v>
      </c>
      <c r="E971">
        <v>1.4823999999999999</v>
      </c>
      <c r="F971">
        <v>-1.0782</v>
      </c>
      <c r="G971">
        <v>1.0738000000000001</v>
      </c>
    </row>
    <row r="972" spans="1:7">
      <c r="A972">
        <v>0.62339999999999995</v>
      </c>
      <c r="B972">
        <v>-1.5209999999999999</v>
      </c>
      <c r="C972">
        <v>0.68154999999999999</v>
      </c>
      <c r="D972">
        <v>-7.5176999999999994E-2</v>
      </c>
      <c r="E972">
        <v>1.494</v>
      </c>
      <c r="F972">
        <v>-0.84155000000000002</v>
      </c>
      <c r="G972">
        <v>0.51185000000000003</v>
      </c>
    </row>
    <row r="973" spans="1:7">
      <c r="A973">
        <v>0.35177000000000003</v>
      </c>
      <c r="B973">
        <v>0.71267999999999998</v>
      </c>
      <c r="C973">
        <v>-1.2970999999999999</v>
      </c>
      <c r="D973">
        <v>0.69218000000000002</v>
      </c>
      <c r="E973">
        <v>1.2923</v>
      </c>
      <c r="F973">
        <v>0.55891999999999997</v>
      </c>
      <c r="G973">
        <v>-1.7623</v>
      </c>
    </row>
    <row r="974" spans="1:7">
      <c r="A974">
        <v>0.45240999999999998</v>
      </c>
      <c r="B974">
        <v>2.6642999999999999</v>
      </c>
      <c r="C974">
        <v>-1.681</v>
      </c>
      <c r="D974">
        <v>-1.381</v>
      </c>
      <c r="E974">
        <v>0.21285000000000001</v>
      </c>
      <c r="F974">
        <v>0.96996000000000004</v>
      </c>
      <c r="G974">
        <v>-0.48547000000000001</v>
      </c>
    </row>
    <row r="975" spans="1:7">
      <c r="A975">
        <v>0.60336999999999996</v>
      </c>
      <c r="B975">
        <v>1.5114000000000001</v>
      </c>
      <c r="C975">
        <v>0.21362</v>
      </c>
      <c r="D975">
        <v>-0.68742999999999999</v>
      </c>
      <c r="E975">
        <v>-2.0975999999999999</v>
      </c>
      <c r="F975">
        <v>-1.0605</v>
      </c>
      <c r="G975">
        <v>2.4363999999999999</v>
      </c>
    </row>
    <row r="976" spans="1:7">
      <c r="A976">
        <v>0.38207000000000002</v>
      </c>
      <c r="B976">
        <v>0.26038</v>
      </c>
      <c r="C976">
        <v>-0.30426999999999998</v>
      </c>
      <c r="D976">
        <v>1.7603</v>
      </c>
      <c r="E976">
        <v>-0.47321999999999997</v>
      </c>
      <c r="F976">
        <v>-0.46035999999999999</v>
      </c>
      <c r="G976">
        <v>-0.60206999999999999</v>
      </c>
    </row>
    <row r="977" spans="1:7">
      <c r="A977">
        <v>0.40722999999999998</v>
      </c>
      <c r="B977">
        <v>1.0531999999999999</v>
      </c>
      <c r="C977">
        <v>0.93759000000000003</v>
      </c>
      <c r="D977">
        <v>-1.8341000000000001</v>
      </c>
      <c r="E977">
        <v>-1.1900999999999999</v>
      </c>
      <c r="F977">
        <v>0.45284999999999997</v>
      </c>
      <c r="G977">
        <v>0.93484999999999996</v>
      </c>
    </row>
    <row r="978" spans="1:7">
      <c r="A978">
        <v>0.43239</v>
      </c>
      <c r="B978">
        <v>-1.9565999999999999</v>
      </c>
      <c r="C978">
        <v>0.92152000000000001</v>
      </c>
      <c r="D978">
        <v>1.1778999999999999</v>
      </c>
      <c r="E978">
        <v>-1.1862999999999999</v>
      </c>
      <c r="F978">
        <v>-0.13574</v>
      </c>
      <c r="G978">
        <v>1.3743000000000001</v>
      </c>
    </row>
    <row r="979" spans="1:7">
      <c r="A979">
        <v>0.58335000000000004</v>
      </c>
      <c r="B979">
        <v>0.11325</v>
      </c>
      <c r="C979">
        <v>0.83040000000000003</v>
      </c>
      <c r="D979">
        <v>0.23768</v>
      </c>
      <c r="E979">
        <v>-1.8786</v>
      </c>
      <c r="F979">
        <v>0.46160000000000001</v>
      </c>
      <c r="G979">
        <v>0.48659999999999998</v>
      </c>
    </row>
    <row r="980" spans="1:7">
      <c r="A980">
        <v>0.57830999999999999</v>
      </c>
      <c r="B980">
        <v>2.3121000000000001E-3</v>
      </c>
      <c r="C980">
        <v>-0.84458999999999995</v>
      </c>
      <c r="D980">
        <v>-0.39584999999999998</v>
      </c>
      <c r="E980">
        <v>-1.3891</v>
      </c>
      <c r="F980">
        <v>1.3279000000000001</v>
      </c>
      <c r="G980">
        <v>1.7834000000000001</v>
      </c>
    </row>
    <row r="981" spans="1:7">
      <c r="A981">
        <v>0.60855999999999999</v>
      </c>
      <c r="B981">
        <v>-1.1601999999999999</v>
      </c>
      <c r="C981">
        <v>-0.19919999999999999</v>
      </c>
      <c r="D981">
        <v>1.1675</v>
      </c>
      <c r="E981">
        <v>0.73248000000000002</v>
      </c>
      <c r="F981">
        <v>0.64593999999999996</v>
      </c>
      <c r="G981">
        <v>-0.76392000000000004</v>
      </c>
    </row>
    <row r="982" spans="1:7">
      <c r="A982">
        <v>0.63880999999999999</v>
      </c>
      <c r="B982">
        <v>-1.54</v>
      </c>
      <c r="C982">
        <v>0.24559</v>
      </c>
      <c r="D982">
        <v>-0.68698000000000004</v>
      </c>
      <c r="E982">
        <v>-0.29937999999999998</v>
      </c>
      <c r="F982">
        <v>0.26128000000000001</v>
      </c>
      <c r="G982">
        <v>2.5354000000000001</v>
      </c>
    </row>
    <row r="983" spans="1:7">
      <c r="A983">
        <v>0.66905999999999999</v>
      </c>
      <c r="B983">
        <v>-0.94494999999999996</v>
      </c>
      <c r="C983">
        <v>-2.3788999999999998</v>
      </c>
      <c r="D983">
        <v>-0.56516</v>
      </c>
      <c r="E983">
        <v>-2.1265000000000001</v>
      </c>
      <c r="F983">
        <v>-1.6487000000000001</v>
      </c>
      <c r="G983">
        <v>8.1740999999999993</v>
      </c>
    </row>
    <row r="984" spans="1:7">
      <c r="A984">
        <v>0.69930999999999999</v>
      </c>
      <c r="B984">
        <v>0.44467000000000001</v>
      </c>
      <c r="C984">
        <v>-7.1605999999999996E-3</v>
      </c>
      <c r="D984">
        <v>0.47341</v>
      </c>
      <c r="E984">
        <v>-0.39937</v>
      </c>
      <c r="F984">
        <v>0.83926000000000001</v>
      </c>
      <c r="G984">
        <v>-0.86973999999999996</v>
      </c>
    </row>
    <row r="985" spans="1:7">
      <c r="A985">
        <v>0.72955999999999999</v>
      </c>
      <c r="B985">
        <v>-0.28116000000000002</v>
      </c>
      <c r="C985">
        <v>0.89134000000000002</v>
      </c>
      <c r="D985">
        <v>0.78125999999999995</v>
      </c>
      <c r="E985">
        <v>1.7902</v>
      </c>
      <c r="F985">
        <v>0.75370999999999999</v>
      </c>
      <c r="G985">
        <v>-3.4603000000000002</v>
      </c>
    </row>
    <row r="986" spans="1:7">
      <c r="A986">
        <v>0.69435999999999998</v>
      </c>
      <c r="B986">
        <v>-1.0612999999999999</v>
      </c>
      <c r="C986">
        <v>-1.107</v>
      </c>
      <c r="D986">
        <v>2.0943E-2</v>
      </c>
      <c r="E986">
        <v>7.9544999999999998E-3</v>
      </c>
      <c r="F986">
        <v>-0.37397000000000002</v>
      </c>
      <c r="G986">
        <v>3.0019999999999998</v>
      </c>
    </row>
    <row r="987" spans="1:7">
      <c r="A987">
        <v>0.75980999999999999</v>
      </c>
      <c r="B987">
        <v>0.71758999999999995</v>
      </c>
      <c r="C987">
        <v>-1.1600999999999999</v>
      </c>
      <c r="D987">
        <v>1.4710000000000001</v>
      </c>
      <c r="E987">
        <v>-1.4459</v>
      </c>
      <c r="F987">
        <v>0.67306999999999995</v>
      </c>
      <c r="G987">
        <v>0.17602000000000001</v>
      </c>
    </row>
    <row r="988" spans="1:7">
      <c r="A988">
        <v>0.79005999999999998</v>
      </c>
      <c r="B988">
        <v>0.65083999999999997</v>
      </c>
      <c r="C988">
        <v>0.68298000000000003</v>
      </c>
      <c r="D988">
        <v>-1.0017</v>
      </c>
      <c r="E988">
        <v>2.8147000000000002</v>
      </c>
      <c r="F988">
        <v>0.45992</v>
      </c>
      <c r="G988">
        <v>-3.0365000000000002</v>
      </c>
    </row>
    <row r="989" spans="1:7">
      <c r="A989">
        <v>0.82030000000000003</v>
      </c>
      <c r="B989">
        <v>-1.3848</v>
      </c>
      <c r="C989">
        <v>0.61387999999999998</v>
      </c>
      <c r="D989">
        <v>-0.33556000000000002</v>
      </c>
      <c r="E989">
        <v>0.50217000000000001</v>
      </c>
      <c r="F989">
        <v>0.89985000000000004</v>
      </c>
      <c r="G989">
        <v>0.21889</v>
      </c>
    </row>
    <row r="990" spans="1:7">
      <c r="A990">
        <v>0.85055000000000003</v>
      </c>
      <c r="B990">
        <v>0.80664999999999998</v>
      </c>
      <c r="C990">
        <v>0.57235999999999998</v>
      </c>
      <c r="D990">
        <v>-2.3340000000000001</v>
      </c>
      <c r="E990">
        <v>-1.3012999999999999</v>
      </c>
      <c r="F990">
        <v>0.49086999999999997</v>
      </c>
      <c r="G990">
        <v>2.4028</v>
      </c>
    </row>
    <row r="991" spans="1:7">
      <c r="A991">
        <v>0.88080000000000003</v>
      </c>
      <c r="B991">
        <v>-0.24998000000000001</v>
      </c>
      <c r="C991">
        <v>0.58457000000000003</v>
      </c>
      <c r="D991">
        <v>0.84055000000000002</v>
      </c>
      <c r="E991">
        <v>1.5277000000000001</v>
      </c>
      <c r="F991">
        <v>1.6944999999999999</v>
      </c>
      <c r="G991">
        <v>-3.9289000000000001</v>
      </c>
    </row>
    <row r="992" spans="1:7">
      <c r="A992">
        <v>0.91105000000000003</v>
      </c>
      <c r="B992">
        <v>-1.6343000000000001</v>
      </c>
      <c r="C992">
        <v>0.30846000000000001</v>
      </c>
      <c r="D992">
        <v>1.3692</v>
      </c>
      <c r="E992">
        <v>-0.46072999999999997</v>
      </c>
      <c r="F992">
        <v>1.1483000000000001</v>
      </c>
      <c r="G992">
        <v>-0.29360999999999998</v>
      </c>
    </row>
    <row r="993" spans="1:7">
      <c r="A993">
        <v>0.70977000000000001</v>
      </c>
      <c r="B993">
        <v>0.37014999999999998</v>
      </c>
      <c r="C993">
        <v>2.0366</v>
      </c>
      <c r="D993">
        <v>1.2262</v>
      </c>
      <c r="E993">
        <v>1.3537999999999999</v>
      </c>
      <c r="F993">
        <v>-0.15006</v>
      </c>
      <c r="G993">
        <v>-4.3262</v>
      </c>
    </row>
    <row r="994" spans="1:7">
      <c r="A994">
        <v>0.91105000000000003</v>
      </c>
      <c r="B994">
        <v>0.62424000000000002</v>
      </c>
      <c r="C994">
        <v>0.81067999999999996</v>
      </c>
      <c r="D994">
        <v>0.12476</v>
      </c>
      <c r="E994">
        <v>0.96913000000000005</v>
      </c>
      <c r="F994">
        <v>0.35477999999999998</v>
      </c>
      <c r="G994">
        <v>-2.3472</v>
      </c>
    </row>
    <row r="995" spans="1:7">
      <c r="A995">
        <v>0.88641000000000003</v>
      </c>
      <c r="B995">
        <v>-0.86717999999999995</v>
      </c>
      <c r="C995">
        <v>0.74550000000000005</v>
      </c>
      <c r="D995">
        <v>-0.92425999999999997</v>
      </c>
      <c r="E995">
        <v>-0.64566000000000001</v>
      </c>
      <c r="F995">
        <v>2.1040999999999999</v>
      </c>
      <c r="G995">
        <v>0.13028000000000001</v>
      </c>
    </row>
    <row r="996" spans="1:7">
      <c r="A996">
        <v>0.86175999999999997</v>
      </c>
      <c r="B996">
        <v>1.1827000000000001</v>
      </c>
      <c r="C996">
        <v>0.58345000000000002</v>
      </c>
      <c r="D996">
        <v>-0.65063000000000004</v>
      </c>
      <c r="E996">
        <v>1.1846000000000001</v>
      </c>
      <c r="F996">
        <v>0.18690000000000001</v>
      </c>
      <c r="G996">
        <v>-1.9056999999999999</v>
      </c>
    </row>
    <row r="997" spans="1:7">
      <c r="A997">
        <v>0.83711999999999998</v>
      </c>
      <c r="B997">
        <v>-0.36570999999999998</v>
      </c>
      <c r="C997">
        <v>0.56074999999999997</v>
      </c>
      <c r="D997">
        <v>1.0265</v>
      </c>
      <c r="E997">
        <v>2.1467999999999998</v>
      </c>
      <c r="F997">
        <v>1.4361999999999999</v>
      </c>
      <c r="G997">
        <v>-4.3315000000000001</v>
      </c>
    </row>
    <row r="998" spans="1:7">
      <c r="A998">
        <v>0.81247000000000003</v>
      </c>
      <c r="B998">
        <v>-0.58503000000000005</v>
      </c>
      <c r="C998">
        <v>-0.43635000000000002</v>
      </c>
      <c r="D998">
        <v>2.1785999999999999</v>
      </c>
      <c r="E998">
        <v>2.7841999999999998</v>
      </c>
      <c r="F998">
        <v>-0.47920000000000001</v>
      </c>
      <c r="G998">
        <v>-3.0272999999999999</v>
      </c>
    </row>
    <row r="999" spans="1:7">
      <c r="A999">
        <v>0.78781999999999996</v>
      </c>
      <c r="B999">
        <v>-0.37856000000000001</v>
      </c>
      <c r="C999">
        <v>-2.7650000000000001</v>
      </c>
      <c r="D999">
        <v>-0.46079999999999999</v>
      </c>
      <c r="E999">
        <v>-0.28589999999999999</v>
      </c>
      <c r="F999">
        <v>0.33593000000000001</v>
      </c>
      <c r="G999">
        <v>4.0659999999999998</v>
      </c>
    </row>
    <row r="1000" spans="1:7">
      <c r="A1000">
        <v>0.72518000000000005</v>
      </c>
      <c r="B1000">
        <v>0.15268999999999999</v>
      </c>
      <c r="C1000">
        <v>1.1556999999999999</v>
      </c>
      <c r="D1000">
        <v>-1.4930000000000001</v>
      </c>
      <c r="E1000">
        <v>-9.5163999999999999E-2</v>
      </c>
      <c r="F1000">
        <v>0.14394999999999999</v>
      </c>
      <c r="G1000">
        <v>0.76241000000000003</v>
      </c>
    </row>
    <row r="1001" spans="1:7">
      <c r="A1001">
        <v>0.76317999999999997</v>
      </c>
      <c r="B1001">
        <v>1.6052</v>
      </c>
      <c r="C1001">
        <v>0.30836999999999998</v>
      </c>
      <c r="D1001">
        <v>-2.4946000000000002</v>
      </c>
      <c r="E1001">
        <v>0.73950000000000005</v>
      </c>
      <c r="F1001">
        <v>7.8867999999999994E-2</v>
      </c>
      <c r="G1001">
        <v>0.43905</v>
      </c>
    </row>
    <row r="1002" spans="1:7">
      <c r="A1002">
        <v>0.73853000000000002</v>
      </c>
      <c r="B1002">
        <v>-1.8357000000000001</v>
      </c>
      <c r="C1002">
        <v>1.6161000000000001</v>
      </c>
      <c r="D1002">
        <v>1.0583</v>
      </c>
      <c r="E1002">
        <v>1.0879000000000001</v>
      </c>
      <c r="F1002">
        <v>-1.5113000000000001</v>
      </c>
      <c r="G1002">
        <v>0.11029</v>
      </c>
    </row>
    <row r="1003" spans="1:7">
      <c r="A1003">
        <v>0.71389000000000002</v>
      </c>
      <c r="B1003">
        <v>-1.9926999999999999</v>
      </c>
      <c r="C1003">
        <v>0.29620999999999997</v>
      </c>
      <c r="D1003">
        <v>-0.81574999999999998</v>
      </c>
      <c r="E1003">
        <v>0.17343</v>
      </c>
      <c r="F1003">
        <v>-0.43841000000000002</v>
      </c>
      <c r="G1003">
        <v>3.3513999999999999</v>
      </c>
    </row>
    <row r="1004" spans="1:7">
      <c r="A1004">
        <v>0.68923999999999996</v>
      </c>
      <c r="B1004">
        <v>0.15937000000000001</v>
      </c>
      <c r="C1004">
        <v>-1.1314</v>
      </c>
      <c r="D1004">
        <v>-0.92591000000000001</v>
      </c>
      <c r="E1004">
        <v>0.82416</v>
      </c>
      <c r="F1004">
        <v>-0.18010999999999999</v>
      </c>
      <c r="G1004">
        <v>1.8348</v>
      </c>
    </row>
    <row r="1005" spans="1:7">
      <c r="A1005">
        <v>0.66459999999999997</v>
      </c>
      <c r="B1005">
        <v>3.9416E-2</v>
      </c>
      <c r="C1005">
        <v>-0.37128</v>
      </c>
      <c r="D1005">
        <v>2.1431</v>
      </c>
      <c r="E1005">
        <v>-1.6221000000000001</v>
      </c>
      <c r="F1005">
        <v>-0.54532999999999998</v>
      </c>
      <c r="G1005">
        <v>0.82199</v>
      </c>
    </row>
    <row r="1006" spans="1:7">
      <c r="A1006">
        <v>0.63995000000000002</v>
      </c>
      <c r="B1006">
        <v>-1.2251000000000001</v>
      </c>
      <c r="C1006">
        <v>-1.0234000000000001</v>
      </c>
      <c r="D1006">
        <v>-0.16539999999999999</v>
      </c>
      <c r="E1006">
        <v>-0.68832000000000004</v>
      </c>
      <c r="F1006">
        <v>0.42135</v>
      </c>
      <c r="G1006">
        <v>3.2118000000000002</v>
      </c>
    </row>
    <row r="1007" spans="1:7">
      <c r="A1007">
        <v>0.73241000000000001</v>
      </c>
      <c r="B1007">
        <v>2.153</v>
      </c>
      <c r="C1007">
        <v>-0.15917999999999999</v>
      </c>
      <c r="D1007">
        <v>0.57232000000000005</v>
      </c>
      <c r="E1007">
        <v>0.35563</v>
      </c>
      <c r="F1007">
        <v>0.71206999999999998</v>
      </c>
      <c r="G1007">
        <v>-2.9965000000000002</v>
      </c>
    </row>
    <row r="1008" spans="1:7">
      <c r="A1008">
        <v>0.75985999999999998</v>
      </c>
      <c r="B1008">
        <v>-0.54137000000000002</v>
      </c>
      <c r="C1008">
        <v>1.0737000000000001</v>
      </c>
      <c r="D1008">
        <v>-0.56100000000000005</v>
      </c>
      <c r="E1008">
        <v>-1.9031</v>
      </c>
      <c r="F1008">
        <v>0.81367</v>
      </c>
      <c r="G1008">
        <v>1.7931999999999999</v>
      </c>
    </row>
    <row r="1009" spans="1:7">
      <c r="A1009">
        <v>0.78730999999999995</v>
      </c>
      <c r="B1009">
        <v>-0.41694999999999999</v>
      </c>
      <c r="C1009">
        <v>0.57179000000000002</v>
      </c>
      <c r="D1009">
        <v>-0.99341999999999997</v>
      </c>
      <c r="E1009">
        <v>0.59370000000000001</v>
      </c>
      <c r="F1009">
        <v>0.53859999999999997</v>
      </c>
      <c r="G1009">
        <v>0.39629999999999999</v>
      </c>
    </row>
    <row r="1010" spans="1:7">
      <c r="A1010">
        <v>0.81474999999999997</v>
      </c>
      <c r="B1010">
        <v>-0.41854000000000002</v>
      </c>
      <c r="C1010">
        <v>0.74439</v>
      </c>
      <c r="D1010">
        <v>-0.29321000000000003</v>
      </c>
      <c r="E1010">
        <v>-8.0821000000000004E-2</v>
      </c>
      <c r="F1010">
        <v>-1.0277000000000001</v>
      </c>
      <c r="G1010">
        <v>1.7609999999999999</v>
      </c>
    </row>
    <row r="1011" spans="1:7">
      <c r="A1011">
        <v>0.84219999999999995</v>
      </c>
      <c r="B1011">
        <v>-0.31989000000000001</v>
      </c>
      <c r="C1011">
        <v>-0.22458</v>
      </c>
      <c r="D1011">
        <v>-0.15683</v>
      </c>
      <c r="E1011">
        <v>1.794</v>
      </c>
      <c r="F1011">
        <v>-1.3202</v>
      </c>
      <c r="G1011">
        <v>0.89602999999999999</v>
      </c>
    </row>
    <row r="1012" spans="1:7">
      <c r="A1012">
        <v>0.86965000000000003</v>
      </c>
      <c r="B1012">
        <v>-0.51259999999999994</v>
      </c>
      <c r="C1012">
        <v>-3.1009000000000002</v>
      </c>
      <c r="D1012">
        <v>0.71245000000000003</v>
      </c>
      <c r="E1012">
        <v>-0.58704999999999996</v>
      </c>
      <c r="F1012">
        <v>-1.0522</v>
      </c>
      <c r="G1012">
        <v>5.1227999999999998</v>
      </c>
    </row>
    <row r="1013" spans="1:7">
      <c r="A1013">
        <v>0.89710000000000001</v>
      </c>
      <c r="B1013">
        <v>0.38361000000000001</v>
      </c>
      <c r="C1013">
        <v>-0.85007999999999995</v>
      </c>
      <c r="D1013">
        <v>0.15243000000000001</v>
      </c>
      <c r="E1013">
        <v>-1.4795</v>
      </c>
      <c r="F1013">
        <v>-0.44744</v>
      </c>
      <c r="G1013">
        <v>2.8843000000000001</v>
      </c>
    </row>
    <row r="1014" spans="1:7">
      <c r="A1014">
        <v>0.92454000000000003</v>
      </c>
      <c r="B1014">
        <v>-0.92445999999999995</v>
      </c>
      <c r="C1014">
        <v>-0.33362000000000003</v>
      </c>
      <c r="D1014">
        <v>-0.32379000000000002</v>
      </c>
      <c r="E1014">
        <v>0.77007000000000003</v>
      </c>
      <c r="F1014">
        <v>-1.3347</v>
      </c>
      <c r="G1014">
        <v>2.8147000000000002</v>
      </c>
    </row>
    <row r="1015" spans="1:7">
      <c r="A1015">
        <v>0.95199</v>
      </c>
      <c r="B1015">
        <v>1.0174000000000001</v>
      </c>
      <c r="C1015">
        <v>-1.1093</v>
      </c>
      <c r="D1015">
        <v>-0.25285999999999997</v>
      </c>
      <c r="E1015">
        <v>-0.62199000000000004</v>
      </c>
      <c r="F1015">
        <v>-1.1353</v>
      </c>
      <c r="G1015">
        <v>2.7759999999999998</v>
      </c>
    </row>
    <row r="1016" spans="1:7">
      <c r="A1016">
        <v>0.97943999999999998</v>
      </c>
      <c r="B1016">
        <v>0.43730999999999998</v>
      </c>
      <c r="C1016">
        <v>-0.30388999999999999</v>
      </c>
      <c r="D1016">
        <v>-0.97435000000000005</v>
      </c>
      <c r="E1016">
        <v>-0.22741</v>
      </c>
      <c r="F1016">
        <v>-0.99628000000000005</v>
      </c>
      <c r="G1016">
        <v>2.7734999999999999</v>
      </c>
    </row>
    <row r="1017" spans="1:7">
      <c r="A1017">
        <v>1.0068999999999999</v>
      </c>
      <c r="B1017">
        <v>-0.61751999999999996</v>
      </c>
      <c r="C1017">
        <v>-0.75388999999999995</v>
      </c>
      <c r="D1017">
        <v>2.0217999999999998</v>
      </c>
      <c r="E1017">
        <v>0.96970999999999996</v>
      </c>
      <c r="F1017">
        <v>-0.10034999999999999</v>
      </c>
      <c r="G1017">
        <v>-0.97587999999999997</v>
      </c>
    </row>
    <row r="1018" spans="1:7">
      <c r="A1018">
        <v>1.0343</v>
      </c>
      <c r="B1018">
        <v>1.0903</v>
      </c>
      <c r="C1018">
        <v>-0.65268000000000004</v>
      </c>
      <c r="D1018">
        <v>-0.23974999999999999</v>
      </c>
      <c r="E1018">
        <v>-0.38989000000000001</v>
      </c>
      <c r="F1018">
        <v>-6.9664000000000004E-2</v>
      </c>
      <c r="G1018">
        <v>0.92713000000000001</v>
      </c>
    </row>
    <row r="1019" spans="1:7">
      <c r="A1019">
        <v>1.0343</v>
      </c>
      <c r="B1019">
        <v>-1.4459</v>
      </c>
      <c r="C1019">
        <v>9.0356000000000006E-2</v>
      </c>
      <c r="D1019">
        <v>-0.61378999999999995</v>
      </c>
      <c r="E1019">
        <v>0.14301</v>
      </c>
      <c r="F1019">
        <v>0.17552999999999999</v>
      </c>
      <c r="G1019">
        <v>2.3106</v>
      </c>
    </row>
    <row r="1020" spans="1:7">
      <c r="A1020">
        <v>1.0143</v>
      </c>
      <c r="B1020">
        <v>-0.78891</v>
      </c>
      <c r="C1020">
        <v>-0.32517000000000001</v>
      </c>
      <c r="D1020">
        <v>-0.68840999999999997</v>
      </c>
      <c r="E1020">
        <v>-0.12303</v>
      </c>
      <c r="F1020">
        <v>0.45151000000000002</v>
      </c>
      <c r="G1020">
        <v>2.1396999999999999</v>
      </c>
    </row>
    <row r="1021" spans="1:7">
      <c r="A1021">
        <v>0.99429000000000001</v>
      </c>
      <c r="B1021">
        <v>-1.5713999999999999E-2</v>
      </c>
      <c r="C1021">
        <v>0.79274999999999995</v>
      </c>
      <c r="D1021">
        <v>-0.14718000000000001</v>
      </c>
      <c r="E1021">
        <v>-0.80815000000000003</v>
      </c>
      <c r="F1021">
        <v>0.58084000000000002</v>
      </c>
      <c r="G1021">
        <v>0.26885999999999999</v>
      </c>
    </row>
    <row r="1022" spans="1:7">
      <c r="A1022">
        <v>0.97426000000000001</v>
      </c>
      <c r="B1022">
        <v>1.4368000000000001</v>
      </c>
      <c r="C1022">
        <v>1.0414000000000001</v>
      </c>
      <c r="D1022">
        <v>-0.23591000000000001</v>
      </c>
      <c r="E1022">
        <v>-1.1877</v>
      </c>
      <c r="F1022">
        <v>0.39</v>
      </c>
      <c r="G1022">
        <v>-0.74051999999999996</v>
      </c>
    </row>
    <row r="1023" spans="1:7">
      <c r="A1023">
        <v>0.95423999999999998</v>
      </c>
      <c r="B1023">
        <v>-0.39335999999999999</v>
      </c>
      <c r="C1023">
        <v>1.3188</v>
      </c>
      <c r="D1023">
        <v>0.82565999999999995</v>
      </c>
      <c r="E1023">
        <v>-1.4158999999999999</v>
      </c>
      <c r="F1023">
        <v>0.34544999999999998</v>
      </c>
      <c r="G1023">
        <v>-3.4331E-2</v>
      </c>
    </row>
    <row r="1024" spans="1:7">
      <c r="A1024">
        <v>0.93422000000000005</v>
      </c>
      <c r="B1024">
        <v>0.23577000000000001</v>
      </c>
      <c r="C1024">
        <v>-3.3471000000000001E-2</v>
      </c>
      <c r="D1024">
        <v>1.2854000000000001</v>
      </c>
      <c r="E1024">
        <v>-1.9031</v>
      </c>
      <c r="F1024">
        <v>-0.51744000000000001</v>
      </c>
      <c r="G1024">
        <v>1.5638000000000001</v>
      </c>
    </row>
    <row r="1025" spans="1:7">
      <c r="A1025">
        <v>0.91418999999999995</v>
      </c>
      <c r="B1025">
        <v>0.46478999999999998</v>
      </c>
      <c r="C1025">
        <v>0.26626</v>
      </c>
      <c r="D1025">
        <v>1.1259999999999999</v>
      </c>
      <c r="E1025">
        <v>-1.8505</v>
      </c>
      <c r="F1025">
        <v>-0.21815999999999999</v>
      </c>
      <c r="G1025">
        <v>0.85748000000000002</v>
      </c>
    </row>
    <row r="1026" spans="1:7">
      <c r="A1026">
        <v>0.89417000000000002</v>
      </c>
      <c r="B1026">
        <v>-0.71716000000000002</v>
      </c>
      <c r="C1026">
        <v>0.54213</v>
      </c>
      <c r="D1026">
        <v>3.4862999999999998E-2</v>
      </c>
      <c r="E1026">
        <v>0.34433000000000002</v>
      </c>
      <c r="F1026">
        <v>-0.56493000000000004</v>
      </c>
      <c r="G1026">
        <v>1.0536000000000001</v>
      </c>
    </row>
    <row r="1027" spans="1:7">
      <c r="A1027">
        <v>0.87414999999999998</v>
      </c>
      <c r="B1027">
        <v>-1.0196000000000001</v>
      </c>
      <c r="C1027">
        <v>1.0134000000000001</v>
      </c>
      <c r="D1027">
        <v>0.42676999999999998</v>
      </c>
      <c r="E1027">
        <v>0.19467999999999999</v>
      </c>
      <c r="F1027">
        <v>-0.90058000000000005</v>
      </c>
      <c r="G1027">
        <v>0.97465000000000002</v>
      </c>
    </row>
    <row r="1028" spans="1:7">
      <c r="A1028">
        <v>0.85411999999999999</v>
      </c>
      <c r="B1028">
        <v>-1.5044</v>
      </c>
      <c r="C1028">
        <v>5.5544999999999997E-2</v>
      </c>
      <c r="D1028">
        <v>0.17055000000000001</v>
      </c>
      <c r="E1028">
        <v>-1.4019999999999999</v>
      </c>
      <c r="F1028">
        <v>-1.9129</v>
      </c>
      <c r="G1028">
        <v>5.2949000000000002</v>
      </c>
    </row>
    <row r="1029" spans="1:7">
      <c r="A1029">
        <v>0.83409999999999995</v>
      </c>
      <c r="B1029">
        <v>0.12025</v>
      </c>
      <c r="C1029">
        <v>0.53493000000000002</v>
      </c>
      <c r="D1029">
        <v>0.56857000000000002</v>
      </c>
      <c r="E1029">
        <v>1.0588</v>
      </c>
      <c r="F1029">
        <v>-0.19517000000000001</v>
      </c>
      <c r="G1029">
        <v>-1.3991</v>
      </c>
    </row>
    <row r="1030" spans="1:7">
      <c r="A1030">
        <v>0.81408000000000003</v>
      </c>
      <c r="B1030">
        <v>0.30386000000000002</v>
      </c>
      <c r="C1030">
        <v>-0.73387999999999998</v>
      </c>
      <c r="D1030">
        <v>1.4202999999999999</v>
      </c>
      <c r="E1030">
        <v>0.72323000000000004</v>
      </c>
      <c r="F1030">
        <v>-1.5468</v>
      </c>
      <c r="G1030">
        <v>0.49204999999999999</v>
      </c>
    </row>
    <row r="1031" spans="1:7">
      <c r="A1031">
        <v>0.79405000000000003</v>
      </c>
      <c r="B1031">
        <v>1.7846</v>
      </c>
      <c r="C1031">
        <v>-0.92442999999999997</v>
      </c>
      <c r="D1031">
        <v>1.0367</v>
      </c>
      <c r="E1031">
        <v>-1.6312</v>
      </c>
      <c r="F1031">
        <v>0.34370000000000001</v>
      </c>
      <c r="G1031">
        <v>5.9934000000000001E-2</v>
      </c>
    </row>
    <row r="1032" spans="1:7">
      <c r="A1032">
        <v>0.82150000000000001</v>
      </c>
      <c r="B1032">
        <v>1.3205</v>
      </c>
      <c r="C1032">
        <v>-9.8913000000000001E-2</v>
      </c>
      <c r="D1032">
        <v>-2.0106999999999998E-3</v>
      </c>
      <c r="E1032">
        <v>2.4691000000000001</v>
      </c>
      <c r="F1032">
        <v>-0.10668</v>
      </c>
      <c r="G1032">
        <v>-2.8563999999999998</v>
      </c>
    </row>
    <row r="1033" spans="1:7">
      <c r="A1033">
        <v>0.84894999999999998</v>
      </c>
      <c r="B1033">
        <v>0.67584999999999995</v>
      </c>
      <c r="C1033">
        <v>0.96365999999999996</v>
      </c>
      <c r="D1033">
        <v>-0.15123</v>
      </c>
      <c r="E1033">
        <v>-0.11265</v>
      </c>
      <c r="F1033">
        <v>-0.49286999999999997</v>
      </c>
      <c r="G1033">
        <v>-0.13441</v>
      </c>
    </row>
    <row r="1034" spans="1:7">
      <c r="A1034">
        <v>0.87639</v>
      </c>
      <c r="B1034">
        <v>1.6011</v>
      </c>
      <c r="C1034">
        <v>-0.53403999999999996</v>
      </c>
      <c r="D1034">
        <v>-1.8165</v>
      </c>
      <c r="E1034">
        <v>-0.98568999999999996</v>
      </c>
      <c r="F1034">
        <v>-0.40071000000000001</v>
      </c>
      <c r="G1034">
        <v>2.9449999999999998</v>
      </c>
    </row>
    <row r="1035" spans="1:7">
      <c r="A1035">
        <v>0.90383999999999998</v>
      </c>
      <c r="B1035">
        <v>0.19972999999999999</v>
      </c>
      <c r="C1035">
        <v>-0.10868</v>
      </c>
      <c r="D1035">
        <v>1.4362999999999999</v>
      </c>
      <c r="E1035">
        <v>1.1628000000000001</v>
      </c>
      <c r="F1035">
        <v>-0.28738999999999998</v>
      </c>
      <c r="G1035">
        <v>-1.7501</v>
      </c>
    </row>
    <row r="1036" spans="1:7">
      <c r="A1036">
        <v>0.93128999999999995</v>
      </c>
      <c r="B1036">
        <v>0.53369999999999995</v>
      </c>
      <c r="C1036">
        <v>-1.2669999999999999</v>
      </c>
      <c r="D1036">
        <v>-4.2304000000000001E-2</v>
      </c>
      <c r="E1036">
        <v>2.1928000000000001</v>
      </c>
      <c r="F1036">
        <v>-0.81254999999999999</v>
      </c>
      <c r="G1036">
        <v>0.10637000000000001</v>
      </c>
    </row>
    <row r="1037" spans="1:7">
      <c r="A1037">
        <v>0.95874000000000004</v>
      </c>
      <c r="B1037">
        <v>0.94601000000000002</v>
      </c>
      <c r="C1037">
        <v>-0.32613999999999999</v>
      </c>
      <c r="D1037">
        <v>1.2609999999999999</v>
      </c>
      <c r="E1037">
        <v>0.86567000000000005</v>
      </c>
      <c r="F1037">
        <v>-6.6358E-2</v>
      </c>
      <c r="G1037">
        <v>-2.0175000000000001</v>
      </c>
    </row>
    <row r="1038" spans="1:7">
      <c r="A1038">
        <v>0.98617999999999995</v>
      </c>
      <c r="B1038">
        <v>-1.1023000000000001</v>
      </c>
      <c r="C1038">
        <v>-0.30810999999999999</v>
      </c>
      <c r="D1038">
        <v>-0.67281999999999997</v>
      </c>
      <c r="E1038">
        <v>-1.5871</v>
      </c>
      <c r="F1038">
        <v>1.2242</v>
      </c>
      <c r="G1038">
        <v>3.1537999999999999</v>
      </c>
    </row>
    <row r="1039" spans="1:7">
      <c r="A1039">
        <v>1.0136000000000001</v>
      </c>
      <c r="B1039">
        <v>-2.4489000000000001</v>
      </c>
      <c r="C1039">
        <v>1.5009999999999999</v>
      </c>
      <c r="D1039">
        <v>-0.41144999999999998</v>
      </c>
      <c r="E1039">
        <v>-0.71813000000000005</v>
      </c>
      <c r="F1039">
        <v>1.7165999999999999</v>
      </c>
      <c r="G1039">
        <v>1.0608</v>
      </c>
    </row>
    <row r="1040" spans="1:7">
      <c r="A1040">
        <v>1.0410999999999999</v>
      </c>
      <c r="B1040">
        <v>1.5167999999999999</v>
      </c>
      <c r="C1040">
        <v>-0.66200999999999999</v>
      </c>
      <c r="D1040">
        <v>0.83465999999999996</v>
      </c>
      <c r="E1040">
        <v>0.19234000000000001</v>
      </c>
      <c r="F1040">
        <v>-1.0492999999999999</v>
      </c>
      <c r="G1040">
        <v>-0.13444</v>
      </c>
    </row>
    <row r="1041" spans="1:7">
      <c r="A1041">
        <v>1.0685</v>
      </c>
      <c r="B1041">
        <v>-0.15160999999999999</v>
      </c>
      <c r="C1041">
        <v>-2.0554999999999999</v>
      </c>
      <c r="D1041">
        <v>-0.47727999999999998</v>
      </c>
      <c r="E1041">
        <v>0.50838000000000005</v>
      </c>
      <c r="F1041">
        <v>-2.5887E-2</v>
      </c>
      <c r="G1041">
        <v>2.9020999999999999</v>
      </c>
    </row>
    <row r="1042" spans="1:7">
      <c r="A1042">
        <v>1.0960000000000001</v>
      </c>
      <c r="B1042">
        <v>1.1518999999999999</v>
      </c>
      <c r="C1042">
        <v>-0.17646000000000001</v>
      </c>
      <c r="D1042">
        <v>2.2473000000000001</v>
      </c>
      <c r="E1042">
        <v>-0.33635999999999999</v>
      </c>
      <c r="F1042">
        <v>-0.93462999999999996</v>
      </c>
      <c r="G1042">
        <v>-1.3142</v>
      </c>
    </row>
    <row r="1043" spans="1:7">
      <c r="A1043">
        <v>0.88651000000000002</v>
      </c>
      <c r="B1043">
        <v>-0.86804000000000003</v>
      </c>
      <c r="C1043">
        <v>0.94235999999999998</v>
      </c>
      <c r="D1043">
        <v>0.96847000000000005</v>
      </c>
      <c r="E1043">
        <v>-1.1436999999999999</v>
      </c>
      <c r="F1043">
        <v>-1.1101000000000001</v>
      </c>
      <c r="G1043">
        <v>1.9935</v>
      </c>
    </row>
    <row r="1044" spans="1:7">
      <c r="A1044">
        <v>0.91395999999999999</v>
      </c>
      <c r="B1044">
        <v>-2.4611000000000001</v>
      </c>
      <c r="C1044">
        <v>0.93950999999999996</v>
      </c>
      <c r="D1044">
        <v>-1.3692</v>
      </c>
      <c r="E1044">
        <v>0.70865999999999996</v>
      </c>
      <c r="F1044">
        <v>2.1621999999999999</v>
      </c>
      <c r="G1044">
        <v>0.83770999999999995</v>
      </c>
    </row>
    <row r="1045" spans="1:7">
      <c r="A1045">
        <v>0.94140999999999997</v>
      </c>
      <c r="B1045">
        <v>0.18781999999999999</v>
      </c>
      <c r="C1045">
        <v>-1.1184000000000001</v>
      </c>
      <c r="D1045">
        <v>2.6778E-2</v>
      </c>
      <c r="E1045">
        <v>0.14369999999999999</v>
      </c>
      <c r="F1045">
        <v>-1.6997</v>
      </c>
      <c r="G1045">
        <v>3.2725</v>
      </c>
    </row>
    <row r="1046" spans="1:7">
      <c r="A1046">
        <v>0.96884999999999999</v>
      </c>
      <c r="B1046">
        <v>-2.0228999999999999</v>
      </c>
      <c r="C1046">
        <v>0.33806000000000003</v>
      </c>
      <c r="D1046">
        <v>-0.19954</v>
      </c>
      <c r="E1046">
        <v>-1.2215</v>
      </c>
      <c r="F1046">
        <v>0.17755000000000001</v>
      </c>
      <c r="G1046">
        <v>3.7210000000000001</v>
      </c>
    </row>
    <row r="1047" spans="1:7">
      <c r="A1047">
        <v>0.99629999999999996</v>
      </c>
      <c r="B1047">
        <v>-1.4056999999999999</v>
      </c>
      <c r="C1047">
        <v>-2.2538</v>
      </c>
      <c r="D1047">
        <v>-1.5289999999999999</v>
      </c>
      <c r="E1047">
        <v>-0.96140999999999999</v>
      </c>
      <c r="F1047">
        <v>0.76312999999999998</v>
      </c>
      <c r="G1047">
        <v>6.1973000000000003</v>
      </c>
    </row>
    <row r="1048" spans="1:7">
      <c r="A1048">
        <v>1.0237000000000001</v>
      </c>
      <c r="B1048">
        <v>-0.77320999999999995</v>
      </c>
      <c r="C1048">
        <v>-4.3686999999999997E-2</v>
      </c>
      <c r="D1048">
        <v>-0.20584</v>
      </c>
      <c r="E1048">
        <v>1.1538999999999999</v>
      </c>
      <c r="F1048">
        <v>-4.4155E-2</v>
      </c>
      <c r="G1048">
        <v>0.71604999999999996</v>
      </c>
    </row>
    <row r="1049" spans="1:7">
      <c r="A1049">
        <v>1.0511999999999999</v>
      </c>
      <c r="B1049">
        <v>-1.5973999999999999</v>
      </c>
      <c r="C1049">
        <v>1.1483000000000001</v>
      </c>
      <c r="D1049">
        <v>-0.33362000000000003</v>
      </c>
      <c r="E1049">
        <v>-1.587</v>
      </c>
      <c r="F1049">
        <v>1.1496999999999999</v>
      </c>
      <c r="G1049">
        <v>2.0219</v>
      </c>
    </row>
    <row r="1050" spans="1:7">
      <c r="A1050">
        <v>1.0786</v>
      </c>
      <c r="B1050">
        <v>-1.4149</v>
      </c>
      <c r="C1050">
        <v>0.91778000000000004</v>
      </c>
      <c r="D1050">
        <v>5.4708E-2</v>
      </c>
      <c r="E1050">
        <v>0.1933</v>
      </c>
      <c r="F1050">
        <v>0.29291</v>
      </c>
      <c r="G1050">
        <v>0.75073000000000001</v>
      </c>
    </row>
    <row r="1051" spans="1:7">
      <c r="A1051">
        <v>1.1061000000000001</v>
      </c>
      <c r="B1051">
        <v>0.96913000000000005</v>
      </c>
      <c r="C1051">
        <v>1.4312</v>
      </c>
      <c r="D1051">
        <v>0.43142999999999998</v>
      </c>
      <c r="E1051">
        <v>0.84870999999999996</v>
      </c>
      <c r="F1051">
        <v>0.73324</v>
      </c>
      <c r="G1051">
        <v>-3.6074000000000002</v>
      </c>
    </row>
    <row r="1052" spans="1:7">
      <c r="A1052">
        <v>1.1335</v>
      </c>
      <c r="B1052">
        <v>1.3017000000000001</v>
      </c>
      <c r="C1052">
        <v>-0.71477999999999997</v>
      </c>
      <c r="D1052">
        <v>-1.1460999999999999</v>
      </c>
      <c r="E1052">
        <v>-1.2134</v>
      </c>
      <c r="F1052">
        <v>1.9638</v>
      </c>
      <c r="G1052">
        <v>0.63966000000000001</v>
      </c>
    </row>
    <row r="1053" spans="1:7">
      <c r="A1053">
        <v>1.161</v>
      </c>
      <c r="B1053">
        <v>-5.2177000000000001E-2</v>
      </c>
      <c r="C1053">
        <v>0.47586000000000001</v>
      </c>
      <c r="D1053">
        <v>-0.32547999999999999</v>
      </c>
      <c r="E1053">
        <v>0.37242999999999998</v>
      </c>
      <c r="F1053">
        <v>0.89349000000000001</v>
      </c>
      <c r="G1053">
        <v>-0.55269000000000001</v>
      </c>
    </row>
    <row r="1054" spans="1:7">
      <c r="A1054">
        <v>1.1883999999999999</v>
      </c>
      <c r="B1054">
        <v>-0.73965000000000003</v>
      </c>
      <c r="C1054">
        <v>-0.38369999999999999</v>
      </c>
      <c r="D1054">
        <v>-1.61E-2</v>
      </c>
      <c r="E1054">
        <v>-0.75131000000000003</v>
      </c>
      <c r="F1054">
        <v>-0.43839</v>
      </c>
      <c r="G1054">
        <v>3.1263999999999998</v>
      </c>
    </row>
    <row r="1055" spans="1:7">
      <c r="A1055">
        <v>1.1883999999999999</v>
      </c>
      <c r="B1055">
        <v>-0.35154999999999997</v>
      </c>
      <c r="C1055">
        <v>0.98204999999999998</v>
      </c>
      <c r="D1055">
        <v>0.60241</v>
      </c>
      <c r="E1055">
        <v>0.55515000000000003</v>
      </c>
      <c r="F1055">
        <v>-0.41071999999999997</v>
      </c>
      <c r="G1055">
        <v>-0.58367999999999998</v>
      </c>
    </row>
    <row r="1056" spans="1:7">
      <c r="A1056">
        <v>0.89934999999999998</v>
      </c>
      <c r="B1056">
        <v>-0.25856000000000001</v>
      </c>
      <c r="C1056">
        <v>-0.10978</v>
      </c>
      <c r="D1056">
        <v>1.0296000000000001</v>
      </c>
      <c r="E1056">
        <v>-1.5021</v>
      </c>
      <c r="F1056">
        <v>-0.68079999999999996</v>
      </c>
      <c r="G1056">
        <v>2.2993999999999999</v>
      </c>
    </row>
    <row r="1057" spans="1:7">
      <c r="A1057">
        <v>1.2013</v>
      </c>
      <c r="B1057">
        <v>0.41787999999999997</v>
      </c>
      <c r="C1057">
        <v>-1.4651000000000001</v>
      </c>
      <c r="D1057">
        <v>0.89875000000000005</v>
      </c>
      <c r="E1057">
        <v>-0.67479999999999996</v>
      </c>
      <c r="F1057">
        <v>0.86507000000000001</v>
      </c>
      <c r="G1057">
        <v>0.70581000000000005</v>
      </c>
    </row>
    <row r="1058" spans="1:7">
      <c r="A1058">
        <v>0.91220000000000001</v>
      </c>
      <c r="B1058">
        <v>1.5342</v>
      </c>
      <c r="C1058">
        <v>0.14604</v>
      </c>
      <c r="D1058">
        <v>-1.1434</v>
      </c>
      <c r="E1058">
        <v>-0.78259000000000001</v>
      </c>
      <c r="F1058">
        <v>-0.20336000000000001</v>
      </c>
      <c r="G1058">
        <v>1.3524</v>
      </c>
    </row>
    <row r="1059" spans="1:7">
      <c r="A1059">
        <v>1.2141</v>
      </c>
      <c r="B1059">
        <v>2.1246999999999998</v>
      </c>
      <c r="C1059">
        <v>0.39616000000000001</v>
      </c>
      <c r="D1059">
        <v>1.3486</v>
      </c>
      <c r="E1059">
        <v>-9.4202999999999995E-2</v>
      </c>
      <c r="F1059">
        <v>0.43469000000000002</v>
      </c>
      <c r="G1059">
        <v>-3.4157000000000002</v>
      </c>
    </row>
    <row r="1060" spans="1:7">
      <c r="A1060">
        <v>0.92503999999999997</v>
      </c>
      <c r="B1060">
        <v>-0.87212000000000001</v>
      </c>
      <c r="C1060">
        <v>-1.2418</v>
      </c>
      <c r="D1060">
        <v>0.97896000000000005</v>
      </c>
      <c r="E1060">
        <v>-0.50083999999999995</v>
      </c>
      <c r="F1060">
        <v>0.36753000000000002</v>
      </c>
      <c r="G1060">
        <v>2.0333999999999999</v>
      </c>
    </row>
    <row r="1061" spans="1:7">
      <c r="A1061">
        <v>1.2270000000000001</v>
      </c>
      <c r="B1061">
        <v>-0.17013</v>
      </c>
      <c r="C1061">
        <v>-1.2434000000000001</v>
      </c>
      <c r="D1061">
        <v>-1.2334000000000001</v>
      </c>
      <c r="E1061">
        <v>1.4692999999999999E-2</v>
      </c>
      <c r="F1061">
        <v>0.38346999999999998</v>
      </c>
      <c r="G1061">
        <v>3.1189</v>
      </c>
    </row>
    <row r="1062" spans="1:7">
      <c r="A1062">
        <v>0.93788000000000005</v>
      </c>
      <c r="B1062">
        <v>0.57767999999999997</v>
      </c>
      <c r="C1062">
        <v>-3.8703000000000001E-2</v>
      </c>
      <c r="D1062">
        <v>3.0682999999999998</v>
      </c>
      <c r="E1062">
        <v>0.53583000000000003</v>
      </c>
      <c r="F1062">
        <v>-1.1519E-2</v>
      </c>
      <c r="G1062">
        <v>-3.4060000000000001</v>
      </c>
    </row>
    <row r="1063" spans="1:7">
      <c r="A1063">
        <v>1.2398</v>
      </c>
      <c r="B1063">
        <v>0.79010999999999998</v>
      </c>
      <c r="C1063">
        <v>0.26457000000000003</v>
      </c>
      <c r="D1063">
        <v>9.4066999999999998E-2</v>
      </c>
      <c r="E1063">
        <v>0.91466999999999998</v>
      </c>
      <c r="F1063">
        <v>0.23501</v>
      </c>
      <c r="G1063">
        <v>-1.4387000000000001</v>
      </c>
    </row>
    <row r="1064" spans="1:7">
      <c r="A1064">
        <v>0.96818000000000004</v>
      </c>
      <c r="B1064">
        <v>-0.49032999999999999</v>
      </c>
      <c r="C1064">
        <v>0.27864</v>
      </c>
      <c r="D1064">
        <v>0.70811999999999997</v>
      </c>
      <c r="E1064">
        <v>-1.3811</v>
      </c>
      <c r="F1064">
        <v>1.8545</v>
      </c>
      <c r="G1064">
        <v>-0.16852</v>
      </c>
    </row>
    <row r="1065" spans="1:7">
      <c r="A1065">
        <v>1.2198</v>
      </c>
      <c r="B1065">
        <v>-0.55476000000000003</v>
      </c>
      <c r="C1065">
        <v>0.60879000000000005</v>
      </c>
      <c r="D1065">
        <v>1.0602</v>
      </c>
      <c r="E1065">
        <v>-2.4607000000000001</v>
      </c>
      <c r="F1065">
        <v>-0.21234</v>
      </c>
      <c r="G1065">
        <v>2.3799000000000001</v>
      </c>
    </row>
    <row r="1066" spans="1:7">
      <c r="A1066">
        <v>0.99846999999999997</v>
      </c>
      <c r="B1066">
        <v>-0.82143999999999995</v>
      </c>
      <c r="C1066">
        <v>1.5176000000000001</v>
      </c>
      <c r="D1066">
        <v>0.28028999999999998</v>
      </c>
      <c r="E1066">
        <v>0.57979999999999998</v>
      </c>
      <c r="F1066">
        <v>-0.61370999999999998</v>
      </c>
      <c r="G1066">
        <v>-6.7810999999999996E-2</v>
      </c>
    </row>
    <row r="1067" spans="1:7">
      <c r="A1067">
        <v>0.99846999999999997</v>
      </c>
      <c r="B1067">
        <v>-0.27355000000000002</v>
      </c>
      <c r="C1067">
        <v>2.2825000000000002</v>
      </c>
      <c r="D1067">
        <v>-0.86607000000000001</v>
      </c>
      <c r="E1067">
        <v>1.2859</v>
      </c>
      <c r="F1067">
        <v>0.34045999999999998</v>
      </c>
      <c r="G1067">
        <v>-1.8407</v>
      </c>
    </row>
    <row r="1068" spans="1:7">
      <c r="A1068">
        <v>1.0271999999999999</v>
      </c>
      <c r="B1068">
        <v>-0.32684000000000002</v>
      </c>
      <c r="C1068">
        <v>1.0663</v>
      </c>
      <c r="D1068">
        <v>1.5944</v>
      </c>
      <c r="E1068">
        <v>0.75260000000000005</v>
      </c>
      <c r="F1068">
        <v>0.67571000000000003</v>
      </c>
      <c r="G1068">
        <v>-2.9653999999999998</v>
      </c>
    </row>
    <row r="1069" spans="1:7">
      <c r="A1069">
        <v>1.056</v>
      </c>
      <c r="B1069">
        <v>0.89646000000000003</v>
      </c>
      <c r="C1069">
        <v>-0.39617000000000002</v>
      </c>
      <c r="D1069">
        <v>0.27294000000000002</v>
      </c>
      <c r="E1069">
        <v>1.9869000000000001</v>
      </c>
      <c r="F1069">
        <v>0.26806999999999997</v>
      </c>
      <c r="G1069">
        <v>-2.1762000000000001</v>
      </c>
    </row>
    <row r="1070" spans="1:7">
      <c r="A1070">
        <v>1.0847</v>
      </c>
      <c r="B1070">
        <v>4.1624000000000001E-2</v>
      </c>
      <c r="C1070">
        <v>0.45004</v>
      </c>
      <c r="D1070">
        <v>0.35032999999999997</v>
      </c>
      <c r="E1070">
        <v>0.12598999999999999</v>
      </c>
      <c r="F1070">
        <v>1.9839</v>
      </c>
      <c r="G1070">
        <v>-2.1240999999999999</v>
      </c>
    </row>
    <row r="1071" spans="1:7">
      <c r="A1071">
        <v>1.1134999999999999</v>
      </c>
      <c r="B1071">
        <v>-0.14396</v>
      </c>
      <c r="C1071">
        <v>0.1988</v>
      </c>
      <c r="D1071">
        <v>-0.38031999999999999</v>
      </c>
      <c r="E1071">
        <v>1.5288999999999999</v>
      </c>
      <c r="F1071">
        <v>-0.74399999999999999</v>
      </c>
      <c r="G1071">
        <v>0.43347000000000002</v>
      </c>
    </row>
    <row r="1072" spans="1:7">
      <c r="A1072">
        <v>1.1422000000000001</v>
      </c>
      <c r="B1072">
        <v>0.70933999999999997</v>
      </c>
      <c r="C1072">
        <v>-0.35410000000000003</v>
      </c>
      <c r="D1072">
        <v>0.63783000000000001</v>
      </c>
      <c r="E1072">
        <v>0.33711000000000002</v>
      </c>
      <c r="F1072">
        <v>0.42747000000000002</v>
      </c>
      <c r="G1072">
        <v>-0.92430999999999996</v>
      </c>
    </row>
    <row r="1073" spans="1:7">
      <c r="A1073">
        <v>1.171</v>
      </c>
      <c r="B1073">
        <v>-0.41405999999999998</v>
      </c>
      <c r="C1073">
        <v>0.69121999999999995</v>
      </c>
      <c r="D1073">
        <v>0.87614999999999998</v>
      </c>
      <c r="E1073">
        <v>0.44174999999999998</v>
      </c>
      <c r="F1073">
        <v>-0.53290999999999999</v>
      </c>
      <c r="G1073">
        <v>-0.22256000000000001</v>
      </c>
    </row>
    <row r="1074" spans="1:7">
      <c r="A1074">
        <v>1.1998</v>
      </c>
      <c r="B1074">
        <v>4.1973000000000003E-2</v>
      </c>
      <c r="C1074">
        <v>1.3332999999999999</v>
      </c>
      <c r="D1074">
        <v>0.89934000000000003</v>
      </c>
      <c r="E1074">
        <v>0.19214000000000001</v>
      </c>
      <c r="F1074">
        <v>-0.10342999999999999</v>
      </c>
      <c r="G1074">
        <v>-1.5158</v>
      </c>
    </row>
    <row r="1075" spans="1:7">
      <c r="A1075">
        <v>1.1947000000000001</v>
      </c>
      <c r="B1075">
        <v>0.65486999999999995</v>
      </c>
      <c r="C1075">
        <v>-0.84333000000000002</v>
      </c>
      <c r="D1075">
        <v>1.2433000000000001</v>
      </c>
      <c r="E1075">
        <v>0.18554000000000001</v>
      </c>
      <c r="F1075">
        <v>0.55840000000000001</v>
      </c>
      <c r="G1075">
        <v>-0.75705</v>
      </c>
    </row>
    <row r="1076" spans="1:7">
      <c r="A1076">
        <v>1.4965999999999999</v>
      </c>
      <c r="B1076">
        <v>3.4786999999999998E-2</v>
      </c>
      <c r="C1076">
        <v>0.46878999999999998</v>
      </c>
      <c r="D1076">
        <v>3.4109E-2</v>
      </c>
      <c r="E1076">
        <v>0.71894000000000002</v>
      </c>
      <c r="F1076">
        <v>0.72245999999999999</v>
      </c>
      <c r="G1076">
        <v>-0.87422</v>
      </c>
    </row>
    <row r="1077" spans="1:7">
      <c r="A1077">
        <v>1.2070000000000001</v>
      </c>
      <c r="B1077">
        <v>0.57935000000000003</v>
      </c>
      <c r="C1077">
        <v>-0.12656000000000001</v>
      </c>
      <c r="D1077">
        <v>1.8219000000000001</v>
      </c>
      <c r="E1077">
        <v>-1.9450000000000001</v>
      </c>
      <c r="F1077">
        <v>-0.36842000000000003</v>
      </c>
      <c r="G1077">
        <v>1.0924</v>
      </c>
    </row>
    <row r="1078" spans="1:7">
      <c r="A1078">
        <v>1.5089999999999999</v>
      </c>
      <c r="B1078">
        <v>0.19838</v>
      </c>
      <c r="C1078">
        <v>-0.69576000000000005</v>
      </c>
      <c r="D1078">
        <v>-1.6151</v>
      </c>
      <c r="E1078">
        <v>-0.64065000000000005</v>
      </c>
      <c r="F1078">
        <v>-1.0696000000000001</v>
      </c>
      <c r="G1078">
        <v>5.024</v>
      </c>
    </row>
    <row r="1079" spans="1:7">
      <c r="A1079">
        <v>1.2194</v>
      </c>
      <c r="B1079">
        <v>-0.55471000000000004</v>
      </c>
      <c r="C1079">
        <v>1.4963</v>
      </c>
      <c r="D1079">
        <v>0.35343999999999998</v>
      </c>
      <c r="E1079">
        <v>-1.2836000000000001</v>
      </c>
      <c r="F1079">
        <v>0.27118999999999999</v>
      </c>
      <c r="G1079">
        <v>0.84963999999999995</v>
      </c>
    </row>
    <row r="1080" spans="1:7">
      <c r="A1080">
        <v>1.5213000000000001</v>
      </c>
      <c r="B1080">
        <v>-8.2746999999999994E-3</v>
      </c>
      <c r="C1080">
        <v>-0.60585</v>
      </c>
      <c r="D1080">
        <v>-0.40061000000000002</v>
      </c>
      <c r="E1080">
        <v>-0.98041999999999996</v>
      </c>
      <c r="F1080">
        <v>-1.2765</v>
      </c>
      <c r="G1080">
        <v>4.4340000000000002</v>
      </c>
    </row>
    <row r="1081" spans="1:7">
      <c r="A1081">
        <v>1.2255</v>
      </c>
      <c r="B1081">
        <v>1.6843999999999999</v>
      </c>
      <c r="C1081">
        <v>-2.0331999999999999</v>
      </c>
      <c r="D1081">
        <v>2.3807999999999998</v>
      </c>
      <c r="E1081">
        <v>-1.0205</v>
      </c>
      <c r="F1081">
        <v>0.12939999999999999</v>
      </c>
      <c r="G1081">
        <v>-0.11747</v>
      </c>
    </row>
    <row r="1082" spans="1:7">
      <c r="A1082">
        <v>1.2529999999999999</v>
      </c>
      <c r="B1082">
        <v>-1.2198</v>
      </c>
      <c r="C1082">
        <v>-0.67769999999999997</v>
      </c>
      <c r="D1082">
        <v>-1.2727999999999999</v>
      </c>
      <c r="E1082">
        <v>1.5705</v>
      </c>
      <c r="F1082">
        <v>0.28126000000000001</v>
      </c>
      <c r="G1082">
        <v>2.4855</v>
      </c>
    </row>
    <row r="1083" spans="1:7">
      <c r="A1083">
        <v>1.2804</v>
      </c>
      <c r="B1083">
        <v>-0.76910999999999996</v>
      </c>
      <c r="C1083">
        <v>0.10218000000000001</v>
      </c>
      <c r="D1083">
        <v>1.6434</v>
      </c>
      <c r="E1083">
        <v>-0.36721999999999999</v>
      </c>
      <c r="F1083">
        <v>1.3329</v>
      </c>
      <c r="G1083">
        <v>-0.90051000000000003</v>
      </c>
    </row>
    <row r="1084" spans="1:7">
      <c r="A1084">
        <v>1.3079000000000001</v>
      </c>
      <c r="B1084">
        <v>0.18226000000000001</v>
      </c>
      <c r="C1084">
        <v>-0.41431000000000001</v>
      </c>
      <c r="D1084">
        <v>-3.3598999999999997E-2</v>
      </c>
      <c r="E1084">
        <v>1.0708</v>
      </c>
      <c r="F1084">
        <v>-0.56511</v>
      </c>
      <c r="G1084">
        <v>0.90532999999999997</v>
      </c>
    </row>
    <row r="1085" spans="1:7">
      <c r="A1085">
        <v>1.3352999999999999</v>
      </c>
      <c r="B1085">
        <v>-0.18776999999999999</v>
      </c>
      <c r="C1085">
        <v>-0.73909999999999998</v>
      </c>
      <c r="D1085">
        <v>0.38152000000000003</v>
      </c>
      <c r="E1085">
        <v>1.9069</v>
      </c>
      <c r="F1085">
        <v>-1.6184000000000001</v>
      </c>
      <c r="G1085">
        <v>1.3895</v>
      </c>
    </row>
    <row r="1086" spans="1:7">
      <c r="A1086">
        <v>1.3628</v>
      </c>
      <c r="B1086">
        <v>-0.68120000000000003</v>
      </c>
      <c r="C1086">
        <v>0.22547</v>
      </c>
      <c r="D1086">
        <v>1.3431999999999999</v>
      </c>
      <c r="E1086">
        <v>-0.77934000000000003</v>
      </c>
      <c r="F1086">
        <v>-1.2067000000000001</v>
      </c>
      <c r="G1086">
        <v>2.1938</v>
      </c>
    </row>
    <row r="1087" spans="1:7">
      <c r="A1087">
        <v>1.3902000000000001</v>
      </c>
      <c r="B1087">
        <v>-7.5999999999999998E-2</v>
      </c>
      <c r="C1087">
        <v>-0.54554000000000002</v>
      </c>
      <c r="D1087">
        <v>-0.18889</v>
      </c>
      <c r="E1087">
        <v>-1.2040999999999999</v>
      </c>
      <c r="F1087">
        <v>0.22131999999999999</v>
      </c>
      <c r="G1087">
        <v>2.9308000000000001</v>
      </c>
    </row>
    <row r="1088" spans="1:7">
      <c r="A1088">
        <v>1.4177</v>
      </c>
      <c r="B1088">
        <v>0.92452999999999996</v>
      </c>
      <c r="C1088">
        <v>1.1176999999999999</v>
      </c>
      <c r="D1088">
        <v>0.34094999999999998</v>
      </c>
      <c r="E1088">
        <v>0.51812000000000002</v>
      </c>
      <c r="F1088">
        <v>-1.2381</v>
      </c>
      <c r="G1088">
        <v>-0.49226999999999999</v>
      </c>
    </row>
    <row r="1089" spans="1:7">
      <c r="A1089">
        <v>1.4451000000000001</v>
      </c>
      <c r="B1089">
        <v>1.0972</v>
      </c>
      <c r="C1089">
        <v>-1.2235</v>
      </c>
      <c r="D1089">
        <v>0.15717</v>
      </c>
      <c r="E1089">
        <v>-0.25818999999999998</v>
      </c>
      <c r="F1089">
        <v>0.70796999999999999</v>
      </c>
      <c r="G1089">
        <v>0.63707999999999998</v>
      </c>
    </row>
    <row r="1090" spans="1:7">
      <c r="A1090">
        <v>1.4725999999999999</v>
      </c>
      <c r="B1090">
        <v>-0.24645</v>
      </c>
      <c r="C1090">
        <v>-0.47377999999999998</v>
      </c>
      <c r="D1090">
        <v>8.3405999999999994E-2</v>
      </c>
      <c r="E1090">
        <v>-0.74765999999999999</v>
      </c>
      <c r="F1090">
        <v>-0.59340999999999999</v>
      </c>
      <c r="G1090">
        <v>3.1141000000000001</v>
      </c>
    </row>
    <row r="1091" spans="1:7">
      <c r="B1091">
        <v>1.5</v>
      </c>
      <c r="C1091">
        <v>-2.6463999999999999</v>
      </c>
      <c r="D1091">
        <v>0.41232999999999997</v>
      </c>
      <c r="E1091">
        <v>0.71226999999999996</v>
      </c>
      <c r="F1091">
        <v>-0.38055</v>
      </c>
      <c r="G1091">
        <v>-0.25496999999999997</v>
      </c>
    </row>
    <row r="1092" spans="1:7">
      <c r="A1092">
        <v>1.5275000000000001</v>
      </c>
      <c r="B1092">
        <v>1.0461</v>
      </c>
      <c r="C1092">
        <v>-0.49330000000000002</v>
      </c>
      <c r="D1092">
        <v>1.7628999999999999</v>
      </c>
      <c r="E1092">
        <v>-1.3833</v>
      </c>
      <c r="F1092">
        <v>1.0813999999999999</v>
      </c>
      <c r="G1092">
        <v>-0.96094999999999997</v>
      </c>
    </row>
    <row r="1093" spans="1:7">
      <c r="A1093">
        <v>1.2317</v>
      </c>
      <c r="B1093">
        <v>0.25479000000000002</v>
      </c>
      <c r="C1093">
        <v>0.28781000000000001</v>
      </c>
      <c r="D1093">
        <v>-0.92088000000000003</v>
      </c>
      <c r="E1093">
        <v>-0.99595999999999996</v>
      </c>
      <c r="F1093">
        <v>0.64671000000000001</v>
      </c>
      <c r="G1093">
        <v>1.9135</v>
      </c>
    </row>
    <row r="1094" spans="1:7">
      <c r="A1094">
        <v>1.5336000000000001</v>
      </c>
      <c r="B1094">
        <v>-1.2901</v>
      </c>
      <c r="C1094">
        <v>-0.33731</v>
      </c>
      <c r="D1094">
        <v>-0.51246999999999998</v>
      </c>
      <c r="E1094">
        <v>-0.16456999999999999</v>
      </c>
      <c r="F1094">
        <v>-1.2917000000000001</v>
      </c>
      <c r="G1094">
        <v>4.7644000000000002</v>
      </c>
    </row>
    <row r="1095" spans="1:7">
      <c r="A1095">
        <v>1.244</v>
      </c>
      <c r="B1095">
        <v>1.2712000000000001</v>
      </c>
      <c r="C1095">
        <v>0.50739000000000001</v>
      </c>
      <c r="D1095">
        <v>1.4955000000000001</v>
      </c>
      <c r="E1095">
        <v>1.6375</v>
      </c>
      <c r="F1095">
        <v>0.7167</v>
      </c>
      <c r="G1095">
        <v>-4.5244999999999997</v>
      </c>
    </row>
    <row r="1096" spans="1:7">
      <c r="A1096">
        <v>1.5459000000000001</v>
      </c>
      <c r="B1096">
        <v>-0.24964</v>
      </c>
      <c r="C1096">
        <v>0.32673999999999997</v>
      </c>
      <c r="D1096">
        <v>0.57403999999999999</v>
      </c>
      <c r="E1096">
        <v>-1.4493</v>
      </c>
      <c r="F1096">
        <v>0.51693999999999996</v>
      </c>
      <c r="G1096">
        <v>1.4106000000000001</v>
      </c>
    </row>
    <row r="1097" spans="1:7">
      <c r="A1097">
        <v>1.2564</v>
      </c>
      <c r="B1097">
        <v>0.99999000000000005</v>
      </c>
      <c r="C1097">
        <v>-1.8273000000000001E-2</v>
      </c>
      <c r="D1097">
        <v>-1.0289999999999999</v>
      </c>
      <c r="E1097">
        <v>0.95823999999999998</v>
      </c>
      <c r="F1097">
        <v>0.51124999999999998</v>
      </c>
      <c r="G1097">
        <v>-0.20258000000000001</v>
      </c>
    </row>
    <row r="1098" spans="1:7">
      <c r="A1098">
        <v>1.5583</v>
      </c>
      <c r="B1098">
        <v>1.46</v>
      </c>
      <c r="C1098">
        <v>0.28742000000000001</v>
      </c>
      <c r="D1098">
        <v>8.8578000000000004E-2</v>
      </c>
      <c r="E1098">
        <v>-1.4813000000000001</v>
      </c>
      <c r="F1098">
        <v>0.94389999999999996</v>
      </c>
      <c r="G1098">
        <v>-0.12272</v>
      </c>
    </row>
    <row r="1099" spans="1:7">
      <c r="A1099">
        <v>1.3488</v>
      </c>
      <c r="B1099">
        <v>-3.4583999999999997E-2</v>
      </c>
      <c r="C1099">
        <v>-0.79271000000000003</v>
      </c>
      <c r="D1099">
        <v>-2.3835000000000002</v>
      </c>
      <c r="E1099">
        <v>-0.24326</v>
      </c>
      <c r="F1099">
        <v>-1.3344</v>
      </c>
      <c r="G1099">
        <v>6.1638000000000002</v>
      </c>
    </row>
    <row r="1100" spans="1:7">
      <c r="A1100">
        <v>1.3763000000000001</v>
      </c>
      <c r="B1100">
        <v>6.9658999999999999E-2</v>
      </c>
      <c r="C1100">
        <v>1.7349000000000001</v>
      </c>
      <c r="D1100">
        <v>0.61099999999999999</v>
      </c>
      <c r="E1100">
        <v>-0.24937999999999999</v>
      </c>
      <c r="F1100">
        <v>1.0588</v>
      </c>
      <c r="G1100">
        <v>-1.9771000000000001</v>
      </c>
    </row>
    <row r="1101" spans="1:7">
      <c r="A1101">
        <v>1.4036999999999999</v>
      </c>
      <c r="B1101">
        <v>0.39588000000000001</v>
      </c>
      <c r="C1101">
        <v>1.6880999999999999</v>
      </c>
      <c r="D1101">
        <v>-0.87158999999999998</v>
      </c>
      <c r="E1101">
        <v>1.1189</v>
      </c>
      <c r="F1101">
        <v>-1.5035000000000001</v>
      </c>
      <c r="G1101">
        <v>0.52485000000000004</v>
      </c>
    </row>
    <row r="1102" spans="1:7">
      <c r="A1102">
        <v>1.4312</v>
      </c>
      <c r="B1102">
        <v>-0.81105000000000005</v>
      </c>
      <c r="C1102">
        <v>1.5321</v>
      </c>
      <c r="D1102">
        <v>-9.8609000000000002E-2</v>
      </c>
      <c r="E1102">
        <v>-0.13650999999999999</v>
      </c>
      <c r="F1102">
        <v>-0.96997</v>
      </c>
      <c r="G1102">
        <v>1.7796000000000001</v>
      </c>
    </row>
    <row r="1103" spans="1:7">
      <c r="A1103">
        <v>1.4585999999999999</v>
      </c>
      <c r="B1103">
        <v>1.7787999999999999</v>
      </c>
      <c r="C1103">
        <v>-0.68140000000000001</v>
      </c>
      <c r="D1103">
        <v>1.5468999999999999</v>
      </c>
      <c r="E1103">
        <v>0.93606999999999996</v>
      </c>
      <c r="F1103">
        <v>0.28194999999999998</v>
      </c>
      <c r="G1103">
        <v>-2.6619999999999999</v>
      </c>
    </row>
    <row r="1104" spans="1:7">
      <c r="A1104">
        <v>1.4861</v>
      </c>
      <c r="B1104">
        <v>1.2008000000000001</v>
      </c>
      <c r="C1104">
        <v>-1.3059000000000001</v>
      </c>
      <c r="D1104">
        <v>-0.16200000000000001</v>
      </c>
      <c r="E1104">
        <v>0.52046999999999999</v>
      </c>
      <c r="F1104">
        <v>-1.4353</v>
      </c>
      <c r="G1104">
        <v>2.4668000000000001</v>
      </c>
    </row>
    <row r="1105" spans="1:7">
      <c r="A1105">
        <v>1.5135000000000001</v>
      </c>
      <c r="B1105">
        <v>-0.64971000000000001</v>
      </c>
      <c r="C1105">
        <v>0.82138</v>
      </c>
      <c r="D1105">
        <v>0.57954000000000006</v>
      </c>
      <c r="E1105">
        <v>0.93786999999999998</v>
      </c>
      <c r="F1105">
        <v>2.3109999999999999</v>
      </c>
      <c r="G1105">
        <v>-2.7921999999999998</v>
      </c>
    </row>
    <row r="1106" spans="1:7">
      <c r="A1106">
        <v>1.5408999999999999</v>
      </c>
      <c r="B1106">
        <v>1.2396</v>
      </c>
      <c r="C1106">
        <v>1.4559</v>
      </c>
      <c r="D1106">
        <v>-1.8668</v>
      </c>
      <c r="E1106">
        <v>-0.49607000000000001</v>
      </c>
      <c r="F1106">
        <v>0.40692</v>
      </c>
      <c r="G1106">
        <v>0.63660000000000005</v>
      </c>
    </row>
    <row r="1107" spans="1:7">
      <c r="A1107">
        <v>1.5684</v>
      </c>
      <c r="B1107">
        <v>1.9458</v>
      </c>
      <c r="C1107">
        <v>0.23252</v>
      </c>
      <c r="D1107">
        <v>-0.67537999999999998</v>
      </c>
      <c r="E1107">
        <v>-0.46899000000000002</v>
      </c>
      <c r="F1107">
        <v>0.69518000000000002</v>
      </c>
      <c r="G1107">
        <v>-0.42005999999999999</v>
      </c>
    </row>
    <row r="1108" spans="1:7">
      <c r="A1108">
        <v>1.5958000000000001</v>
      </c>
      <c r="B1108">
        <v>0.67925000000000002</v>
      </c>
      <c r="C1108">
        <v>-1.7390000000000001</v>
      </c>
      <c r="D1108">
        <v>0.22001000000000001</v>
      </c>
      <c r="E1108">
        <v>0.65242999999999995</v>
      </c>
      <c r="F1108">
        <v>0.86538999999999999</v>
      </c>
      <c r="G1108">
        <v>0.54369999999999996</v>
      </c>
    </row>
    <row r="1109" spans="1:7">
      <c r="A1109">
        <v>1.6233</v>
      </c>
      <c r="B1109">
        <v>-0.25341000000000002</v>
      </c>
      <c r="C1109">
        <v>0.17676</v>
      </c>
      <c r="D1109">
        <v>0.46434999999999998</v>
      </c>
      <c r="E1109">
        <v>-0.8599</v>
      </c>
      <c r="F1109">
        <v>-0.95986000000000005</v>
      </c>
      <c r="G1109">
        <v>2.6890999999999998</v>
      </c>
    </row>
    <row r="1110" spans="1:7">
      <c r="A1110">
        <v>1.6507000000000001</v>
      </c>
      <c r="B1110">
        <v>-1.0794E-2</v>
      </c>
      <c r="C1110">
        <v>-1.4650000000000001</v>
      </c>
      <c r="D1110">
        <v>-0.95684999999999998</v>
      </c>
      <c r="E1110">
        <v>-0.35471000000000003</v>
      </c>
      <c r="F1110">
        <v>-0.24043999999999999</v>
      </c>
      <c r="G1110">
        <v>4.3144999999999998</v>
      </c>
    </row>
    <row r="1111" spans="1:7">
      <c r="A1111">
        <v>1.6507000000000001</v>
      </c>
      <c r="B1111">
        <v>-0.98704000000000003</v>
      </c>
      <c r="C1111">
        <v>0.57845999999999997</v>
      </c>
      <c r="D1111">
        <v>-1.2472000000000001</v>
      </c>
      <c r="E1111">
        <v>7.5596999999999998E-2</v>
      </c>
      <c r="F1111">
        <v>2.4077999999999999</v>
      </c>
      <c r="G1111">
        <v>0.45239000000000001</v>
      </c>
    </row>
    <row r="1112" spans="1:7">
      <c r="A1112">
        <v>1.6307</v>
      </c>
      <c r="B1112">
        <v>-0.60114000000000001</v>
      </c>
      <c r="C1112">
        <v>2.1368</v>
      </c>
      <c r="D1112">
        <v>-1.1609</v>
      </c>
      <c r="E1112">
        <v>0.25734000000000001</v>
      </c>
      <c r="F1112">
        <v>1.736</v>
      </c>
      <c r="G1112">
        <v>-1.0489999999999999</v>
      </c>
    </row>
    <row r="1113" spans="1:7">
      <c r="A1113">
        <v>1.6107</v>
      </c>
      <c r="B1113">
        <v>0.68118999999999996</v>
      </c>
      <c r="C1113">
        <v>0.51544000000000001</v>
      </c>
      <c r="D1113">
        <v>0.87382000000000004</v>
      </c>
      <c r="E1113">
        <v>-0.6744</v>
      </c>
      <c r="F1113">
        <v>1.0773999999999999</v>
      </c>
      <c r="G1113">
        <v>-1.2382</v>
      </c>
    </row>
    <row r="1114" spans="1:7">
      <c r="A1114">
        <v>1.5907</v>
      </c>
      <c r="B1114">
        <v>-0.54342000000000001</v>
      </c>
      <c r="C1114">
        <v>-0.34355999999999998</v>
      </c>
      <c r="D1114">
        <v>-0.14940999999999999</v>
      </c>
      <c r="E1114">
        <v>-1.9189000000000001</v>
      </c>
      <c r="F1114">
        <v>-0.33221000000000001</v>
      </c>
      <c r="G1114">
        <v>4.5674000000000001</v>
      </c>
    </row>
    <row r="1115" spans="1:7">
      <c r="A1115">
        <v>1.5706</v>
      </c>
      <c r="B1115">
        <v>-0.41355999999999998</v>
      </c>
      <c r="C1115">
        <v>-0.19566</v>
      </c>
      <c r="D1115">
        <v>1.7252000000000001</v>
      </c>
      <c r="E1115">
        <v>-1.7089000000000001</v>
      </c>
      <c r="F1115">
        <v>-0.36118</v>
      </c>
      <c r="G1115">
        <v>2.1604999999999999</v>
      </c>
    </row>
    <row r="1116" spans="1:7">
      <c r="A1116">
        <v>1.5506</v>
      </c>
      <c r="B1116">
        <v>-0.22015999999999999</v>
      </c>
      <c r="C1116">
        <v>0.106</v>
      </c>
      <c r="D1116">
        <v>0.45667000000000002</v>
      </c>
      <c r="E1116">
        <v>0.58989000000000003</v>
      </c>
      <c r="F1116">
        <v>-0.30053999999999997</v>
      </c>
      <c r="G1116">
        <v>0.63961999999999997</v>
      </c>
    </row>
    <row r="1117" spans="1:7">
      <c r="A1117">
        <v>1.5306</v>
      </c>
      <c r="B1117">
        <v>-0.20252999999999999</v>
      </c>
      <c r="C1117">
        <v>1.8777999999999999</v>
      </c>
      <c r="D1117">
        <v>0.99394000000000005</v>
      </c>
      <c r="E1117">
        <v>0.57428000000000001</v>
      </c>
      <c r="F1117">
        <v>-0.42376999999999998</v>
      </c>
      <c r="G1117">
        <v>-1.538</v>
      </c>
    </row>
    <row r="1118" spans="1:7">
      <c r="A1118">
        <v>1.5105999999999999</v>
      </c>
      <c r="B1118">
        <v>1.5038</v>
      </c>
      <c r="C1118">
        <v>1.6099000000000001</v>
      </c>
      <c r="D1118">
        <v>5.9419E-2</v>
      </c>
      <c r="E1118">
        <v>-0.50409000000000004</v>
      </c>
      <c r="F1118">
        <v>0.58503000000000005</v>
      </c>
      <c r="G1118">
        <v>-1.9242999999999999</v>
      </c>
    </row>
    <row r="1119" spans="1:7">
      <c r="A1119">
        <v>1.4904999999999999</v>
      </c>
      <c r="B1119">
        <v>3.5978999999999997E-2</v>
      </c>
      <c r="C1119">
        <v>-0.26023000000000002</v>
      </c>
      <c r="D1119">
        <v>0.97982999999999998</v>
      </c>
      <c r="E1119">
        <v>-0.60846999999999996</v>
      </c>
      <c r="F1119">
        <v>1.6121000000000001</v>
      </c>
      <c r="G1119">
        <v>-0.52502000000000004</v>
      </c>
    </row>
    <row r="1120" spans="1:7">
      <c r="A1120">
        <v>1.4704999999999999</v>
      </c>
      <c r="B1120">
        <v>0.87160000000000004</v>
      </c>
      <c r="C1120">
        <v>5.0779999999999999E-2</v>
      </c>
      <c r="D1120">
        <v>0.19561000000000001</v>
      </c>
      <c r="E1120">
        <v>-0.3206</v>
      </c>
      <c r="F1120">
        <v>0.11471000000000001</v>
      </c>
      <c r="G1120">
        <v>0.39771000000000001</v>
      </c>
    </row>
    <row r="1121" spans="1:7">
      <c r="A1121">
        <v>1.4504999999999999</v>
      </c>
      <c r="B1121">
        <v>-2.1937000000000002</v>
      </c>
      <c r="C1121">
        <v>1.6612</v>
      </c>
      <c r="D1121">
        <v>2.0478999999999998</v>
      </c>
      <c r="E1121">
        <v>-0.82143999999999995</v>
      </c>
      <c r="F1121">
        <v>0.33213999999999999</v>
      </c>
      <c r="G1121">
        <v>0.19334000000000001</v>
      </c>
    </row>
    <row r="1122" spans="1:7">
      <c r="A1122">
        <v>1.4305000000000001</v>
      </c>
      <c r="B1122">
        <v>0.50729999999999997</v>
      </c>
      <c r="C1122">
        <v>-0.92569999999999997</v>
      </c>
      <c r="D1122">
        <v>-1.0001</v>
      </c>
      <c r="E1122">
        <v>-8.4037000000000001E-2</v>
      </c>
      <c r="F1122">
        <v>1.69</v>
      </c>
      <c r="G1122">
        <v>1.143</v>
      </c>
    </row>
    <row r="1123" spans="1:7">
      <c r="A1123">
        <v>1.4105000000000001</v>
      </c>
      <c r="B1123">
        <v>7.7614000000000002E-2</v>
      </c>
      <c r="C1123">
        <v>0.88429000000000002</v>
      </c>
      <c r="D1123">
        <v>1.1423000000000001</v>
      </c>
      <c r="E1123">
        <v>1.0404</v>
      </c>
      <c r="F1123">
        <v>-1.4817</v>
      </c>
      <c r="G1123">
        <v>-0.35377999999999998</v>
      </c>
    </row>
    <row r="1124" spans="1:7">
      <c r="A1124">
        <v>1.4379</v>
      </c>
      <c r="B1124">
        <v>0.96618999999999999</v>
      </c>
      <c r="C1124">
        <v>-9.7780000000000006E-2</v>
      </c>
      <c r="D1124">
        <v>1.5810999999999999</v>
      </c>
      <c r="E1124">
        <v>2.0442</v>
      </c>
      <c r="F1124">
        <v>-0.75439999999999996</v>
      </c>
      <c r="G1124">
        <v>-2.4653999999999998</v>
      </c>
    </row>
    <row r="1125" spans="1:7">
      <c r="A1125">
        <v>1.4653</v>
      </c>
      <c r="B1125">
        <v>0.92737000000000003</v>
      </c>
      <c r="C1125">
        <v>-0.62163000000000002</v>
      </c>
      <c r="D1125">
        <v>-6.8185999999999997E-2</v>
      </c>
      <c r="E1125">
        <v>-0.14072999999999999</v>
      </c>
      <c r="F1125">
        <v>1.0906</v>
      </c>
      <c r="G1125">
        <v>0.12536</v>
      </c>
    </row>
    <row r="1126" spans="1:7">
      <c r="A1126">
        <v>1.4927999999999999</v>
      </c>
      <c r="B1126">
        <v>0.23372000000000001</v>
      </c>
      <c r="C1126">
        <v>-1.847</v>
      </c>
      <c r="D1126">
        <v>-0.33883000000000002</v>
      </c>
      <c r="E1126">
        <v>0.23377000000000001</v>
      </c>
      <c r="F1126">
        <v>0.1472</v>
      </c>
      <c r="G1126">
        <v>2.8828999999999998</v>
      </c>
    </row>
    <row r="1127" spans="1:7">
      <c r="A1127">
        <v>1.5202</v>
      </c>
      <c r="B1127">
        <v>0.49817</v>
      </c>
      <c r="C1127">
        <v>4.3228999999999997E-2</v>
      </c>
      <c r="D1127">
        <v>-0.98917999999999995</v>
      </c>
      <c r="E1127">
        <v>1.1604000000000001</v>
      </c>
      <c r="F1127">
        <v>0.68967000000000001</v>
      </c>
      <c r="G1127">
        <v>-3.8962999999999998E-2</v>
      </c>
    </row>
    <row r="1128" spans="1:7">
      <c r="A1128">
        <v>1.5477000000000001</v>
      </c>
      <c r="B1128">
        <v>1.8348</v>
      </c>
      <c r="C1128">
        <v>-0.23086000000000001</v>
      </c>
      <c r="D1128">
        <v>2.1598000000000002</v>
      </c>
      <c r="E1128">
        <v>0.20938999999999999</v>
      </c>
      <c r="F1128">
        <v>-1.599</v>
      </c>
      <c r="G1128">
        <v>-1.1040000000000001</v>
      </c>
    </row>
    <row r="1129" spans="1:7">
      <c r="A1129">
        <v>1.5750999999999999</v>
      </c>
      <c r="B1129">
        <v>-9.5600000000000004E-2</v>
      </c>
      <c r="C1129">
        <v>-0.58550000000000002</v>
      </c>
      <c r="D1129">
        <v>0.63707999999999998</v>
      </c>
      <c r="E1129">
        <v>1.1894</v>
      </c>
      <c r="F1129">
        <v>0.51753000000000005</v>
      </c>
      <c r="G1129">
        <v>-0.38512000000000002</v>
      </c>
    </row>
    <row r="1130" spans="1:7">
      <c r="A1130">
        <v>1.6026</v>
      </c>
      <c r="B1130">
        <v>-0.15969</v>
      </c>
      <c r="C1130">
        <v>9.6335000000000004E-2</v>
      </c>
      <c r="D1130">
        <v>-0.98243999999999998</v>
      </c>
      <c r="E1130">
        <v>0.13753000000000001</v>
      </c>
      <c r="F1130">
        <v>-0.4511</v>
      </c>
      <c r="G1130">
        <v>2.7330000000000001</v>
      </c>
    </row>
    <row r="1131" spans="1:7">
      <c r="B1131">
        <v>1.63</v>
      </c>
      <c r="C1131">
        <v>0.26895000000000002</v>
      </c>
      <c r="D1131">
        <v>-0.56969000000000003</v>
      </c>
      <c r="E1131">
        <v>-0.72931000000000001</v>
      </c>
      <c r="F1131">
        <v>0.69072999999999996</v>
      </c>
      <c r="G1131">
        <v>-1.0801000000000001</v>
      </c>
    </row>
    <row r="1132" spans="1:7">
      <c r="A1132">
        <v>1.6575</v>
      </c>
      <c r="B1132">
        <v>0.42959000000000003</v>
      </c>
      <c r="C1132">
        <v>0.72311000000000003</v>
      </c>
      <c r="D1132">
        <v>-1.6656</v>
      </c>
      <c r="E1132">
        <v>-0.25691999999999998</v>
      </c>
      <c r="F1132">
        <v>-0.96228000000000002</v>
      </c>
      <c r="G1132">
        <v>3.16</v>
      </c>
    </row>
    <row r="1133" spans="1:7">
      <c r="A1133">
        <v>1.6849000000000001</v>
      </c>
      <c r="B1133">
        <v>-0.28061999999999998</v>
      </c>
      <c r="C1133">
        <v>-0.46361999999999998</v>
      </c>
      <c r="D1133">
        <v>-1.1166</v>
      </c>
      <c r="E1133">
        <v>-0.58606000000000003</v>
      </c>
      <c r="F1133">
        <v>0.37647999999999998</v>
      </c>
      <c r="G1133">
        <v>3.4285999999999999</v>
      </c>
    </row>
    <row r="1134" spans="1:7">
      <c r="A1134">
        <v>1.7123999999999999</v>
      </c>
      <c r="B1134">
        <v>-0.10835</v>
      </c>
      <c r="C1134">
        <v>-0.53749999999999998</v>
      </c>
      <c r="D1134">
        <v>-0.48809999999999998</v>
      </c>
      <c r="E1134">
        <v>2.1488</v>
      </c>
      <c r="F1134">
        <v>-0.87053999999999998</v>
      </c>
      <c r="G1134">
        <v>1.2032</v>
      </c>
    </row>
    <row r="1135" spans="1:7">
      <c r="A1135">
        <v>-0.62302000000000002</v>
      </c>
      <c r="B1135">
        <v>-5.9130000000000002E-2</v>
      </c>
      <c r="C1135">
        <v>0.24335000000000001</v>
      </c>
      <c r="D1135">
        <v>1.8728</v>
      </c>
      <c r="E1135">
        <v>-0.25777</v>
      </c>
      <c r="F1135">
        <v>1.2242999999999999</v>
      </c>
      <c r="G1135">
        <v>-4.7660999999999998</v>
      </c>
    </row>
    <row r="1136" spans="1:7">
      <c r="A1136">
        <v>-0.47205999999999998</v>
      </c>
      <c r="B1136">
        <v>-0.85313000000000005</v>
      </c>
      <c r="C1136">
        <v>2.3172000000000001</v>
      </c>
      <c r="D1136">
        <v>9.8617999999999997E-2</v>
      </c>
      <c r="E1136">
        <v>0.99936000000000003</v>
      </c>
      <c r="F1136">
        <v>0.98228000000000004</v>
      </c>
      <c r="G1136">
        <v>-5.1840000000000002</v>
      </c>
    </row>
    <row r="1137" spans="1:7">
      <c r="A1137">
        <v>-0.44690000000000002</v>
      </c>
      <c r="B1137">
        <v>0.28910000000000002</v>
      </c>
      <c r="C1137">
        <v>0.75119999999999998</v>
      </c>
      <c r="D1137">
        <v>0.31247999999999998</v>
      </c>
      <c r="E1137">
        <v>-0.61026000000000002</v>
      </c>
      <c r="F1137">
        <v>0.21709999999999999</v>
      </c>
      <c r="G1137">
        <v>-2.6067999999999998</v>
      </c>
    </row>
    <row r="1138" spans="1:7">
      <c r="A1138">
        <v>-0.42174</v>
      </c>
      <c r="B1138">
        <v>-1.5646</v>
      </c>
      <c r="C1138">
        <v>-2.4777999999999998</v>
      </c>
      <c r="D1138">
        <v>-0.38286999999999999</v>
      </c>
      <c r="E1138">
        <v>-0.47453000000000001</v>
      </c>
      <c r="F1138">
        <v>-0.33401999999999998</v>
      </c>
      <c r="G1138">
        <v>3.5550000000000002</v>
      </c>
    </row>
    <row r="1139" spans="1:7">
      <c r="A1139">
        <v>-0.64303999999999994</v>
      </c>
      <c r="B1139">
        <v>0.29565999999999998</v>
      </c>
      <c r="C1139">
        <v>-0.48659000000000002</v>
      </c>
      <c r="D1139">
        <v>0.35332999999999998</v>
      </c>
      <c r="E1139">
        <v>-0.45939999999999998</v>
      </c>
      <c r="F1139">
        <v>1.7158</v>
      </c>
      <c r="G1139">
        <v>-3.1032999999999999</v>
      </c>
    </row>
    <row r="1140" spans="1:7">
      <c r="A1140">
        <v>-0.49208000000000002</v>
      </c>
      <c r="B1140">
        <v>1.4512</v>
      </c>
      <c r="C1140">
        <v>1.5924</v>
      </c>
      <c r="D1140">
        <v>-0.27507999999999999</v>
      </c>
      <c r="E1140">
        <v>-0.21848000000000001</v>
      </c>
      <c r="F1140">
        <v>-0.14230999999999999</v>
      </c>
      <c r="G1140">
        <v>-3.9927000000000001</v>
      </c>
    </row>
    <row r="1141" spans="1:7">
      <c r="A1141">
        <v>-0.39144000000000001</v>
      </c>
      <c r="B1141">
        <v>0.72236999999999996</v>
      </c>
      <c r="C1141">
        <v>1.0790999999999999</v>
      </c>
      <c r="D1141">
        <v>0.43436999999999998</v>
      </c>
      <c r="E1141">
        <v>0.40543000000000001</v>
      </c>
      <c r="F1141">
        <v>-0.69203000000000003</v>
      </c>
      <c r="G1141">
        <v>-3.5741999999999998</v>
      </c>
    </row>
    <row r="1142" spans="1:7">
      <c r="A1142">
        <v>-0.66305999999999998</v>
      </c>
      <c r="B1142">
        <v>-2.64</v>
      </c>
      <c r="C1142">
        <v>-0.95223000000000002</v>
      </c>
      <c r="D1142">
        <v>-1.4273</v>
      </c>
      <c r="E1142">
        <v>-0.75751000000000002</v>
      </c>
      <c r="F1142">
        <v>-1.8394999999999999</v>
      </c>
      <c r="G1142">
        <v>6.0267999999999997</v>
      </c>
    </row>
    <row r="1143" spans="1:7">
      <c r="A1143">
        <v>-0.5121</v>
      </c>
      <c r="B1143">
        <v>0.10165</v>
      </c>
      <c r="C1143">
        <v>1.1911</v>
      </c>
      <c r="D1143">
        <v>1.3255999999999999</v>
      </c>
      <c r="E1143">
        <v>-0.18012</v>
      </c>
      <c r="F1143">
        <v>0.54576999999999998</v>
      </c>
      <c r="G1143">
        <v>-4.6662999999999997</v>
      </c>
    </row>
    <row r="1144" spans="1:7">
      <c r="A1144">
        <v>-0.36114000000000002</v>
      </c>
      <c r="B1144">
        <v>-0.41486000000000001</v>
      </c>
      <c r="C1144">
        <v>-1.4964999999999999</v>
      </c>
      <c r="D1144">
        <v>1.1415E-2</v>
      </c>
      <c r="E1144">
        <v>0.45601000000000003</v>
      </c>
      <c r="F1144">
        <v>0.54725999999999997</v>
      </c>
      <c r="G1144">
        <v>-0.77475000000000005</v>
      </c>
    </row>
    <row r="1145" spans="1:7">
      <c r="A1145">
        <v>-0.66305999999999998</v>
      </c>
      <c r="B1145">
        <v>0.59294000000000002</v>
      </c>
      <c r="C1145">
        <v>-0.96904999999999997</v>
      </c>
      <c r="D1145">
        <v>0.39515</v>
      </c>
      <c r="E1145">
        <v>0.48268</v>
      </c>
      <c r="F1145">
        <v>-0.24648</v>
      </c>
      <c r="G1145">
        <v>-1.9124000000000001</v>
      </c>
    </row>
    <row r="1146" spans="1:7">
      <c r="A1146">
        <v>-0.36114000000000002</v>
      </c>
      <c r="B1146">
        <v>0.45974999999999999</v>
      </c>
      <c r="C1146">
        <v>-1.2417</v>
      </c>
      <c r="D1146">
        <v>-1.5929</v>
      </c>
      <c r="E1146">
        <v>-0.23455000000000001</v>
      </c>
      <c r="F1146">
        <v>-0.17981</v>
      </c>
      <c r="G1146">
        <v>1.2136</v>
      </c>
    </row>
    <row r="1147" spans="1:7">
      <c r="A1147">
        <v>-0.49840000000000001</v>
      </c>
      <c r="B1147">
        <v>-1.1707000000000001</v>
      </c>
      <c r="C1147">
        <v>-0.28464</v>
      </c>
      <c r="D1147">
        <v>0.77351000000000003</v>
      </c>
      <c r="E1147">
        <v>1.6535</v>
      </c>
      <c r="F1147">
        <v>-0.72328999999999999</v>
      </c>
      <c r="G1147">
        <v>-1.9126000000000001</v>
      </c>
    </row>
    <row r="1148" spans="1:7">
      <c r="A1148">
        <v>-0.64936000000000005</v>
      </c>
      <c r="B1148">
        <v>-0.41578999999999999</v>
      </c>
      <c r="C1148">
        <v>0.32857999999999998</v>
      </c>
      <c r="D1148">
        <v>1.1767000000000001</v>
      </c>
      <c r="E1148">
        <v>0.48414000000000001</v>
      </c>
      <c r="F1148">
        <v>-2.2851E-2</v>
      </c>
      <c r="G1148">
        <v>-3.2241</v>
      </c>
    </row>
    <row r="1149" spans="1:7">
      <c r="A1149">
        <v>-0.34744000000000003</v>
      </c>
      <c r="B1149">
        <v>9.6837999999999994E-3</v>
      </c>
      <c r="C1149">
        <v>0.62000999999999995</v>
      </c>
      <c r="D1149">
        <v>-1.5902000000000001</v>
      </c>
      <c r="E1149">
        <v>0.48425000000000001</v>
      </c>
      <c r="F1149">
        <v>-0.23596</v>
      </c>
      <c r="G1149">
        <v>-0.82677</v>
      </c>
    </row>
    <row r="1150" spans="1:7">
      <c r="A1150">
        <v>-0.48470999999999997</v>
      </c>
      <c r="B1150">
        <v>3.0637999999999999E-2</v>
      </c>
      <c r="C1150">
        <v>-1.9538</v>
      </c>
      <c r="D1150">
        <v>0.94996000000000003</v>
      </c>
      <c r="E1150">
        <v>0.32599</v>
      </c>
      <c r="F1150">
        <v>1.9594</v>
      </c>
      <c r="G1150">
        <v>-3.02</v>
      </c>
    </row>
    <row r="1151" spans="1:7">
      <c r="A1151">
        <v>-0.63566999999999996</v>
      </c>
      <c r="B1151">
        <v>-0.22116</v>
      </c>
      <c r="C1151">
        <v>-1.7647999999999999</v>
      </c>
      <c r="D1151">
        <v>0.62199000000000004</v>
      </c>
      <c r="E1151">
        <v>0.61885000000000001</v>
      </c>
      <c r="F1151">
        <v>1.6786000000000001</v>
      </c>
      <c r="G1151">
        <v>-2.6232000000000002</v>
      </c>
    </row>
    <row r="1152" spans="1:7">
      <c r="A1152">
        <v>-0.33374999999999999</v>
      </c>
      <c r="B1152">
        <v>-0.45872000000000002</v>
      </c>
      <c r="C1152">
        <v>-1.3027</v>
      </c>
      <c r="D1152">
        <v>-1.2761</v>
      </c>
      <c r="E1152">
        <v>0.73917999999999995</v>
      </c>
      <c r="F1152">
        <v>1.6738</v>
      </c>
      <c r="G1152">
        <v>-0.97726000000000002</v>
      </c>
    </row>
    <row r="1153" spans="1:7">
      <c r="A1153">
        <v>-0.47100999999999998</v>
      </c>
      <c r="B1153">
        <v>0.80942999999999998</v>
      </c>
      <c r="C1153">
        <v>0.81359999999999999</v>
      </c>
      <c r="D1153">
        <v>-1.6153</v>
      </c>
      <c r="E1153">
        <v>1.7750999999999999</v>
      </c>
      <c r="F1153">
        <v>-3.2652999999999999</v>
      </c>
      <c r="G1153">
        <v>2.7206000000000001E-2</v>
      </c>
    </row>
    <row r="1154" spans="1:7">
      <c r="A1154">
        <v>-0.62197000000000002</v>
      </c>
      <c r="B1154">
        <v>0.94555</v>
      </c>
      <c r="C1154">
        <v>0.74495</v>
      </c>
      <c r="D1154">
        <v>-0.25916</v>
      </c>
      <c r="E1154">
        <v>-0.52171999999999996</v>
      </c>
      <c r="F1154">
        <v>0.79888999999999999</v>
      </c>
      <c r="G1154">
        <v>-3.2805</v>
      </c>
    </row>
    <row r="1155" spans="1:7">
      <c r="A1155">
        <v>-0.47100999999999998</v>
      </c>
      <c r="B1155">
        <v>-0.75399000000000005</v>
      </c>
      <c r="C1155">
        <v>0.77737000000000001</v>
      </c>
      <c r="D1155">
        <v>0.65369999999999995</v>
      </c>
      <c r="E1155">
        <v>1.2441</v>
      </c>
      <c r="F1155">
        <v>-7.3445999999999997E-2</v>
      </c>
      <c r="G1155">
        <v>-3.4676999999999998</v>
      </c>
    </row>
    <row r="1156" spans="1:7">
      <c r="A1156">
        <v>-0.32005</v>
      </c>
      <c r="B1156">
        <v>-1.0926</v>
      </c>
      <c r="C1156">
        <v>1.2715000000000001</v>
      </c>
      <c r="D1156">
        <v>0.73516000000000004</v>
      </c>
      <c r="E1156">
        <v>-1.1811</v>
      </c>
      <c r="F1156">
        <v>-0.45878999999999998</v>
      </c>
      <c r="G1156">
        <v>-0.88670000000000004</v>
      </c>
    </row>
    <row r="1157" spans="1:7">
      <c r="A1157">
        <v>-0.59167000000000003</v>
      </c>
      <c r="B1157">
        <v>1.2482</v>
      </c>
      <c r="C1157">
        <v>9.4064999999999996E-2</v>
      </c>
      <c r="D1157">
        <v>1.1017999999999999</v>
      </c>
      <c r="E1157">
        <v>-0.31026999999999999</v>
      </c>
      <c r="F1157">
        <v>1.7705</v>
      </c>
      <c r="G1157">
        <v>-5.5518000000000001</v>
      </c>
    </row>
    <row r="1158" spans="1:7">
      <c r="A1158">
        <v>-0.49103000000000002</v>
      </c>
      <c r="B1158">
        <v>0.13611000000000001</v>
      </c>
      <c r="C1158">
        <v>0.10881</v>
      </c>
      <c r="D1158">
        <v>1.5523</v>
      </c>
      <c r="E1158">
        <v>-7.3228000000000001E-2</v>
      </c>
      <c r="F1158">
        <v>1.272</v>
      </c>
      <c r="G1158">
        <v>-4.6688999999999998</v>
      </c>
    </row>
    <row r="1159" spans="1:7">
      <c r="A1159">
        <v>-0.34006999999999998</v>
      </c>
      <c r="B1159">
        <v>-4.8390000000000002E-2</v>
      </c>
      <c r="C1159">
        <v>1.6404000000000001</v>
      </c>
      <c r="D1159">
        <v>-1.9607000000000001</v>
      </c>
      <c r="E1159">
        <v>-0.84347000000000005</v>
      </c>
      <c r="F1159">
        <v>-0.89017000000000002</v>
      </c>
      <c r="G1159">
        <v>0.63732999999999995</v>
      </c>
    </row>
    <row r="1160" spans="1:7">
      <c r="A1160">
        <v>-0.56137999999999999</v>
      </c>
      <c r="B1160">
        <v>-4.7109999999999999E-2</v>
      </c>
      <c r="C1160">
        <v>-1.4718</v>
      </c>
      <c r="D1160">
        <v>-0.99831000000000003</v>
      </c>
      <c r="E1160">
        <v>0.9758</v>
      </c>
      <c r="F1160">
        <v>-8.8333999999999996E-2</v>
      </c>
      <c r="G1160">
        <v>6.7331000000000002E-2</v>
      </c>
    </row>
    <row r="1161" spans="1:7">
      <c r="A1161">
        <v>-0.53622000000000003</v>
      </c>
      <c r="B1161">
        <v>-2.1151E-2</v>
      </c>
      <c r="C1161">
        <v>0.78781000000000001</v>
      </c>
      <c r="D1161">
        <v>-0.65115000000000001</v>
      </c>
      <c r="E1161">
        <v>3.8899000000000003E-2</v>
      </c>
      <c r="F1161">
        <v>1.4831000000000001</v>
      </c>
      <c r="G1161">
        <v>-3.2031000000000001</v>
      </c>
    </row>
    <row r="1162" spans="1:7">
      <c r="A1162">
        <v>-0.51105999999999996</v>
      </c>
      <c r="B1162">
        <v>0.89731000000000005</v>
      </c>
      <c r="C1162">
        <v>-1.1059000000000001</v>
      </c>
      <c r="D1162">
        <v>-0.41726000000000002</v>
      </c>
      <c r="E1162">
        <v>-0.96131999999999995</v>
      </c>
      <c r="F1162">
        <v>-0.52241000000000004</v>
      </c>
      <c r="G1162">
        <v>0.54586999999999997</v>
      </c>
    </row>
    <row r="1163" spans="1:7">
      <c r="A1163">
        <v>-0.36009999999999998</v>
      </c>
      <c r="B1163">
        <v>1.6225000000000001</v>
      </c>
      <c r="C1163">
        <v>1.1789000000000001E-2</v>
      </c>
      <c r="D1163">
        <v>-1.9400999999999999</v>
      </c>
      <c r="E1163">
        <v>-1.2448999999999999</v>
      </c>
      <c r="F1163">
        <v>0.47896</v>
      </c>
      <c r="G1163">
        <v>-0.41400999999999999</v>
      </c>
    </row>
    <row r="1164" spans="1:7">
      <c r="A1164">
        <v>-0.51922999999999997</v>
      </c>
      <c r="B1164">
        <v>0.18143999999999999</v>
      </c>
      <c r="C1164">
        <v>0.62051999999999996</v>
      </c>
      <c r="D1164">
        <v>0.95584999999999998</v>
      </c>
      <c r="E1164">
        <v>0.80706</v>
      </c>
      <c r="F1164">
        <v>-1.5998000000000001</v>
      </c>
      <c r="G1164">
        <v>-2.4653</v>
      </c>
    </row>
    <row r="1165" spans="1:7">
      <c r="A1165">
        <v>-0.48898999999999998</v>
      </c>
      <c r="B1165">
        <v>-0.76898</v>
      </c>
      <c r="C1165">
        <v>1.0578000000000001</v>
      </c>
      <c r="D1165">
        <v>9.0095999999999996E-2</v>
      </c>
      <c r="E1165">
        <v>1.4692000000000001</v>
      </c>
      <c r="F1165">
        <v>-1.0732999999999999</v>
      </c>
      <c r="G1165">
        <v>-2.2467000000000001</v>
      </c>
    </row>
    <row r="1166" spans="1:7">
      <c r="A1166">
        <v>-0.45873999999999998</v>
      </c>
      <c r="B1166">
        <v>0.16445000000000001</v>
      </c>
      <c r="C1166">
        <v>1.4280999999999999</v>
      </c>
      <c r="D1166">
        <v>0.73811000000000004</v>
      </c>
      <c r="E1166">
        <v>0.94057999999999997</v>
      </c>
      <c r="F1166">
        <v>1.0604</v>
      </c>
      <c r="G1166">
        <v>-5.8436000000000003</v>
      </c>
    </row>
    <row r="1167" spans="1:7">
      <c r="A1167">
        <v>-0.42848999999999998</v>
      </c>
      <c r="B1167">
        <v>-0.82072999999999996</v>
      </c>
      <c r="C1167">
        <v>0.59147000000000005</v>
      </c>
      <c r="D1167">
        <v>0.96562000000000003</v>
      </c>
      <c r="E1167">
        <v>-0.66669999999999996</v>
      </c>
      <c r="F1167">
        <v>-1.2366999999999999</v>
      </c>
      <c r="G1167">
        <v>-0.34139999999999998</v>
      </c>
    </row>
    <row r="1168" spans="1:7">
      <c r="A1168">
        <v>-0.39823999999999998</v>
      </c>
      <c r="B1168">
        <v>2.5325000000000002</v>
      </c>
      <c r="C1168">
        <v>1.2067000000000001</v>
      </c>
      <c r="D1168">
        <v>-2.1503000000000001</v>
      </c>
      <c r="E1168">
        <v>0.44302000000000002</v>
      </c>
      <c r="F1168">
        <v>1.8909</v>
      </c>
      <c r="G1168">
        <v>-5.2896999999999998</v>
      </c>
    </row>
    <row r="1169" spans="1:7">
      <c r="A1169">
        <v>-0.36798999999999998</v>
      </c>
      <c r="B1169">
        <v>0.34138000000000002</v>
      </c>
      <c r="C1169">
        <v>0.23799000000000001</v>
      </c>
      <c r="D1169">
        <v>0.43630000000000002</v>
      </c>
      <c r="E1169">
        <v>1.7020999999999999</v>
      </c>
      <c r="F1169">
        <v>-1.4288000000000001</v>
      </c>
      <c r="G1169">
        <v>-2.7593999999999999</v>
      </c>
    </row>
    <row r="1170" spans="1:7">
      <c r="A1170">
        <v>-0.40317999999999998</v>
      </c>
      <c r="B1170">
        <v>-2.3731</v>
      </c>
      <c r="C1170">
        <v>-2.3149999999999999</v>
      </c>
      <c r="D1170">
        <v>-0.47682000000000002</v>
      </c>
      <c r="E1170">
        <v>0.95374999999999999</v>
      </c>
      <c r="F1170">
        <v>0.19361999999999999</v>
      </c>
      <c r="G1170">
        <v>2.4954999999999998</v>
      </c>
    </row>
    <row r="1171" spans="1:7">
      <c r="A1171">
        <v>-0.33773999999999998</v>
      </c>
      <c r="B1171">
        <v>-1.9336</v>
      </c>
      <c r="C1171">
        <v>-1.0803</v>
      </c>
      <c r="D1171">
        <v>-2.8142</v>
      </c>
      <c r="E1171">
        <v>-1.2281</v>
      </c>
      <c r="F1171">
        <v>1.8459000000000001</v>
      </c>
      <c r="G1171">
        <v>3.794</v>
      </c>
    </row>
    <row r="1172" spans="1:7">
      <c r="A1172">
        <v>-0.30748999999999999</v>
      </c>
      <c r="B1172">
        <v>-0.34329999999999999</v>
      </c>
      <c r="C1172">
        <v>0.35992000000000002</v>
      </c>
      <c r="D1172">
        <v>-0.63344</v>
      </c>
      <c r="E1172">
        <v>-0.65232000000000001</v>
      </c>
      <c r="F1172">
        <v>-2.1212</v>
      </c>
      <c r="G1172">
        <v>1.9783999999999999</v>
      </c>
    </row>
    <row r="1173" spans="1:7">
      <c r="A1173">
        <v>-0.27723999999999999</v>
      </c>
      <c r="B1173">
        <v>0.73824999999999996</v>
      </c>
      <c r="C1173">
        <v>-2.8999000000000001</v>
      </c>
      <c r="D1173">
        <v>0.49462</v>
      </c>
      <c r="E1173">
        <v>-0.55654999999999999</v>
      </c>
      <c r="F1173">
        <v>-0.13883999999999999</v>
      </c>
      <c r="G1173">
        <v>0.83777000000000001</v>
      </c>
    </row>
    <row r="1174" spans="1:7">
      <c r="A1174">
        <v>-0.24698999999999999</v>
      </c>
      <c r="B1174">
        <v>-0.77093999999999996</v>
      </c>
      <c r="C1174">
        <v>-1.3709</v>
      </c>
      <c r="D1174">
        <v>-0.82872000000000001</v>
      </c>
      <c r="E1174">
        <v>-1.6359999999999999</v>
      </c>
      <c r="F1174">
        <v>1.7484999999999999</v>
      </c>
      <c r="G1174">
        <v>1.3734</v>
      </c>
    </row>
    <row r="1175" spans="1:7">
      <c r="A1175">
        <v>-0.21673999999999999</v>
      </c>
      <c r="B1175">
        <v>-0.31385000000000002</v>
      </c>
      <c r="C1175">
        <v>-1.2317</v>
      </c>
      <c r="D1175">
        <v>-0.84453999999999996</v>
      </c>
      <c r="E1175">
        <v>1.0899000000000001</v>
      </c>
      <c r="F1175">
        <v>0.61217999999999995</v>
      </c>
      <c r="G1175">
        <v>-0.77127999999999997</v>
      </c>
    </row>
    <row r="1176" spans="1:7">
      <c r="A1176">
        <v>-0.18648999999999999</v>
      </c>
      <c r="B1176">
        <v>-3.133</v>
      </c>
      <c r="C1176">
        <v>-1.7803</v>
      </c>
      <c r="D1176">
        <v>-0.36431000000000002</v>
      </c>
      <c r="E1176">
        <v>1.6819999999999999</v>
      </c>
      <c r="F1176">
        <v>0.61809999999999998</v>
      </c>
      <c r="G1176">
        <v>1.4583999999999999</v>
      </c>
    </row>
    <row r="1177" spans="1:7">
      <c r="A1177">
        <v>-0.38777</v>
      </c>
      <c r="B1177">
        <v>0.73621999999999999</v>
      </c>
      <c r="C1177">
        <v>0.59906999999999999</v>
      </c>
      <c r="D1177">
        <v>-1.0405</v>
      </c>
      <c r="E1177">
        <v>-1.0369999999999999</v>
      </c>
      <c r="F1177">
        <v>-1.7717000000000001</v>
      </c>
      <c r="G1177">
        <v>1.1423000000000001</v>
      </c>
    </row>
    <row r="1178" spans="1:7">
      <c r="A1178">
        <v>-0.18648999999999999</v>
      </c>
      <c r="B1178">
        <v>0.61734999999999995</v>
      </c>
      <c r="C1178">
        <v>0.53913999999999995</v>
      </c>
      <c r="D1178">
        <v>-1.6212</v>
      </c>
      <c r="E1178">
        <v>-2.7682999999999999E-2</v>
      </c>
      <c r="F1178">
        <v>0.42537000000000003</v>
      </c>
      <c r="G1178">
        <v>-1.3141</v>
      </c>
    </row>
    <row r="1179" spans="1:7">
      <c r="A1179">
        <v>-0.21113999999999999</v>
      </c>
      <c r="B1179">
        <v>-0.50356000000000001</v>
      </c>
      <c r="C1179">
        <v>-0.56667999999999996</v>
      </c>
      <c r="D1179">
        <v>-0.37087999999999999</v>
      </c>
      <c r="E1179">
        <v>0.39330999999999999</v>
      </c>
      <c r="F1179">
        <v>1.5725</v>
      </c>
      <c r="G1179">
        <v>-2.0049999999999999</v>
      </c>
    </row>
    <row r="1180" spans="1:7">
      <c r="A1180">
        <v>-0.23579</v>
      </c>
      <c r="B1180">
        <v>-0.44889000000000001</v>
      </c>
      <c r="C1180">
        <v>1.3486</v>
      </c>
      <c r="D1180">
        <v>-1.0093000000000001</v>
      </c>
      <c r="E1180">
        <v>-1.3922000000000001</v>
      </c>
      <c r="F1180">
        <v>2.2107000000000001</v>
      </c>
      <c r="G1180">
        <v>-2.1366000000000001</v>
      </c>
    </row>
    <row r="1181" spans="1:7">
      <c r="A1181">
        <v>-0.26042999999999999</v>
      </c>
      <c r="B1181">
        <v>0.50277000000000005</v>
      </c>
      <c r="C1181">
        <v>1.7445999999999999</v>
      </c>
      <c r="D1181">
        <v>0.20610000000000001</v>
      </c>
      <c r="E1181">
        <v>-0.68218999999999996</v>
      </c>
      <c r="F1181">
        <v>1.0425</v>
      </c>
      <c r="G1181">
        <v>-4.2587999999999999</v>
      </c>
    </row>
    <row r="1182" spans="1:7">
      <c r="A1182">
        <v>-0.28508</v>
      </c>
      <c r="B1182">
        <v>-1.5625</v>
      </c>
      <c r="C1182">
        <v>-0.62461999999999995</v>
      </c>
      <c r="D1182">
        <v>-1.1189</v>
      </c>
      <c r="E1182">
        <v>1.4104000000000001</v>
      </c>
      <c r="F1182">
        <v>1.1005</v>
      </c>
      <c r="G1182">
        <v>-0.65078999999999998</v>
      </c>
    </row>
    <row r="1183" spans="1:7">
      <c r="A1183">
        <v>-0.30972</v>
      </c>
      <c r="B1183">
        <v>1.1629</v>
      </c>
      <c r="C1183">
        <v>0.23127</v>
      </c>
      <c r="D1183">
        <v>-0.84504000000000001</v>
      </c>
      <c r="E1183">
        <v>-0.26407999999999998</v>
      </c>
      <c r="F1183">
        <v>-1.0605</v>
      </c>
      <c r="G1183">
        <v>-0.60248999999999997</v>
      </c>
    </row>
    <row r="1184" spans="1:7">
      <c r="A1184">
        <v>-0.37236000000000002</v>
      </c>
      <c r="B1184">
        <v>-1.5133000000000001</v>
      </c>
      <c r="C1184">
        <v>-2.3691</v>
      </c>
      <c r="D1184">
        <v>2.1352000000000002</v>
      </c>
      <c r="E1184">
        <v>-0.26591999999999999</v>
      </c>
      <c r="F1184">
        <v>-0.23058999999999999</v>
      </c>
      <c r="G1184">
        <v>0.65359</v>
      </c>
    </row>
    <row r="1185" spans="1:7">
      <c r="A1185">
        <v>-0.33437</v>
      </c>
      <c r="B1185">
        <v>-2.2042999999999999</v>
      </c>
      <c r="C1185">
        <v>-1.4642999999999999</v>
      </c>
      <c r="D1185">
        <v>-0.12977</v>
      </c>
      <c r="E1185">
        <v>0.89515999999999996</v>
      </c>
      <c r="F1185">
        <v>-0.92198000000000002</v>
      </c>
      <c r="G1185">
        <v>2.3511000000000002</v>
      </c>
    </row>
    <row r="1186" spans="1:7">
      <c r="A1186">
        <v>-0.35901</v>
      </c>
      <c r="B1186">
        <v>1.9092</v>
      </c>
      <c r="C1186">
        <v>0.97860999999999998</v>
      </c>
      <c r="D1186">
        <v>-0.58482000000000001</v>
      </c>
      <c r="E1186">
        <v>1.9564999999999999E-2</v>
      </c>
      <c r="F1186">
        <v>-1.1337999999999999</v>
      </c>
      <c r="G1186">
        <v>-2.5518000000000001</v>
      </c>
    </row>
    <row r="1187" spans="1:7">
      <c r="A1187">
        <v>-0.38366</v>
      </c>
      <c r="B1187">
        <v>0.87602000000000002</v>
      </c>
      <c r="C1187">
        <v>-0.56418999999999997</v>
      </c>
      <c r="D1187">
        <v>-0.90951000000000004</v>
      </c>
      <c r="E1187">
        <v>1.329</v>
      </c>
      <c r="F1187">
        <v>0.20438000000000001</v>
      </c>
      <c r="G1187">
        <v>-2.3374999999999999</v>
      </c>
    </row>
    <row r="1188" spans="1:7">
      <c r="A1188">
        <v>-0.4083</v>
      </c>
      <c r="B1188">
        <v>1.1744000000000001</v>
      </c>
      <c r="C1188">
        <v>0.53186</v>
      </c>
      <c r="D1188">
        <v>0.84575999999999996</v>
      </c>
      <c r="E1188">
        <v>-0.42708000000000002</v>
      </c>
      <c r="F1188">
        <v>0.97528999999999999</v>
      </c>
      <c r="G1188">
        <v>-4.5663999999999998</v>
      </c>
    </row>
    <row r="1189" spans="1:7">
      <c r="A1189">
        <v>-0.43295</v>
      </c>
      <c r="B1189">
        <v>-0.13285</v>
      </c>
      <c r="C1189">
        <v>-0.53137999999999996</v>
      </c>
      <c r="D1189">
        <v>0.27494000000000002</v>
      </c>
      <c r="E1189">
        <v>-1.1876</v>
      </c>
      <c r="F1189">
        <v>-0.21046000000000001</v>
      </c>
      <c r="G1189">
        <v>0.33584999999999998</v>
      </c>
    </row>
    <row r="1190" spans="1:7">
      <c r="A1190">
        <v>-0.45759</v>
      </c>
      <c r="B1190">
        <v>-2.2153</v>
      </c>
      <c r="C1190">
        <v>1.0105999999999999</v>
      </c>
      <c r="D1190">
        <v>-0.98057000000000005</v>
      </c>
      <c r="E1190">
        <v>-1.8466E-2</v>
      </c>
      <c r="F1190">
        <v>0.88327</v>
      </c>
      <c r="G1190">
        <v>-9.0649999999999994E-2</v>
      </c>
    </row>
    <row r="1191" spans="1:7">
      <c r="A1191">
        <v>-6.3214000000000006E-2</v>
      </c>
      <c r="B1191">
        <v>-1.1380999999999999</v>
      </c>
      <c r="C1191">
        <v>1.1902999999999999</v>
      </c>
      <c r="D1191">
        <v>0.14673</v>
      </c>
      <c r="E1191">
        <v>-0.26434999999999997</v>
      </c>
      <c r="F1191">
        <v>1.42</v>
      </c>
      <c r="G1191">
        <v>-2.7160000000000002</v>
      </c>
    </row>
    <row r="1192" spans="1:7">
      <c r="A1192">
        <v>-5.0886000000000001E-2</v>
      </c>
      <c r="B1192">
        <v>2.7315</v>
      </c>
      <c r="C1192">
        <v>-0.48481999999999997</v>
      </c>
      <c r="D1192">
        <v>-0.42908000000000002</v>
      </c>
      <c r="E1192">
        <v>-1.1991E-2</v>
      </c>
      <c r="F1192">
        <v>-1.7902</v>
      </c>
      <c r="G1192">
        <v>-1.2729999999999999</v>
      </c>
    </row>
    <row r="1193" spans="1:7">
      <c r="A1193">
        <v>-3.8558000000000002E-2</v>
      </c>
      <c r="B1193">
        <v>-1.5938000000000001</v>
      </c>
      <c r="C1193">
        <v>-1.3276E-2</v>
      </c>
      <c r="D1193">
        <v>-1.5999000000000001</v>
      </c>
      <c r="E1193">
        <v>-1.2648999999999999</v>
      </c>
      <c r="F1193">
        <v>0.21332999999999999</v>
      </c>
      <c r="G1193">
        <v>2.9935</v>
      </c>
    </row>
    <row r="1194" spans="1:7">
      <c r="A1194">
        <v>-0.33431</v>
      </c>
      <c r="B1194">
        <v>-1.2929999999999999</v>
      </c>
      <c r="C1194">
        <v>0.88551999999999997</v>
      </c>
      <c r="D1194">
        <v>2.5433000000000001E-2</v>
      </c>
      <c r="E1194">
        <v>-1.9187000000000001</v>
      </c>
      <c r="F1194">
        <v>1.3334999999999999</v>
      </c>
      <c r="G1194">
        <v>-0.36209999999999998</v>
      </c>
    </row>
    <row r="1195" spans="1:7">
      <c r="A1195">
        <v>-0.30686999999999998</v>
      </c>
      <c r="B1195">
        <v>6.7396999999999999E-2</v>
      </c>
      <c r="C1195">
        <v>0.4037</v>
      </c>
      <c r="D1195">
        <v>0.99031000000000002</v>
      </c>
      <c r="E1195">
        <v>-0.64593</v>
      </c>
      <c r="F1195">
        <v>0.75631999999999999</v>
      </c>
      <c r="G1195">
        <v>-2.9277000000000002</v>
      </c>
    </row>
    <row r="1196" spans="1:7">
      <c r="A1196">
        <v>-0.27942</v>
      </c>
      <c r="B1196">
        <v>0.42523</v>
      </c>
      <c r="C1196">
        <v>-2.1206</v>
      </c>
      <c r="D1196">
        <v>-0.23011999999999999</v>
      </c>
      <c r="E1196">
        <v>-0.59870000000000001</v>
      </c>
      <c r="F1196">
        <v>1.1265000000000001</v>
      </c>
      <c r="G1196">
        <v>5.6002999999999997E-2</v>
      </c>
    </row>
    <row r="1197" spans="1:7">
      <c r="A1197">
        <v>-0.25197000000000003</v>
      </c>
      <c r="B1197">
        <v>-0.13975000000000001</v>
      </c>
      <c r="C1197">
        <v>1.7190000000000001</v>
      </c>
      <c r="D1197">
        <v>0.66249000000000002</v>
      </c>
      <c r="E1197">
        <v>-1.0255000000000001</v>
      </c>
      <c r="F1197">
        <v>1.7222</v>
      </c>
      <c r="G1197">
        <v>-4.2763</v>
      </c>
    </row>
    <row r="1198" spans="1:7">
      <c r="A1198">
        <v>-0.22453000000000001</v>
      </c>
      <c r="B1198">
        <v>1.5158</v>
      </c>
      <c r="C1198">
        <v>-2.3025000000000002</v>
      </c>
      <c r="D1198">
        <v>0.24584</v>
      </c>
      <c r="E1198">
        <v>-4.9522999999999998E-2</v>
      </c>
      <c r="F1198">
        <v>-0.16930999999999999</v>
      </c>
      <c r="G1198">
        <v>-0.57447000000000004</v>
      </c>
    </row>
    <row r="1199" spans="1:7">
      <c r="A1199">
        <v>-0.19708000000000001</v>
      </c>
      <c r="B1199">
        <v>-0.26895000000000002</v>
      </c>
      <c r="C1199">
        <v>5.9590999999999998E-2</v>
      </c>
      <c r="D1199">
        <v>-0.51981999999999995</v>
      </c>
      <c r="E1199">
        <v>1.4765999999999999</v>
      </c>
      <c r="F1199">
        <v>-0.36693999999999999</v>
      </c>
      <c r="G1199">
        <v>-1.6641999999999999</v>
      </c>
    </row>
    <row r="1200" spans="1:7">
      <c r="A1200">
        <v>-0.16963</v>
      </c>
      <c r="B1200">
        <v>-0.80142999999999998</v>
      </c>
      <c r="C1200">
        <v>2.0881E-2</v>
      </c>
      <c r="D1200">
        <v>-0.62136000000000002</v>
      </c>
      <c r="E1200">
        <v>-0.34046999999999999</v>
      </c>
      <c r="F1200">
        <v>-0.70974000000000004</v>
      </c>
      <c r="G1200">
        <v>1.1726000000000001</v>
      </c>
    </row>
    <row r="1201" spans="1:7">
      <c r="A1201">
        <v>-0.14218</v>
      </c>
      <c r="B1201">
        <v>1.0657000000000001</v>
      </c>
      <c r="C1201">
        <v>0.21879999999999999</v>
      </c>
      <c r="D1201">
        <v>-0.10808</v>
      </c>
      <c r="E1201">
        <v>-0.43928</v>
      </c>
      <c r="F1201">
        <v>0.47293000000000002</v>
      </c>
      <c r="G1201">
        <v>-2.5049000000000001</v>
      </c>
    </row>
    <row r="1202" spans="1:7">
      <c r="A1202">
        <v>-0.11473999999999999</v>
      </c>
      <c r="B1202">
        <v>-1.0008999999999999</v>
      </c>
      <c r="C1202">
        <v>0.80837000000000003</v>
      </c>
      <c r="D1202">
        <v>-0.4894</v>
      </c>
      <c r="E1202">
        <v>-1.3933</v>
      </c>
      <c r="F1202">
        <v>-1.3499000000000001</v>
      </c>
      <c r="G1202">
        <v>2.1596000000000002</v>
      </c>
    </row>
    <row r="1203" spans="1:7">
      <c r="A1203">
        <v>-8.7289000000000005E-2</v>
      </c>
      <c r="B1203">
        <v>0.61092000000000002</v>
      </c>
      <c r="C1203">
        <v>-1.6074999999999999</v>
      </c>
      <c r="D1203">
        <v>0.85826000000000002</v>
      </c>
      <c r="E1203">
        <v>-0.40970000000000001</v>
      </c>
      <c r="F1203">
        <v>-0.24113000000000001</v>
      </c>
      <c r="G1203">
        <v>-0.5706</v>
      </c>
    </row>
    <row r="1204" spans="1:7">
      <c r="A1204">
        <v>-5.9841999999999999E-2</v>
      </c>
      <c r="B1204">
        <v>5.3409999999999999E-2</v>
      </c>
      <c r="C1204">
        <v>-0.72016000000000002</v>
      </c>
      <c r="D1204">
        <v>-3.4075000000000001E-2</v>
      </c>
      <c r="E1204">
        <v>0.26556000000000002</v>
      </c>
      <c r="F1204">
        <v>0.99222999999999995</v>
      </c>
      <c r="G1204">
        <v>-1.8891</v>
      </c>
    </row>
    <row r="1205" spans="1:7">
      <c r="A1205">
        <v>-3.2393999999999999E-2</v>
      </c>
      <c r="B1205">
        <v>1.8291000000000002E-2</v>
      </c>
      <c r="C1205">
        <v>5.2478999999999998E-2</v>
      </c>
      <c r="D1205">
        <v>-5.6521000000000002E-2</v>
      </c>
      <c r="E1205">
        <v>1.0192000000000001</v>
      </c>
      <c r="F1205">
        <v>-1.1686000000000001</v>
      </c>
      <c r="G1205">
        <v>-1.1536</v>
      </c>
    </row>
    <row r="1206" spans="1:7">
      <c r="A1206">
        <v>-2.623E-2</v>
      </c>
      <c r="B1206">
        <v>0.19292999999999999</v>
      </c>
      <c r="C1206">
        <v>0.48100999999999999</v>
      </c>
      <c r="D1206">
        <v>1.1704000000000001</v>
      </c>
      <c r="E1206">
        <v>-1.6739999999999999</v>
      </c>
      <c r="F1206">
        <v>-0.32867000000000002</v>
      </c>
      <c r="G1206">
        <v>-1.1800999999999999</v>
      </c>
    </row>
    <row r="1207" spans="1:7">
      <c r="A1207">
        <v>-1.3901999999999999E-2</v>
      </c>
      <c r="B1207">
        <v>-1.4554</v>
      </c>
      <c r="C1207">
        <v>-9.8158999999999996E-2</v>
      </c>
      <c r="D1207">
        <v>-0.60555999999999999</v>
      </c>
      <c r="E1207">
        <v>1.2219</v>
      </c>
      <c r="F1207">
        <v>-1.1429</v>
      </c>
      <c r="G1207">
        <v>0.81396000000000002</v>
      </c>
    </row>
    <row r="1208" spans="1:7">
      <c r="A1208">
        <v>-1.5743E-3</v>
      </c>
      <c r="B1208">
        <v>-0.36942000000000003</v>
      </c>
      <c r="C1208">
        <v>-1.7522</v>
      </c>
      <c r="D1208">
        <v>-0.11196</v>
      </c>
      <c r="E1208">
        <v>0.16042999999999999</v>
      </c>
      <c r="F1208">
        <v>-1.4529000000000001</v>
      </c>
      <c r="G1208">
        <v>2.2433000000000001</v>
      </c>
    </row>
    <row r="1209" spans="1:7">
      <c r="A1209">
        <v>-0.21103</v>
      </c>
      <c r="B1209">
        <v>-1.1531</v>
      </c>
      <c r="C1209">
        <v>0.45339000000000002</v>
      </c>
      <c r="D1209">
        <v>0.20627999999999999</v>
      </c>
      <c r="E1209">
        <v>0.25089</v>
      </c>
      <c r="F1209">
        <v>0.88358000000000003</v>
      </c>
      <c r="G1209">
        <v>-1.8559000000000001</v>
      </c>
    </row>
    <row r="1210" spans="1:7">
      <c r="A1210">
        <v>-0.18078</v>
      </c>
      <c r="B1210">
        <v>-0.36105999999999999</v>
      </c>
      <c r="C1210">
        <v>0.86219999999999997</v>
      </c>
      <c r="D1210">
        <v>-0.71923999999999999</v>
      </c>
      <c r="E1210">
        <v>-1.0376000000000001</v>
      </c>
      <c r="F1210">
        <v>-0.17229</v>
      </c>
      <c r="G1210">
        <v>0.28849999999999998</v>
      </c>
    </row>
    <row r="1211" spans="1:7">
      <c r="A1211">
        <v>-0.15054000000000001</v>
      </c>
      <c r="B1211">
        <v>0.17263999999999999</v>
      </c>
      <c r="C1211">
        <v>-0.49462</v>
      </c>
      <c r="D1211">
        <v>-0.93478000000000006</v>
      </c>
      <c r="E1211">
        <v>-2.0874000000000001</v>
      </c>
      <c r="F1211">
        <v>0.81693000000000005</v>
      </c>
      <c r="G1211">
        <v>1.3721000000000001</v>
      </c>
    </row>
    <row r="1212" spans="1:7">
      <c r="A1212">
        <v>-0.12028999999999999</v>
      </c>
      <c r="B1212">
        <v>0.85948999999999998</v>
      </c>
      <c r="C1212">
        <v>0.69098999999999999</v>
      </c>
      <c r="D1212">
        <v>-0.74441999999999997</v>
      </c>
      <c r="E1212">
        <v>-1.3216000000000001</v>
      </c>
      <c r="F1212">
        <v>-0.76632999999999996</v>
      </c>
      <c r="G1212">
        <v>0.16944000000000001</v>
      </c>
    </row>
    <row r="1213" spans="1:7">
      <c r="A1213">
        <v>-9.0037000000000006E-2</v>
      </c>
      <c r="B1213">
        <v>0.69457000000000002</v>
      </c>
      <c r="C1213">
        <v>0.93196000000000001</v>
      </c>
      <c r="D1213">
        <v>-0.49454999999999999</v>
      </c>
      <c r="E1213">
        <v>0.20337</v>
      </c>
      <c r="F1213">
        <v>0.99870000000000003</v>
      </c>
      <c r="G1213">
        <v>-3.4799000000000002</v>
      </c>
    </row>
    <row r="1214" spans="1:7">
      <c r="A1214">
        <v>-5.9788000000000001E-2</v>
      </c>
      <c r="B1214">
        <v>0.88185000000000002</v>
      </c>
      <c r="C1214">
        <v>-0.86217999999999995</v>
      </c>
      <c r="D1214">
        <v>-0.45985999999999999</v>
      </c>
      <c r="E1214">
        <v>0.47344999999999998</v>
      </c>
      <c r="F1214">
        <v>-1.3505</v>
      </c>
      <c r="G1214">
        <v>0.18176</v>
      </c>
    </row>
    <row r="1215" spans="1:7">
      <c r="A1215">
        <v>-9.4983999999999999E-2</v>
      </c>
      <c r="B1215">
        <v>0.60485999999999995</v>
      </c>
      <c r="C1215">
        <v>-0.96921000000000002</v>
      </c>
      <c r="D1215">
        <v>2.4403000000000001</v>
      </c>
      <c r="E1215">
        <v>-0.41760999999999998</v>
      </c>
      <c r="F1215">
        <v>1.0067999999999999</v>
      </c>
      <c r="G1215">
        <v>-3.9655</v>
      </c>
    </row>
    <row r="1216" spans="1:7">
      <c r="A1216">
        <v>-2.9538999999999999E-2</v>
      </c>
      <c r="B1216">
        <v>0.27522000000000002</v>
      </c>
      <c r="C1216">
        <v>-0.18412000000000001</v>
      </c>
      <c r="D1216">
        <v>0.59635000000000005</v>
      </c>
      <c r="E1216">
        <v>-0.66908000000000001</v>
      </c>
      <c r="F1216">
        <v>-1.4141999999999999</v>
      </c>
      <c r="G1216">
        <v>0.22167999999999999</v>
      </c>
    </row>
    <row r="1217" spans="1:7">
      <c r="A1217">
        <v>7.0976999999999998E-4</v>
      </c>
      <c r="B1217">
        <v>-1.9214</v>
      </c>
      <c r="C1217">
        <v>-1.5176000000000001</v>
      </c>
      <c r="D1217">
        <v>-2.5552999999999999</v>
      </c>
      <c r="E1217">
        <v>-0.54588000000000003</v>
      </c>
      <c r="F1217">
        <v>-1.5712999999999999</v>
      </c>
      <c r="G1217">
        <v>7.0355999999999996</v>
      </c>
    </row>
    <row r="1218" spans="1:7">
      <c r="A1218">
        <v>3.0959E-2</v>
      </c>
      <c r="B1218">
        <v>-1.0981000000000001</v>
      </c>
      <c r="C1218">
        <v>-0.12411</v>
      </c>
      <c r="D1218">
        <v>-0.76683000000000001</v>
      </c>
      <c r="E1218">
        <v>-1.0789</v>
      </c>
      <c r="F1218">
        <v>-2.4323000000000001</v>
      </c>
      <c r="G1218">
        <v>4.3920000000000003</v>
      </c>
    </row>
    <row r="1219" spans="1:7">
      <c r="A1219">
        <v>6.1207999999999999E-2</v>
      </c>
      <c r="B1219">
        <v>0.81759999999999999</v>
      </c>
      <c r="C1219">
        <v>-1.0634999999999999</v>
      </c>
      <c r="D1219">
        <v>-0.15720999999999999</v>
      </c>
      <c r="E1219">
        <v>-1.2092000000000001</v>
      </c>
      <c r="F1219">
        <v>0.65286</v>
      </c>
      <c r="G1219">
        <v>-0.20995</v>
      </c>
    </row>
    <row r="1220" spans="1:7">
      <c r="A1220">
        <v>9.1456999999999997E-2</v>
      </c>
      <c r="B1220">
        <v>1.6879999999999999</v>
      </c>
      <c r="C1220">
        <v>1.7868999999999999</v>
      </c>
      <c r="D1220">
        <v>0.42474000000000001</v>
      </c>
      <c r="E1220">
        <v>-1.6191</v>
      </c>
      <c r="F1220">
        <v>-0.16075</v>
      </c>
      <c r="G1220">
        <v>-3.2465999999999999</v>
      </c>
    </row>
    <row r="1221" spans="1:7">
      <c r="A1221">
        <v>0.12171</v>
      </c>
      <c r="B1221">
        <v>0.62605999999999995</v>
      </c>
      <c r="C1221">
        <v>0.40544999999999998</v>
      </c>
      <c r="D1221">
        <v>0.10765</v>
      </c>
      <c r="E1221">
        <v>-0.55711999999999995</v>
      </c>
      <c r="F1221">
        <v>0.61753000000000002</v>
      </c>
      <c r="G1221">
        <v>-2.3551000000000002</v>
      </c>
    </row>
    <row r="1222" spans="1:7">
      <c r="A1222">
        <v>-7.9574000000000006E-2</v>
      </c>
      <c r="B1222">
        <v>-9.3956999999999999E-2</v>
      </c>
      <c r="C1222">
        <v>-0.56608000000000003</v>
      </c>
      <c r="D1222">
        <v>-0.93632000000000004</v>
      </c>
      <c r="E1222">
        <v>-0.37433</v>
      </c>
      <c r="F1222">
        <v>0.60816000000000003</v>
      </c>
      <c r="G1222">
        <v>0.23</v>
      </c>
    </row>
    <row r="1223" spans="1:7">
      <c r="A1223">
        <v>0.12171</v>
      </c>
      <c r="B1223">
        <v>1.7028000000000001</v>
      </c>
      <c r="C1223">
        <v>0.12404</v>
      </c>
      <c r="D1223">
        <v>-0.56520000000000004</v>
      </c>
      <c r="E1223">
        <v>1.2932999999999999</v>
      </c>
      <c r="F1223">
        <v>-0.49848999999999999</v>
      </c>
      <c r="G1223">
        <v>-3.1591999999999998</v>
      </c>
    </row>
    <row r="1224" spans="1:7">
      <c r="A1224">
        <v>9.7060999999999995E-2</v>
      </c>
      <c r="B1224">
        <v>-1.1145</v>
      </c>
      <c r="C1224">
        <v>-0.47208</v>
      </c>
      <c r="D1224">
        <v>3.4962E-2</v>
      </c>
      <c r="E1224">
        <v>0.13622000000000001</v>
      </c>
      <c r="F1224">
        <v>8.0634999999999995E-3</v>
      </c>
      <c r="G1224">
        <v>0.23283000000000001</v>
      </c>
    </row>
    <row r="1225" spans="1:7">
      <c r="A1225">
        <v>7.2414999999999993E-2</v>
      </c>
      <c r="B1225">
        <v>0.34531000000000001</v>
      </c>
      <c r="C1225">
        <v>9.6503000000000005E-2</v>
      </c>
      <c r="D1225">
        <v>-0.45323999999999998</v>
      </c>
      <c r="E1225">
        <v>0.48303000000000001</v>
      </c>
      <c r="F1225">
        <v>-0.25</v>
      </c>
      <c r="G1225">
        <v>-1.3429</v>
      </c>
    </row>
    <row r="1226" spans="1:7">
      <c r="A1226">
        <v>4.777E-2</v>
      </c>
      <c r="B1226">
        <v>-1.4426000000000001</v>
      </c>
      <c r="C1226">
        <v>0.15703</v>
      </c>
      <c r="D1226">
        <v>1.2129000000000001</v>
      </c>
      <c r="E1226">
        <v>-0.43459999999999999</v>
      </c>
      <c r="F1226">
        <v>0.87883999999999995</v>
      </c>
      <c r="G1226">
        <v>-1.599</v>
      </c>
    </row>
    <row r="1227" spans="1:7">
      <c r="A1227">
        <v>2.3123999999999999E-2</v>
      </c>
      <c r="B1227">
        <v>0.4355</v>
      </c>
      <c r="C1227">
        <v>0.97765999999999997</v>
      </c>
      <c r="D1227">
        <v>1.3318000000000001</v>
      </c>
      <c r="E1227">
        <v>-2.4916</v>
      </c>
      <c r="F1227">
        <v>0.97968</v>
      </c>
      <c r="G1227">
        <v>-2.4287000000000001</v>
      </c>
    </row>
    <row r="1228" spans="1:7">
      <c r="A1228">
        <v>-1.521E-3</v>
      </c>
      <c r="B1228">
        <v>-1.5864</v>
      </c>
      <c r="C1228">
        <v>-1.9473</v>
      </c>
      <c r="D1228">
        <v>-1.1160000000000001</v>
      </c>
      <c r="E1228">
        <v>0.94425999999999999</v>
      </c>
      <c r="F1228">
        <v>0.41622999999999999</v>
      </c>
      <c r="G1228">
        <v>2.1421999999999999</v>
      </c>
    </row>
    <row r="1229" spans="1:7">
      <c r="A1229">
        <v>-6.4163999999999999E-2</v>
      </c>
      <c r="B1229">
        <v>-0.38401000000000002</v>
      </c>
      <c r="C1229">
        <v>1.0744</v>
      </c>
      <c r="D1229">
        <v>0.46361000000000002</v>
      </c>
      <c r="E1229">
        <v>-0.54335999999999995</v>
      </c>
      <c r="F1229">
        <v>0.51981999999999995</v>
      </c>
      <c r="G1229">
        <v>-2.2865000000000002</v>
      </c>
    </row>
    <row r="1230" spans="1:7">
      <c r="A1230">
        <v>-2.6165999999999998E-2</v>
      </c>
      <c r="B1230">
        <v>-0.20893</v>
      </c>
      <c r="C1230">
        <v>0.46368999999999999</v>
      </c>
      <c r="D1230">
        <v>0.15876999999999999</v>
      </c>
      <c r="E1230">
        <v>-1.2899</v>
      </c>
      <c r="F1230">
        <v>1.7681</v>
      </c>
      <c r="G1230">
        <v>-2.0577999999999999</v>
      </c>
    </row>
    <row r="1231" spans="1:7">
      <c r="A1231">
        <v>-5.0812000000000003E-2</v>
      </c>
      <c r="B1231">
        <v>-0.71248</v>
      </c>
      <c r="C1231">
        <v>1.8315999999999999</v>
      </c>
      <c r="D1231">
        <v>6.9709000000000004E-3</v>
      </c>
      <c r="E1231">
        <v>1.3361000000000001</v>
      </c>
      <c r="F1231">
        <v>1.1806000000000001</v>
      </c>
      <c r="G1231">
        <v>-4.7779999999999996</v>
      </c>
    </row>
    <row r="1232" spans="1:7">
      <c r="A1232">
        <v>-7.5456999999999996E-2</v>
      </c>
      <c r="B1232">
        <v>1.35</v>
      </c>
      <c r="C1232">
        <v>0.76483999999999996</v>
      </c>
      <c r="D1232">
        <v>0.40625</v>
      </c>
      <c r="E1232">
        <v>1.335</v>
      </c>
      <c r="F1232">
        <v>0.87697000000000003</v>
      </c>
      <c r="G1232">
        <v>-5.8708</v>
      </c>
    </row>
    <row r="1233" spans="1:7">
      <c r="A1233">
        <v>-0.10009999999999999</v>
      </c>
      <c r="B1233">
        <v>-2.2553000000000001</v>
      </c>
      <c r="C1233">
        <v>-2.4386999999999999E-2</v>
      </c>
      <c r="D1233">
        <v>-0.15998000000000001</v>
      </c>
      <c r="E1233">
        <v>0.62319000000000002</v>
      </c>
      <c r="F1233">
        <v>0.64527999999999996</v>
      </c>
      <c r="G1233">
        <v>1.1331000000000001E-2</v>
      </c>
    </row>
    <row r="1234" spans="1:7">
      <c r="A1234">
        <v>-0.12475</v>
      </c>
      <c r="B1234">
        <v>0.64410000000000001</v>
      </c>
      <c r="C1234">
        <v>1.7499</v>
      </c>
      <c r="D1234">
        <v>-1.0778000000000001</v>
      </c>
      <c r="E1234">
        <v>6.5179000000000001E-2</v>
      </c>
      <c r="F1234">
        <v>-0.95435999999999999</v>
      </c>
      <c r="G1234">
        <v>-1.4594</v>
      </c>
    </row>
    <row r="1235" spans="1:7">
      <c r="A1235">
        <v>-0.14939</v>
      </c>
      <c r="B1235">
        <v>0.11679</v>
      </c>
      <c r="C1235">
        <v>0.95006000000000002</v>
      </c>
      <c r="D1235">
        <v>-0.71633999999999998</v>
      </c>
      <c r="E1235">
        <v>-0.14574000000000001</v>
      </c>
      <c r="F1235">
        <v>-0.38635999999999998</v>
      </c>
      <c r="G1235">
        <v>-0.89031000000000005</v>
      </c>
    </row>
    <row r="1236" spans="1:7">
      <c r="A1236">
        <v>-5.6932999999999997E-2</v>
      </c>
      <c r="B1236">
        <v>-0.15118000000000001</v>
      </c>
      <c r="C1236">
        <v>0.39922000000000002</v>
      </c>
      <c r="D1236">
        <v>1.8577999999999999</v>
      </c>
      <c r="E1236">
        <v>-0.39663999999999999</v>
      </c>
      <c r="F1236">
        <v>8.6382999999999998E-3</v>
      </c>
      <c r="G1236">
        <v>-2.8283</v>
      </c>
    </row>
    <row r="1237" spans="1:7">
      <c r="A1237">
        <v>-2.9485999999999998E-2</v>
      </c>
      <c r="B1237">
        <v>0.21226999999999999</v>
      </c>
      <c r="C1237">
        <v>0.754</v>
      </c>
      <c r="D1237">
        <v>-0.53269</v>
      </c>
      <c r="E1237">
        <v>1.2806999999999999</v>
      </c>
      <c r="F1237">
        <v>0.64015999999999995</v>
      </c>
      <c r="G1237">
        <v>-3.3605999999999998</v>
      </c>
    </row>
    <row r="1238" spans="1:7">
      <c r="A1238">
        <v>-2.0387999999999999E-3</v>
      </c>
      <c r="B1238">
        <v>0.60260000000000002</v>
      </c>
      <c r="C1238">
        <v>0.18081</v>
      </c>
      <c r="D1238">
        <v>-0.45600000000000002</v>
      </c>
      <c r="E1238">
        <v>0.96116000000000001</v>
      </c>
      <c r="F1238">
        <v>0.77676000000000001</v>
      </c>
      <c r="G1238">
        <v>-3.0807000000000002</v>
      </c>
    </row>
    <row r="1239" spans="1:7">
      <c r="A1239">
        <v>2.5408E-2</v>
      </c>
      <c r="B1239">
        <v>0.35915999999999998</v>
      </c>
      <c r="C1239">
        <v>-0.11063000000000001</v>
      </c>
      <c r="D1239">
        <v>0.43014999999999998</v>
      </c>
      <c r="E1239">
        <v>-1.2246999999999999</v>
      </c>
      <c r="F1239">
        <v>-0.56299999999999994</v>
      </c>
      <c r="G1239">
        <v>6.8669999999999995E-2</v>
      </c>
    </row>
    <row r="1240" spans="1:7">
      <c r="A1240">
        <v>5.2856E-2</v>
      </c>
      <c r="B1240">
        <v>0.88058999999999998</v>
      </c>
      <c r="C1240">
        <v>0.68345999999999996</v>
      </c>
      <c r="D1240">
        <v>0.50136000000000003</v>
      </c>
      <c r="E1240">
        <v>9.1497999999999996E-2</v>
      </c>
      <c r="F1240">
        <v>-1.0818000000000001</v>
      </c>
      <c r="G1240">
        <v>-2.0941000000000001</v>
      </c>
    </row>
    <row r="1241" spans="1:7">
      <c r="A1241">
        <v>8.0302999999999999E-2</v>
      </c>
      <c r="B1241">
        <v>-0.41749999999999998</v>
      </c>
      <c r="C1241">
        <v>0.31497000000000003</v>
      </c>
      <c r="D1241">
        <v>2.1141999999999999</v>
      </c>
      <c r="E1241">
        <v>-1.3142</v>
      </c>
      <c r="F1241">
        <v>-0.74438000000000004</v>
      </c>
      <c r="G1241">
        <v>-1.0674999999999999</v>
      </c>
    </row>
    <row r="1242" spans="1:7">
      <c r="A1242">
        <v>0.10775</v>
      </c>
      <c r="B1242">
        <v>-0.33012000000000002</v>
      </c>
      <c r="C1242">
        <v>1.4382999999999999</v>
      </c>
      <c r="D1242">
        <v>-9.4286999999999996E-2</v>
      </c>
      <c r="E1242">
        <v>0.70335999999999999</v>
      </c>
      <c r="F1242">
        <v>-1.0966</v>
      </c>
      <c r="G1242">
        <v>-1.6162000000000001</v>
      </c>
    </row>
    <row r="1243" spans="1:7">
      <c r="A1243">
        <v>0.13519999999999999</v>
      </c>
      <c r="B1243">
        <v>-1.3828</v>
      </c>
      <c r="C1243">
        <v>0.50880999999999998</v>
      </c>
      <c r="D1243">
        <v>-1.2051000000000001</v>
      </c>
      <c r="E1243">
        <v>1.8028999999999999</v>
      </c>
      <c r="F1243">
        <v>0.98765999999999998</v>
      </c>
      <c r="G1243">
        <v>-1.7157</v>
      </c>
    </row>
    <row r="1244" spans="1:7">
      <c r="A1244">
        <v>0.16264000000000001</v>
      </c>
      <c r="B1244">
        <v>-0.28927999999999998</v>
      </c>
      <c r="C1244">
        <v>4.6928999999999998E-2</v>
      </c>
      <c r="D1244">
        <v>0.35868</v>
      </c>
      <c r="E1244">
        <v>-0.13575999999999999</v>
      </c>
      <c r="F1244">
        <v>0.45191999999999999</v>
      </c>
      <c r="G1244">
        <v>-1.4904999999999999</v>
      </c>
    </row>
    <row r="1245" spans="1:7">
      <c r="A1245">
        <v>0.19009000000000001</v>
      </c>
      <c r="B1245">
        <v>0.35010000000000002</v>
      </c>
      <c r="C1245">
        <v>0.41489999999999999</v>
      </c>
      <c r="D1245">
        <v>0.629</v>
      </c>
      <c r="E1245">
        <v>-0.96335999999999999</v>
      </c>
      <c r="F1245">
        <v>0.88558000000000003</v>
      </c>
      <c r="G1245">
        <v>-2.3788999999999998</v>
      </c>
    </row>
    <row r="1246" spans="1:7">
      <c r="A1246">
        <v>0.21754000000000001</v>
      </c>
      <c r="B1246">
        <v>-2.0771999999999999</v>
      </c>
      <c r="C1246">
        <v>0.89654</v>
      </c>
      <c r="D1246">
        <v>-1.1435999999999999</v>
      </c>
      <c r="E1246">
        <v>0.14485999999999999</v>
      </c>
      <c r="F1246">
        <v>-1.0069999999999999</v>
      </c>
      <c r="G1246">
        <v>2.2078000000000002</v>
      </c>
    </row>
    <row r="1247" spans="1:7">
      <c r="A1247">
        <v>0.24499000000000001</v>
      </c>
      <c r="B1247">
        <v>-0.25509999999999999</v>
      </c>
      <c r="C1247">
        <v>-1.3872000000000001E-2</v>
      </c>
      <c r="D1247">
        <v>1.046</v>
      </c>
      <c r="E1247">
        <v>0.50448999999999999</v>
      </c>
      <c r="F1247">
        <v>-0.24157000000000001</v>
      </c>
      <c r="G1247">
        <v>-2.1192000000000002</v>
      </c>
    </row>
    <row r="1248" spans="1:7">
      <c r="A1248">
        <v>0.24499000000000001</v>
      </c>
      <c r="B1248">
        <v>0.99602000000000002</v>
      </c>
      <c r="C1248">
        <v>-0.39900000000000002</v>
      </c>
      <c r="D1248">
        <v>-1.2926</v>
      </c>
      <c r="E1248">
        <v>-0.31508000000000003</v>
      </c>
      <c r="F1248">
        <v>-0.96264000000000005</v>
      </c>
      <c r="G1248">
        <v>1.0169999999999999</v>
      </c>
    </row>
    <row r="1249" spans="1:7">
      <c r="A1249">
        <v>0.22495999999999999</v>
      </c>
      <c r="B1249">
        <v>1.83E-2</v>
      </c>
      <c r="C1249">
        <v>0.12878999999999999</v>
      </c>
      <c r="D1249">
        <v>-0.45978999999999998</v>
      </c>
      <c r="E1249">
        <v>1.2398</v>
      </c>
      <c r="F1249">
        <v>-9.4024999999999997E-2</v>
      </c>
      <c r="G1249">
        <v>-1.8382000000000001</v>
      </c>
    </row>
    <row r="1250" spans="1:7">
      <c r="A1250">
        <v>0.20494000000000001</v>
      </c>
      <c r="B1250">
        <v>0.76317999999999997</v>
      </c>
      <c r="C1250">
        <v>-0.63385000000000002</v>
      </c>
      <c r="D1250">
        <v>-6.8922999999999998E-2</v>
      </c>
      <c r="E1250">
        <v>1.9616999999999999E-2</v>
      </c>
      <c r="F1250">
        <v>0.68572</v>
      </c>
      <c r="G1250">
        <v>-1.7964</v>
      </c>
    </row>
    <row r="1251" spans="1:7">
      <c r="A1251">
        <v>0.18492</v>
      </c>
      <c r="B1251">
        <v>-1.5702</v>
      </c>
      <c r="C1251">
        <v>1.0103</v>
      </c>
      <c r="D1251">
        <v>1.4673</v>
      </c>
      <c r="E1251">
        <v>-0.99873000000000001</v>
      </c>
      <c r="F1251">
        <v>0.44801999999999997</v>
      </c>
      <c r="G1251">
        <v>-1.4478</v>
      </c>
    </row>
    <row r="1252" spans="1:7">
      <c r="A1252">
        <v>0.16489000000000001</v>
      </c>
      <c r="B1252">
        <v>1.5501</v>
      </c>
      <c r="C1252">
        <v>-0.26888000000000001</v>
      </c>
      <c r="D1252">
        <v>-0.68730000000000002</v>
      </c>
      <c r="E1252">
        <v>-0.87317999999999996</v>
      </c>
      <c r="F1252">
        <v>-4.8081E-3</v>
      </c>
      <c r="G1252">
        <v>-0.68369000000000002</v>
      </c>
    </row>
    <row r="1253" spans="1:7">
      <c r="A1253">
        <v>0.14487</v>
      </c>
      <c r="B1253">
        <v>-3.1627999999999999E-3</v>
      </c>
      <c r="C1253">
        <v>-0.34888999999999998</v>
      </c>
      <c r="D1253">
        <v>0.61360000000000003</v>
      </c>
      <c r="E1253">
        <v>-1.7544999999999999</v>
      </c>
      <c r="F1253">
        <v>-1.3595999999999999</v>
      </c>
      <c r="G1253">
        <v>1.8338000000000001</v>
      </c>
    </row>
    <row r="1254" spans="1:7">
      <c r="A1254">
        <v>0.12485</v>
      </c>
      <c r="B1254">
        <v>0.62078999999999995</v>
      </c>
      <c r="C1254">
        <v>-0.41488000000000003</v>
      </c>
      <c r="D1254">
        <v>0.99385000000000001</v>
      </c>
      <c r="E1254">
        <v>1.1166</v>
      </c>
      <c r="F1254">
        <v>-0.92806</v>
      </c>
      <c r="G1254">
        <v>-2.4209000000000001</v>
      </c>
    </row>
    <row r="1255" spans="1:7">
      <c r="A1255">
        <v>0.10482</v>
      </c>
      <c r="B1255">
        <v>0.12113</v>
      </c>
      <c r="C1255">
        <v>0.58304</v>
      </c>
      <c r="D1255">
        <v>-0.20773</v>
      </c>
      <c r="E1255">
        <v>-1.071</v>
      </c>
      <c r="F1255">
        <v>1.7340999999999999E-2</v>
      </c>
      <c r="G1255">
        <v>-0.42018</v>
      </c>
    </row>
    <row r="1256" spans="1:7">
      <c r="A1256">
        <v>8.48E-2</v>
      </c>
      <c r="B1256">
        <v>-0.90935999999999995</v>
      </c>
      <c r="C1256">
        <v>-0.46604000000000001</v>
      </c>
      <c r="D1256">
        <v>0.37392999999999998</v>
      </c>
      <c r="E1256">
        <v>-1.4167000000000001</v>
      </c>
      <c r="F1256">
        <v>-0.79927999999999999</v>
      </c>
      <c r="G1256">
        <v>2.2039</v>
      </c>
    </row>
    <row r="1257" spans="1:7">
      <c r="A1257">
        <v>6.4777000000000001E-2</v>
      </c>
      <c r="B1257">
        <v>2.1274999999999999</v>
      </c>
      <c r="C1257">
        <v>-1.5983000000000001</v>
      </c>
      <c r="D1257">
        <v>0.32036999999999999</v>
      </c>
      <c r="E1257">
        <v>1.8568</v>
      </c>
      <c r="F1257">
        <v>-0.61065000000000003</v>
      </c>
      <c r="G1257">
        <v>-3.089</v>
      </c>
    </row>
    <row r="1258" spans="1:7">
      <c r="A1258">
        <v>4.4753000000000001E-2</v>
      </c>
      <c r="B1258">
        <v>0.24753</v>
      </c>
      <c r="C1258">
        <v>-1.7592000000000001</v>
      </c>
      <c r="D1258">
        <v>-0.64849999999999997</v>
      </c>
      <c r="E1258">
        <v>0.44618999999999998</v>
      </c>
      <c r="F1258">
        <v>-0.47600999999999999</v>
      </c>
      <c r="G1258">
        <v>1.2194</v>
      </c>
    </row>
    <row r="1259" spans="1:7">
      <c r="A1259">
        <v>2.4729999999999999E-2</v>
      </c>
      <c r="B1259">
        <v>1.2033</v>
      </c>
      <c r="C1259">
        <v>-0.27100000000000002</v>
      </c>
      <c r="D1259">
        <v>2.1274000000000002</v>
      </c>
      <c r="E1259">
        <v>-1.1056999999999999</v>
      </c>
      <c r="F1259">
        <v>-5.3129000000000003E-2</v>
      </c>
      <c r="G1259">
        <v>-2.96</v>
      </c>
    </row>
    <row r="1260" spans="1:7">
      <c r="A1260">
        <v>4.7069E-3</v>
      </c>
      <c r="B1260">
        <v>0.22595999999999999</v>
      </c>
      <c r="C1260">
        <v>-0.16324</v>
      </c>
      <c r="D1260">
        <v>-0.81076999999999999</v>
      </c>
      <c r="E1260">
        <v>1.3051999999999999</v>
      </c>
      <c r="F1260">
        <v>-1.0057</v>
      </c>
      <c r="G1260">
        <v>-0.47376000000000001</v>
      </c>
    </row>
    <row r="1261" spans="1:7">
      <c r="A1261">
        <v>3.2154000000000002E-2</v>
      </c>
      <c r="B1261">
        <v>0.40588000000000002</v>
      </c>
      <c r="C1261">
        <v>-0.18018999999999999</v>
      </c>
      <c r="D1261">
        <v>-2.2244999999999999E-3</v>
      </c>
      <c r="E1261">
        <v>-0.84684999999999999</v>
      </c>
      <c r="F1261">
        <v>0.27093</v>
      </c>
      <c r="G1261">
        <v>-0.62060999999999999</v>
      </c>
    </row>
    <row r="1262" spans="1:7">
      <c r="A1262">
        <v>5.9601000000000001E-2</v>
      </c>
      <c r="B1262">
        <v>-0.35559000000000002</v>
      </c>
      <c r="C1262">
        <v>-0.38047999999999998</v>
      </c>
      <c r="D1262">
        <v>0.40855999999999998</v>
      </c>
      <c r="E1262">
        <v>-0.36564999999999998</v>
      </c>
      <c r="F1262">
        <v>0.67798000000000003</v>
      </c>
      <c r="G1262">
        <v>-0.99416000000000004</v>
      </c>
    </row>
    <row r="1263" spans="1:7">
      <c r="A1263">
        <v>8.7049000000000001E-2</v>
      </c>
      <c r="B1263">
        <v>-0.70220000000000005</v>
      </c>
      <c r="C1263">
        <v>0.53447999999999996</v>
      </c>
      <c r="D1263">
        <v>-1.4964999999999999</v>
      </c>
      <c r="E1263">
        <v>-1.7113E-2</v>
      </c>
      <c r="F1263">
        <v>-0.50775999999999999</v>
      </c>
      <c r="G1263">
        <v>1.2906</v>
      </c>
    </row>
    <row r="1264" spans="1:7">
      <c r="A1264">
        <v>0.1145</v>
      </c>
      <c r="B1264">
        <v>1.2316</v>
      </c>
      <c r="C1264">
        <v>1.1738999999999999</v>
      </c>
      <c r="D1264">
        <v>0.75604000000000005</v>
      </c>
      <c r="E1264">
        <v>-0.44768000000000002</v>
      </c>
      <c r="F1264">
        <v>-0.53320000000000001</v>
      </c>
      <c r="G1264">
        <v>-3.1457000000000002</v>
      </c>
    </row>
    <row r="1265" spans="1:7">
      <c r="A1265">
        <v>0.14194000000000001</v>
      </c>
      <c r="B1265">
        <v>0.39335999999999999</v>
      </c>
      <c r="C1265">
        <v>-9.6517000000000006E-2</v>
      </c>
      <c r="D1265">
        <v>-0.63275999999999999</v>
      </c>
      <c r="E1265">
        <v>-0.62244999999999995</v>
      </c>
      <c r="F1265">
        <v>0.60412999999999994</v>
      </c>
      <c r="G1265">
        <v>-0.59499999999999997</v>
      </c>
    </row>
    <row r="1266" spans="1:7">
      <c r="A1266">
        <v>0.16939000000000001</v>
      </c>
      <c r="B1266">
        <v>-1.1069</v>
      </c>
      <c r="C1266">
        <v>1.3993</v>
      </c>
      <c r="D1266">
        <v>-1.9263999999999999</v>
      </c>
      <c r="E1266">
        <v>-0.49796000000000001</v>
      </c>
      <c r="F1266">
        <v>0.45467999999999997</v>
      </c>
      <c r="G1266">
        <v>0.79247000000000001</v>
      </c>
    </row>
    <row r="1267" spans="1:7">
      <c r="A1267">
        <v>0.19683999999999999</v>
      </c>
      <c r="B1267">
        <v>0.61555000000000004</v>
      </c>
      <c r="C1267">
        <v>-0.39244000000000001</v>
      </c>
      <c r="D1267">
        <v>-0.37226999999999999</v>
      </c>
      <c r="E1267">
        <v>-2.4621</v>
      </c>
      <c r="F1267">
        <v>-0.66940999999999995</v>
      </c>
      <c r="G1267">
        <v>2.3380999999999998</v>
      </c>
    </row>
    <row r="1268" spans="1:7">
      <c r="A1268">
        <v>0.22428000000000001</v>
      </c>
      <c r="B1268">
        <v>-0.57652999999999999</v>
      </c>
      <c r="C1268">
        <v>1.6313</v>
      </c>
      <c r="D1268">
        <v>-0.84206000000000003</v>
      </c>
      <c r="E1268">
        <v>-1.5589</v>
      </c>
      <c r="F1268">
        <v>1.0726</v>
      </c>
      <c r="G1268">
        <v>-0.65769</v>
      </c>
    </row>
    <row r="1269" spans="1:7">
      <c r="A1269">
        <v>0.25173000000000001</v>
      </c>
      <c r="B1269">
        <v>0.24428</v>
      </c>
      <c r="C1269">
        <v>-0.49887999999999999</v>
      </c>
      <c r="D1269">
        <v>0.78908</v>
      </c>
      <c r="E1269">
        <v>-0.48964000000000002</v>
      </c>
      <c r="F1269">
        <v>0.41987999999999998</v>
      </c>
      <c r="G1269">
        <v>-1.4818</v>
      </c>
    </row>
    <row r="1270" spans="1:7">
      <c r="A1270">
        <v>0.27917999999999998</v>
      </c>
      <c r="B1270">
        <v>0.65646000000000004</v>
      </c>
      <c r="C1270">
        <v>-0.27392</v>
      </c>
      <c r="D1270">
        <v>1.4717</v>
      </c>
      <c r="E1270">
        <v>-1.0696000000000001</v>
      </c>
      <c r="F1270">
        <v>-0.96065</v>
      </c>
      <c r="G1270">
        <v>-0.84236999999999995</v>
      </c>
    </row>
    <row r="1271" spans="1:7">
      <c r="A1271">
        <v>0.30663000000000001</v>
      </c>
      <c r="B1271">
        <v>0.92581000000000002</v>
      </c>
      <c r="C1271">
        <v>0.78796999999999995</v>
      </c>
      <c r="D1271">
        <v>1.0920000000000001</v>
      </c>
      <c r="E1271">
        <v>-0.87627999999999995</v>
      </c>
      <c r="F1271">
        <v>0.19159000000000001</v>
      </c>
      <c r="G1271">
        <v>-3.1206</v>
      </c>
    </row>
    <row r="1272" spans="1:7">
      <c r="A1272">
        <v>0.25126999999999999</v>
      </c>
      <c r="B1272">
        <v>-0.23898</v>
      </c>
      <c r="C1272">
        <v>-0.46261000000000002</v>
      </c>
      <c r="D1272">
        <v>-1.2796000000000001</v>
      </c>
      <c r="E1272">
        <v>0.47033999999999998</v>
      </c>
      <c r="F1272">
        <v>0.24038000000000001</v>
      </c>
      <c r="G1272">
        <v>0.58623000000000003</v>
      </c>
    </row>
    <row r="1273" spans="1:7">
      <c r="A1273">
        <v>0.27871000000000001</v>
      </c>
      <c r="B1273">
        <v>-0.69552999999999998</v>
      </c>
      <c r="C1273">
        <v>-0.73784000000000005</v>
      </c>
      <c r="D1273">
        <v>1.5062</v>
      </c>
      <c r="E1273">
        <v>-1.5367999999999999</v>
      </c>
      <c r="F1273">
        <v>1.7238E-2</v>
      </c>
      <c r="G1273">
        <v>0.63531000000000004</v>
      </c>
    </row>
    <row r="1274" spans="1:7">
      <c r="A1274">
        <v>0.30615999999999999</v>
      </c>
      <c r="B1274">
        <v>0.70499999999999996</v>
      </c>
      <c r="C1274">
        <v>0.48482999999999998</v>
      </c>
      <c r="D1274">
        <v>-0.47151999999999999</v>
      </c>
      <c r="E1274">
        <v>1.0343</v>
      </c>
      <c r="F1274">
        <v>1.0598000000000001</v>
      </c>
      <c r="G1274">
        <v>-3.5194000000000001</v>
      </c>
    </row>
    <row r="1275" spans="1:7">
      <c r="A1275">
        <v>0.33361000000000002</v>
      </c>
      <c r="B1275">
        <v>0.97175</v>
      </c>
      <c r="C1275">
        <v>1.6281000000000001</v>
      </c>
      <c r="D1275">
        <v>0.17963999999999999</v>
      </c>
      <c r="E1275">
        <v>-0.16086</v>
      </c>
      <c r="F1275">
        <v>-0.15185999999999999</v>
      </c>
      <c r="G1275">
        <v>-3.1634000000000002</v>
      </c>
    </row>
    <row r="1276" spans="1:7">
      <c r="A1276">
        <v>0.36105999999999999</v>
      </c>
      <c r="B1276">
        <v>1.1485000000000001</v>
      </c>
      <c r="C1276">
        <v>-0.19026999999999999</v>
      </c>
      <c r="D1276">
        <v>-1.1638999999999999</v>
      </c>
      <c r="E1276">
        <v>-0.19311</v>
      </c>
      <c r="F1276">
        <v>-3.0336999999999999E-2</v>
      </c>
      <c r="G1276">
        <v>-0.23555999999999999</v>
      </c>
    </row>
    <row r="1277" spans="1:7">
      <c r="A1277">
        <v>0.38850000000000001</v>
      </c>
      <c r="B1277">
        <v>0.15706000000000001</v>
      </c>
      <c r="C1277">
        <v>1.6062000000000001</v>
      </c>
      <c r="D1277">
        <v>-0.67290000000000005</v>
      </c>
      <c r="E1277">
        <v>1.5867</v>
      </c>
      <c r="F1277">
        <v>-0.54327999999999999</v>
      </c>
      <c r="G1277">
        <v>-2.7982999999999998</v>
      </c>
    </row>
    <row r="1278" spans="1:7">
      <c r="A1278">
        <v>0.41594999999999999</v>
      </c>
      <c r="B1278">
        <v>0.60899000000000003</v>
      </c>
      <c r="C1278">
        <v>-4.4746000000000001E-2</v>
      </c>
      <c r="D1278">
        <v>0.29815999999999998</v>
      </c>
      <c r="E1278">
        <v>-0.69030000000000002</v>
      </c>
      <c r="F1278">
        <v>1.0669</v>
      </c>
      <c r="G1278">
        <v>-1.9877</v>
      </c>
    </row>
    <row r="1279" spans="1:7">
      <c r="A1279">
        <v>0.44340000000000002</v>
      </c>
      <c r="B1279">
        <v>0.28582000000000002</v>
      </c>
      <c r="C1279">
        <v>0.63951999999999998</v>
      </c>
      <c r="D1279">
        <v>1.0108999999999999</v>
      </c>
      <c r="E1279">
        <v>0.91169999999999995</v>
      </c>
      <c r="F1279">
        <v>-0.90603999999999996</v>
      </c>
      <c r="G1279">
        <v>-2.6879</v>
      </c>
    </row>
    <row r="1280" spans="1:7">
      <c r="A1280">
        <v>0.47084999999999999</v>
      </c>
      <c r="B1280">
        <v>-0.72853000000000001</v>
      </c>
      <c r="C1280">
        <v>-1.1731</v>
      </c>
      <c r="D1280">
        <v>0.38231999999999999</v>
      </c>
      <c r="E1280">
        <v>-0.21453</v>
      </c>
      <c r="F1280">
        <v>-1.2206999999999999</v>
      </c>
      <c r="G1280">
        <v>2.2025999999999999</v>
      </c>
    </row>
    <row r="1281" spans="1:7">
      <c r="A1281">
        <v>0.49829000000000001</v>
      </c>
      <c r="B1281">
        <v>0.29624</v>
      </c>
      <c r="C1281">
        <v>-0.63234000000000001</v>
      </c>
      <c r="D1281">
        <v>0.10773000000000001</v>
      </c>
      <c r="E1281">
        <v>1.5156000000000001</v>
      </c>
      <c r="F1281">
        <v>9.4230999999999995E-2</v>
      </c>
      <c r="G1281">
        <v>-2.1219000000000001</v>
      </c>
    </row>
    <row r="1282" spans="1:7">
      <c r="A1282">
        <v>0.52573999999999999</v>
      </c>
      <c r="B1282">
        <v>2.1924999999999999</v>
      </c>
      <c r="C1282">
        <v>-1.2145999999999999</v>
      </c>
      <c r="D1282">
        <v>0.20860999999999999</v>
      </c>
      <c r="E1282">
        <v>-0.37265999999999999</v>
      </c>
      <c r="F1282">
        <v>-1.7035</v>
      </c>
      <c r="G1282">
        <v>0.18562999999999999</v>
      </c>
    </row>
    <row r="1283" spans="1:7">
      <c r="A1283">
        <v>0.55318999999999996</v>
      </c>
      <c r="B1283">
        <v>1.2205000000000001E-2</v>
      </c>
      <c r="C1283">
        <v>0.17746000000000001</v>
      </c>
      <c r="D1283">
        <v>-0.22839000000000001</v>
      </c>
      <c r="E1283">
        <v>-0.99738000000000004</v>
      </c>
      <c r="F1283">
        <v>-0.25419999999999998</v>
      </c>
      <c r="G1283">
        <v>0.58077999999999996</v>
      </c>
    </row>
    <row r="1284" spans="1:7">
      <c r="A1284">
        <v>0.55318999999999996</v>
      </c>
      <c r="B1284">
        <v>-2.3321999999999998</v>
      </c>
      <c r="C1284">
        <v>0.45973999999999998</v>
      </c>
      <c r="D1284">
        <v>-0.16258</v>
      </c>
      <c r="E1284">
        <v>0.14696999999999999</v>
      </c>
      <c r="F1284">
        <v>1.0095000000000001</v>
      </c>
      <c r="G1284">
        <v>0.12392</v>
      </c>
    </row>
    <row r="1285" spans="1:7">
      <c r="A1285">
        <v>0.26411000000000001</v>
      </c>
      <c r="B1285">
        <v>1.0374000000000001</v>
      </c>
      <c r="C1285">
        <v>-0.23039000000000001</v>
      </c>
      <c r="D1285">
        <v>0.67601999999999995</v>
      </c>
      <c r="E1285">
        <v>0.1991</v>
      </c>
      <c r="F1285">
        <v>1.2277</v>
      </c>
      <c r="G1285">
        <v>-3.6634000000000002</v>
      </c>
    </row>
    <row r="1286" spans="1:7">
      <c r="A1286">
        <v>0.56603000000000003</v>
      </c>
      <c r="B1286">
        <v>0.25048999999999999</v>
      </c>
      <c r="C1286">
        <v>0.84552000000000005</v>
      </c>
      <c r="D1286">
        <v>5.3612E-2</v>
      </c>
      <c r="E1286">
        <v>0.27127000000000001</v>
      </c>
      <c r="F1286">
        <v>-0.24521999999999999</v>
      </c>
      <c r="G1286">
        <v>-1.8732</v>
      </c>
    </row>
    <row r="1287" spans="1:7">
      <c r="A1287">
        <v>0.27694999999999997</v>
      </c>
      <c r="B1287">
        <v>-0.16924</v>
      </c>
      <c r="C1287">
        <v>0.75944</v>
      </c>
      <c r="D1287">
        <v>-1.9207999999999999E-2</v>
      </c>
      <c r="E1287">
        <v>-0.36685000000000001</v>
      </c>
      <c r="F1287">
        <v>-0.17408999999999999</v>
      </c>
      <c r="G1287">
        <v>-0.71826999999999996</v>
      </c>
    </row>
    <row r="1288" spans="1:7">
      <c r="A1288">
        <v>0.57887</v>
      </c>
      <c r="B1288">
        <v>-0.22544</v>
      </c>
      <c r="C1288">
        <v>0.82408000000000003</v>
      </c>
      <c r="D1288">
        <v>-1.3203</v>
      </c>
      <c r="E1288">
        <v>-8.8858000000000006E-2</v>
      </c>
      <c r="F1288">
        <v>-1.6873</v>
      </c>
      <c r="G1288">
        <v>1.8892</v>
      </c>
    </row>
    <row r="1289" spans="1:7">
      <c r="A1289">
        <v>0.28978999999999999</v>
      </c>
      <c r="B1289">
        <v>-0.57862999999999998</v>
      </c>
      <c r="C1289">
        <v>-0.70477000000000001</v>
      </c>
      <c r="D1289">
        <v>0.90881999999999996</v>
      </c>
      <c r="E1289">
        <v>1.2482999999999999E-2</v>
      </c>
      <c r="F1289">
        <v>-1.3779999999999999</v>
      </c>
      <c r="G1289">
        <v>1.0142</v>
      </c>
    </row>
    <row r="1290" spans="1:7">
      <c r="A1290">
        <v>0.59170999999999996</v>
      </c>
      <c r="B1290">
        <v>-0.34066000000000002</v>
      </c>
      <c r="C1290">
        <v>-0.67066999999999999</v>
      </c>
      <c r="D1290">
        <v>-0.56805000000000005</v>
      </c>
      <c r="E1290">
        <v>0.18686</v>
      </c>
      <c r="F1290">
        <v>-2.1154000000000002</v>
      </c>
      <c r="G1290">
        <v>2.8610000000000002</v>
      </c>
    </row>
    <row r="1291" spans="1:7">
      <c r="A1291">
        <v>0.30263000000000001</v>
      </c>
      <c r="B1291">
        <v>-0.1129</v>
      </c>
      <c r="C1291">
        <v>-1.7330000000000002E-2</v>
      </c>
      <c r="D1291">
        <v>-3.3791000000000002E-2</v>
      </c>
      <c r="E1291">
        <v>1.1775</v>
      </c>
      <c r="F1291">
        <v>3.6892000000000001E-2</v>
      </c>
      <c r="G1291">
        <v>-1.7278</v>
      </c>
    </row>
    <row r="1292" spans="1:7">
      <c r="A1292">
        <v>0.60455000000000003</v>
      </c>
      <c r="B1292">
        <v>0.23716000000000001</v>
      </c>
      <c r="C1292">
        <v>0.63785000000000003</v>
      </c>
      <c r="D1292">
        <v>0.61716000000000004</v>
      </c>
      <c r="E1292">
        <v>-2.6707999999999998</v>
      </c>
      <c r="F1292">
        <v>-0.60960999999999999</v>
      </c>
      <c r="G1292">
        <v>1.1086</v>
      </c>
    </row>
    <row r="1293" spans="1:7">
      <c r="A1293">
        <v>0.33293</v>
      </c>
      <c r="B1293">
        <v>0.56896999999999998</v>
      </c>
      <c r="C1293">
        <v>1.4692999999999999E-2</v>
      </c>
      <c r="D1293">
        <v>0.76346999999999998</v>
      </c>
      <c r="E1293">
        <v>-1.3932</v>
      </c>
      <c r="F1293">
        <v>1.0556000000000001</v>
      </c>
      <c r="G1293">
        <v>-1.7215</v>
      </c>
    </row>
    <row r="1294" spans="1:7">
      <c r="A1294">
        <v>0.58452999999999999</v>
      </c>
      <c r="B1294">
        <v>-1.8107</v>
      </c>
      <c r="C1294">
        <v>-1.0232000000000001</v>
      </c>
      <c r="D1294">
        <v>-5.4768999999999998E-2</v>
      </c>
      <c r="E1294">
        <v>-6.1766000000000001E-2</v>
      </c>
      <c r="F1294">
        <v>0.42169000000000001</v>
      </c>
      <c r="G1294">
        <v>1.8178000000000001</v>
      </c>
    </row>
    <row r="1295" spans="1:7">
      <c r="A1295">
        <v>0.36323</v>
      </c>
      <c r="B1295">
        <v>-0.80720000000000003</v>
      </c>
      <c r="C1295">
        <v>1.377</v>
      </c>
      <c r="D1295">
        <v>-0.38671</v>
      </c>
      <c r="E1295">
        <v>1.6798999999999999</v>
      </c>
      <c r="F1295">
        <v>0.54229000000000005</v>
      </c>
      <c r="G1295">
        <v>-3.0516999999999999</v>
      </c>
    </row>
    <row r="1296" spans="1:7">
      <c r="A1296">
        <v>0.36323</v>
      </c>
      <c r="B1296">
        <v>-0.60753999999999997</v>
      </c>
      <c r="C1296">
        <v>0.35580000000000001</v>
      </c>
      <c r="D1296">
        <v>-0.51851000000000003</v>
      </c>
      <c r="E1296">
        <v>0.60648999999999997</v>
      </c>
      <c r="F1296">
        <v>1.5336000000000001</v>
      </c>
      <c r="G1296">
        <v>-2.0371999999999999</v>
      </c>
    </row>
    <row r="1297" spans="1:7">
      <c r="A1297">
        <v>0.39198</v>
      </c>
      <c r="B1297">
        <v>-0.37492999999999999</v>
      </c>
      <c r="C1297">
        <v>-1.0818000000000001</v>
      </c>
      <c r="D1297">
        <v>-2.9131000000000001E-3</v>
      </c>
      <c r="E1297">
        <v>0.26667999999999997</v>
      </c>
      <c r="F1297">
        <v>0.20488000000000001</v>
      </c>
      <c r="G1297">
        <v>0.29863000000000001</v>
      </c>
    </row>
    <row r="1298" spans="1:7">
      <c r="A1298">
        <v>0.42074</v>
      </c>
      <c r="B1298">
        <v>-0.95899999999999996</v>
      </c>
      <c r="C1298">
        <v>-0.25790000000000002</v>
      </c>
      <c r="D1298">
        <v>-0.24301</v>
      </c>
      <c r="E1298">
        <v>3.1898999999999997E-2</v>
      </c>
      <c r="F1298">
        <v>-1.8151999999999999</v>
      </c>
      <c r="G1298">
        <v>2.5998000000000001</v>
      </c>
    </row>
    <row r="1299" spans="1:7">
      <c r="A1299">
        <v>0.44949</v>
      </c>
      <c r="B1299">
        <v>0.42709999999999998</v>
      </c>
      <c r="C1299">
        <v>1.5266</v>
      </c>
      <c r="D1299">
        <v>-0.39379999999999998</v>
      </c>
      <c r="E1299">
        <v>0.47060999999999997</v>
      </c>
      <c r="F1299">
        <v>0.60863</v>
      </c>
      <c r="G1299">
        <v>-3.2686999999999999</v>
      </c>
    </row>
    <row r="1300" spans="1:7">
      <c r="A1300">
        <v>0.47824</v>
      </c>
      <c r="B1300">
        <v>-0.75333000000000006</v>
      </c>
      <c r="C1300">
        <v>0.96404999999999996</v>
      </c>
      <c r="D1300">
        <v>1.1698</v>
      </c>
      <c r="E1300">
        <v>0.53049999999999997</v>
      </c>
      <c r="F1300">
        <v>0.43597000000000002</v>
      </c>
      <c r="G1300">
        <v>-3.0651999999999999</v>
      </c>
    </row>
    <row r="1301" spans="1:7">
      <c r="A1301">
        <v>0.50700000000000001</v>
      </c>
      <c r="B1301">
        <v>-0.28544999999999998</v>
      </c>
      <c r="C1301">
        <v>0.38405</v>
      </c>
      <c r="D1301">
        <v>0.37030999999999997</v>
      </c>
      <c r="E1301">
        <v>1.6777</v>
      </c>
      <c r="F1301">
        <v>-0.75339</v>
      </c>
      <c r="G1301">
        <v>-2.0630999999999999</v>
      </c>
    </row>
    <row r="1302" spans="1:7">
      <c r="A1302">
        <v>0.53574999999999995</v>
      </c>
      <c r="B1302">
        <v>4.2395000000000002E-2</v>
      </c>
      <c r="C1302">
        <v>-0.77722999999999998</v>
      </c>
      <c r="D1302">
        <v>0.72382999999999997</v>
      </c>
      <c r="E1302">
        <v>-0.30264999999999997</v>
      </c>
      <c r="F1302">
        <v>1.4576</v>
      </c>
      <c r="G1302">
        <v>-1.8738999999999999</v>
      </c>
    </row>
    <row r="1303" spans="1:7">
      <c r="A1303">
        <v>0.56450999999999996</v>
      </c>
      <c r="B1303">
        <v>-6.9029999999999994E-2</v>
      </c>
      <c r="C1303">
        <v>0.89971000000000001</v>
      </c>
      <c r="D1303">
        <v>-0.75649999999999995</v>
      </c>
      <c r="E1303">
        <v>0.83916999999999997</v>
      </c>
      <c r="F1303">
        <v>1.2413000000000001</v>
      </c>
      <c r="G1303">
        <v>-2.7930999999999999</v>
      </c>
    </row>
    <row r="1304" spans="1:7">
      <c r="A1304">
        <v>0.40537000000000001</v>
      </c>
      <c r="B1304">
        <v>-1.0569</v>
      </c>
      <c r="C1304">
        <v>0.83050000000000002</v>
      </c>
      <c r="D1304">
        <v>-1.0775999999999999</v>
      </c>
      <c r="E1304">
        <v>1.8439000000000001</v>
      </c>
      <c r="F1304">
        <v>0.21845000000000001</v>
      </c>
      <c r="G1304">
        <v>-1.2889999999999999</v>
      </c>
    </row>
    <row r="1305" spans="1:7">
      <c r="A1305">
        <v>0.43281999999999998</v>
      </c>
      <c r="B1305">
        <v>-0.25875999999999999</v>
      </c>
      <c r="C1305">
        <v>-1.3436999999999999</v>
      </c>
      <c r="D1305">
        <v>0.21168999999999999</v>
      </c>
      <c r="E1305">
        <v>-0.44372</v>
      </c>
      <c r="F1305">
        <v>-0.96736</v>
      </c>
      <c r="G1305">
        <v>2.2098</v>
      </c>
    </row>
    <row r="1306" spans="1:7">
      <c r="A1306">
        <v>0.46026</v>
      </c>
      <c r="B1306">
        <v>-0.53654999999999997</v>
      </c>
      <c r="C1306">
        <v>0.35350999999999999</v>
      </c>
      <c r="D1306">
        <v>0.29000999999999999</v>
      </c>
      <c r="E1306">
        <v>-0.95259000000000005</v>
      </c>
      <c r="F1306">
        <v>1.6576</v>
      </c>
      <c r="G1306">
        <v>-1.4229000000000001</v>
      </c>
    </row>
    <row r="1307" spans="1:7">
      <c r="A1307">
        <v>0.48770999999999998</v>
      </c>
      <c r="B1307">
        <v>1.1868000000000001</v>
      </c>
      <c r="C1307">
        <v>0.46648000000000001</v>
      </c>
      <c r="D1307">
        <v>-0.29044999999999999</v>
      </c>
      <c r="E1307">
        <v>-0.49153999999999998</v>
      </c>
      <c r="F1307">
        <v>0.71723000000000003</v>
      </c>
      <c r="G1307">
        <v>-2.1387999999999998</v>
      </c>
    </row>
    <row r="1308" spans="1:7">
      <c r="A1308">
        <v>0.51515999999999995</v>
      </c>
      <c r="B1308">
        <v>-0.71935000000000004</v>
      </c>
      <c r="C1308">
        <v>-1.7317</v>
      </c>
      <c r="D1308">
        <v>0.68605000000000005</v>
      </c>
      <c r="E1308">
        <v>0.36756</v>
      </c>
      <c r="F1308">
        <v>0.88512999999999997</v>
      </c>
      <c r="G1308">
        <v>-0.13951</v>
      </c>
    </row>
    <row r="1309" spans="1:7">
      <c r="A1309">
        <v>0.54259999999999997</v>
      </c>
      <c r="B1309">
        <v>5.3093000000000001E-2</v>
      </c>
      <c r="C1309">
        <v>-1.1458999999999999</v>
      </c>
      <c r="D1309">
        <v>-1.3189</v>
      </c>
      <c r="E1309">
        <v>0.50866999999999996</v>
      </c>
      <c r="F1309">
        <v>-3.5908000000000002E-2</v>
      </c>
      <c r="G1309">
        <v>1.4066000000000001</v>
      </c>
    </row>
    <row r="1310" spans="1:7">
      <c r="A1310">
        <v>0.55632999999999999</v>
      </c>
      <c r="B1310">
        <v>0.57233000000000001</v>
      </c>
      <c r="C1310">
        <v>-1.3879999999999999</v>
      </c>
      <c r="D1310">
        <v>-0.15812000000000001</v>
      </c>
      <c r="E1310">
        <v>0.58023999999999998</v>
      </c>
      <c r="F1310">
        <v>1.3149999999999999</v>
      </c>
      <c r="G1310">
        <v>-1.5224</v>
      </c>
    </row>
    <row r="1311" spans="1:7">
      <c r="A1311">
        <v>0.57004999999999995</v>
      </c>
      <c r="B1311">
        <v>-1.3953</v>
      </c>
      <c r="C1311">
        <v>0.29352</v>
      </c>
      <c r="D1311">
        <v>-0.4753</v>
      </c>
      <c r="E1311">
        <v>-0.25686999999999999</v>
      </c>
      <c r="F1311">
        <v>9.1810000000000003E-2</v>
      </c>
      <c r="G1311">
        <v>1.1763999999999999</v>
      </c>
    </row>
    <row r="1312" spans="1:7">
      <c r="A1312">
        <v>0.59750000000000003</v>
      </c>
      <c r="B1312">
        <v>0.19603000000000001</v>
      </c>
      <c r="C1312">
        <v>1.6092</v>
      </c>
      <c r="D1312">
        <v>-0.76383000000000001</v>
      </c>
      <c r="E1312">
        <v>0.13592000000000001</v>
      </c>
      <c r="F1312">
        <v>1.9519000000000002E-2</v>
      </c>
      <c r="G1312">
        <v>-1.7109000000000001</v>
      </c>
    </row>
    <row r="1313" spans="1:7">
      <c r="A1313">
        <v>0.62495000000000001</v>
      </c>
      <c r="B1313">
        <v>0.31034</v>
      </c>
      <c r="C1313">
        <v>1.1104000000000001</v>
      </c>
      <c r="D1313">
        <v>0.52825999999999995</v>
      </c>
      <c r="E1313">
        <v>-0.59850999999999999</v>
      </c>
      <c r="F1313">
        <v>0.23480000000000001</v>
      </c>
      <c r="G1313">
        <v>-2.165</v>
      </c>
    </row>
    <row r="1314" spans="1:7">
      <c r="A1314">
        <v>0.65239000000000003</v>
      </c>
      <c r="B1314">
        <v>0.67542999999999997</v>
      </c>
      <c r="C1314">
        <v>0.21844</v>
      </c>
      <c r="D1314">
        <v>-0.17982000000000001</v>
      </c>
      <c r="E1314">
        <v>-0.95294999999999996</v>
      </c>
      <c r="F1314">
        <v>1.2594000000000001</v>
      </c>
      <c r="G1314">
        <v>-1.5929</v>
      </c>
    </row>
    <row r="1315" spans="1:7">
      <c r="A1315">
        <v>0.67984</v>
      </c>
      <c r="B1315">
        <v>1.5909</v>
      </c>
      <c r="C1315">
        <v>0.23746999999999999</v>
      </c>
      <c r="D1315">
        <v>1.7743</v>
      </c>
      <c r="E1315">
        <v>-0.21081</v>
      </c>
      <c r="F1315">
        <v>-0.41504999999999997</v>
      </c>
      <c r="G1315">
        <v>-3.6006</v>
      </c>
    </row>
    <row r="1316" spans="1:7">
      <c r="A1316">
        <v>0.70728999999999997</v>
      </c>
      <c r="B1316">
        <v>-0.28634999999999999</v>
      </c>
      <c r="C1316">
        <v>-0.14071</v>
      </c>
      <c r="D1316">
        <v>-1.7302999999999999</v>
      </c>
      <c r="E1316">
        <v>-0.56916999999999995</v>
      </c>
      <c r="F1316">
        <v>1.5289999999999999</v>
      </c>
      <c r="G1316">
        <v>0.67262</v>
      </c>
    </row>
    <row r="1317" spans="1:7">
      <c r="A1317">
        <v>0.70728999999999997</v>
      </c>
      <c r="B1317">
        <v>-0.94723999999999997</v>
      </c>
      <c r="C1317">
        <v>0.52722999999999998</v>
      </c>
      <c r="D1317">
        <v>0.83582999999999996</v>
      </c>
      <c r="E1317">
        <v>-1.0942000000000001</v>
      </c>
      <c r="F1317">
        <v>-0.51610999999999996</v>
      </c>
      <c r="G1317">
        <v>0.58926999999999996</v>
      </c>
    </row>
    <row r="1318" spans="1:7">
      <c r="A1318">
        <v>0.41770000000000002</v>
      </c>
      <c r="B1318">
        <v>0.74675999999999998</v>
      </c>
      <c r="C1318">
        <v>-1.0879000000000001</v>
      </c>
      <c r="D1318">
        <v>-0.58204999999999996</v>
      </c>
      <c r="E1318">
        <v>0.88902000000000003</v>
      </c>
      <c r="F1318">
        <v>-1.5587</v>
      </c>
      <c r="G1318">
        <v>1.0711999999999999</v>
      </c>
    </row>
    <row r="1319" spans="1:7">
      <c r="A1319">
        <v>0.71962000000000004</v>
      </c>
      <c r="B1319">
        <v>-1.9877</v>
      </c>
      <c r="C1319">
        <v>-0.10025000000000001</v>
      </c>
      <c r="D1319">
        <v>-2.3260999999999998</v>
      </c>
      <c r="E1319">
        <v>-0.20197000000000001</v>
      </c>
      <c r="F1319">
        <v>-0.11094999999999999</v>
      </c>
      <c r="G1319">
        <v>4.2450999999999999</v>
      </c>
    </row>
    <row r="1320" spans="1:7">
      <c r="A1320">
        <v>0.57003000000000004</v>
      </c>
      <c r="B1320">
        <v>-0.23647000000000001</v>
      </c>
      <c r="C1320">
        <v>-0.21901999999999999</v>
      </c>
      <c r="D1320">
        <v>8.6789999999999992E-3</v>
      </c>
      <c r="E1320">
        <v>3.2646000000000001E-2</v>
      </c>
      <c r="F1320">
        <v>-0.81869000000000003</v>
      </c>
      <c r="G1320">
        <v>0.67813999999999997</v>
      </c>
    </row>
    <row r="1321" spans="1:7">
      <c r="A1321">
        <v>0.43002000000000001</v>
      </c>
      <c r="B1321">
        <v>1.3721000000000001</v>
      </c>
      <c r="C1321">
        <v>0.39955000000000002</v>
      </c>
      <c r="D1321">
        <v>0.82221</v>
      </c>
      <c r="E1321">
        <v>0.23258000000000001</v>
      </c>
      <c r="F1321">
        <v>0.34184999999999999</v>
      </c>
      <c r="G1321">
        <v>-3.7370999999999999</v>
      </c>
    </row>
    <row r="1322" spans="1:7">
      <c r="A1322">
        <v>0.73194000000000004</v>
      </c>
      <c r="B1322">
        <v>0.31897999999999999</v>
      </c>
      <c r="C1322">
        <v>-0.68937000000000004</v>
      </c>
      <c r="D1322">
        <v>-0.30663000000000001</v>
      </c>
      <c r="E1322">
        <v>-0.16871</v>
      </c>
      <c r="F1322">
        <v>1.7441</v>
      </c>
      <c r="G1322">
        <v>-1.4662999999999999</v>
      </c>
    </row>
    <row r="1323" spans="1:7">
      <c r="A1323">
        <v>0.58372000000000002</v>
      </c>
      <c r="B1323">
        <v>-0.12844</v>
      </c>
      <c r="C1323">
        <v>0.46976000000000001</v>
      </c>
      <c r="D1323">
        <v>0.61223000000000005</v>
      </c>
      <c r="E1323">
        <v>-0.87409999999999999</v>
      </c>
      <c r="F1323">
        <v>0.49502000000000002</v>
      </c>
      <c r="G1323">
        <v>-1.149</v>
      </c>
    </row>
    <row r="1324" spans="1:7">
      <c r="A1324">
        <v>0.44235000000000002</v>
      </c>
      <c r="B1324">
        <v>-0.70096999999999998</v>
      </c>
      <c r="C1324">
        <v>-1.4833000000000001</v>
      </c>
      <c r="D1324">
        <v>1.4574</v>
      </c>
      <c r="E1324">
        <v>0.15251000000000001</v>
      </c>
      <c r="F1324">
        <v>-1.5118</v>
      </c>
      <c r="G1324">
        <v>1.4762999999999999</v>
      </c>
    </row>
    <row r="1325" spans="1:7">
      <c r="A1325">
        <v>0.74426999999999999</v>
      </c>
      <c r="B1325">
        <v>-0.54085000000000005</v>
      </c>
      <c r="C1325">
        <v>-0.64029999999999998</v>
      </c>
      <c r="D1325">
        <v>-1.3019000000000001</v>
      </c>
      <c r="E1325">
        <v>1.9294</v>
      </c>
      <c r="F1325">
        <v>4.9613999999999995E-4</v>
      </c>
      <c r="G1325">
        <v>5.5856999999999997E-2</v>
      </c>
    </row>
    <row r="1326" spans="1:7">
      <c r="A1326">
        <v>0.59741999999999995</v>
      </c>
      <c r="B1326">
        <v>-2.2702</v>
      </c>
      <c r="C1326">
        <v>-1.2192000000000001</v>
      </c>
      <c r="D1326">
        <v>-0.48104000000000002</v>
      </c>
      <c r="E1326">
        <v>-0.47915999999999997</v>
      </c>
      <c r="F1326">
        <v>1.4248000000000001</v>
      </c>
      <c r="G1326">
        <v>2.4477000000000002</v>
      </c>
    </row>
    <row r="1327" spans="1:7">
      <c r="A1327">
        <v>0.45467999999999997</v>
      </c>
      <c r="B1327">
        <v>-1.1371</v>
      </c>
      <c r="C1327">
        <v>-0.28877999999999998</v>
      </c>
      <c r="D1327">
        <v>-0.76888999999999996</v>
      </c>
      <c r="E1327">
        <v>0.82594999999999996</v>
      </c>
      <c r="F1327">
        <v>-8.0203999999999998E-2</v>
      </c>
      <c r="G1327">
        <v>0.94103999999999999</v>
      </c>
    </row>
    <row r="1328" spans="1:7">
      <c r="A1328">
        <v>0.75660000000000005</v>
      </c>
      <c r="B1328">
        <v>0.24939</v>
      </c>
      <c r="C1328">
        <v>0.96087999999999996</v>
      </c>
      <c r="D1328">
        <v>-0.58728999999999998</v>
      </c>
      <c r="E1328">
        <v>1.4375</v>
      </c>
      <c r="F1328">
        <v>2.1240999999999999</v>
      </c>
      <c r="G1328">
        <v>-4.6982999999999997</v>
      </c>
    </row>
    <row r="1329" spans="1:7">
      <c r="A1329">
        <v>0.46700999999999998</v>
      </c>
      <c r="B1329">
        <v>1.181</v>
      </c>
      <c r="C1329">
        <v>-0.25758999999999999</v>
      </c>
      <c r="D1329">
        <v>9.8669000000000007E-2</v>
      </c>
      <c r="E1329">
        <v>-0.53742000000000001</v>
      </c>
      <c r="F1329">
        <v>0.27839999999999998</v>
      </c>
      <c r="G1329">
        <v>-1.2739</v>
      </c>
    </row>
    <row r="1330" spans="1:7">
      <c r="A1330">
        <v>0.76893</v>
      </c>
      <c r="B1330">
        <v>0.15626999999999999</v>
      </c>
      <c r="C1330">
        <v>1.5251999999999999</v>
      </c>
      <c r="D1330">
        <v>0.88797999999999999</v>
      </c>
      <c r="E1330">
        <v>-2.2158000000000002</v>
      </c>
      <c r="F1330">
        <v>0.74385999999999997</v>
      </c>
      <c r="G1330">
        <v>-1.6334</v>
      </c>
    </row>
    <row r="1331" spans="1:7">
      <c r="A1331">
        <v>0.55947000000000002</v>
      </c>
      <c r="B1331">
        <v>-0.65737000000000001</v>
      </c>
      <c r="C1331">
        <v>-0.72019</v>
      </c>
      <c r="D1331">
        <v>-1.6856</v>
      </c>
      <c r="E1331">
        <v>0.83609</v>
      </c>
      <c r="F1331">
        <v>0.27173999999999998</v>
      </c>
      <c r="G1331">
        <v>1.5857000000000001</v>
      </c>
    </row>
    <row r="1332" spans="1:7">
      <c r="A1332">
        <v>0.58692</v>
      </c>
      <c r="B1332">
        <v>1.3177000000000001</v>
      </c>
      <c r="C1332">
        <v>-0.34566000000000002</v>
      </c>
      <c r="D1332">
        <v>0.44063999999999998</v>
      </c>
      <c r="E1332">
        <v>3.2183000000000003E-2</v>
      </c>
      <c r="F1332">
        <v>-1.5165999999999999</v>
      </c>
      <c r="G1332">
        <v>-0.33624999999999999</v>
      </c>
    </row>
    <row r="1333" spans="1:7">
      <c r="A1333">
        <v>0.61436000000000002</v>
      </c>
      <c r="B1333">
        <v>-0.96553</v>
      </c>
      <c r="C1333">
        <v>-3.9905999999999997E-2</v>
      </c>
      <c r="D1333">
        <v>1.9583999999999999</v>
      </c>
      <c r="E1333">
        <v>0.63200999999999996</v>
      </c>
      <c r="F1333">
        <v>1.7895000000000001E-2</v>
      </c>
      <c r="G1333">
        <v>-2.1223999999999998</v>
      </c>
    </row>
    <row r="1334" spans="1:7">
      <c r="A1334">
        <v>0.64180999999999999</v>
      </c>
      <c r="B1334">
        <v>0.53698999999999997</v>
      </c>
      <c r="C1334">
        <v>6.0401999999999997E-2</v>
      </c>
      <c r="D1334">
        <v>-0.67466000000000004</v>
      </c>
      <c r="E1334">
        <v>0.18154000000000001</v>
      </c>
      <c r="F1334">
        <v>-0.16045999999999999</v>
      </c>
      <c r="G1334">
        <v>-0.32554</v>
      </c>
    </row>
    <row r="1335" spans="1:7">
      <c r="A1335">
        <v>0.66925999999999997</v>
      </c>
      <c r="B1335">
        <v>2.1977000000000002</v>
      </c>
      <c r="C1335">
        <v>-0.5393</v>
      </c>
      <c r="D1335">
        <v>1.7776000000000001</v>
      </c>
      <c r="E1335">
        <v>-2.3438000000000001E-2</v>
      </c>
      <c r="F1335">
        <v>5.0906E-2</v>
      </c>
      <c r="G1335">
        <v>-3.9460000000000002</v>
      </c>
    </row>
    <row r="1336" spans="1:7">
      <c r="A1336">
        <v>0.69669999999999999</v>
      </c>
      <c r="B1336">
        <v>-2.1149999999999999E-2</v>
      </c>
      <c r="C1336">
        <v>-0.74085999999999996</v>
      </c>
      <c r="D1336">
        <v>-0.96042000000000005</v>
      </c>
      <c r="E1336">
        <v>-1.1204000000000001</v>
      </c>
      <c r="F1336">
        <v>0.53883000000000003</v>
      </c>
      <c r="G1336">
        <v>1.9071</v>
      </c>
    </row>
    <row r="1337" spans="1:7">
      <c r="A1337">
        <v>0.72414999999999996</v>
      </c>
      <c r="B1337">
        <v>-0.51268000000000002</v>
      </c>
      <c r="C1337">
        <v>1.2707999999999999</v>
      </c>
      <c r="D1337">
        <v>-0.37413000000000002</v>
      </c>
      <c r="E1337">
        <v>0.54476000000000002</v>
      </c>
      <c r="F1337">
        <v>0.26244000000000001</v>
      </c>
      <c r="G1337">
        <v>-1.5865</v>
      </c>
    </row>
    <row r="1338" spans="1:7">
      <c r="A1338">
        <v>0.75160000000000005</v>
      </c>
      <c r="B1338">
        <v>-1.5034000000000001</v>
      </c>
      <c r="C1338">
        <v>0.12010999999999999</v>
      </c>
      <c r="D1338">
        <v>0.49684</v>
      </c>
      <c r="E1338">
        <v>-2.0411000000000001</v>
      </c>
      <c r="F1338">
        <v>-0.87646999999999997</v>
      </c>
      <c r="G1338">
        <v>3.3601999999999999</v>
      </c>
    </row>
    <row r="1339" spans="1:7">
      <c r="A1339">
        <v>0.77905000000000002</v>
      </c>
      <c r="B1339">
        <v>0.72816999999999998</v>
      </c>
      <c r="C1339">
        <v>-0.44041000000000002</v>
      </c>
      <c r="D1339">
        <v>-9.6349000000000004E-2</v>
      </c>
      <c r="E1339">
        <v>-0.58850999999999998</v>
      </c>
      <c r="F1339">
        <v>-0.66866000000000003</v>
      </c>
      <c r="G1339">
        <v>0.66125</v>
      </c>
    </row>
    <row r="1340" spans="1:7">
      <c r="A1340">
        <v>0.80649000000000004</v>
      </c>
      <c r="B1340">
        <v>0.29386000000000001</v>
      </c>
      <c r="C1340">
        <v>6.8871000000000002E-2</v>
      </c>
      <c r="D1340">
        <v>0.20637</v>
      </c>
      <c r="E1340">
        <v>0.50344999999999995</v>
      </c>
      <c r="F1340">
        <v>-1.0994999999999999</v>
      </c>
      <c r="G1340">
        <v>-0.38279999999999997</v>
      </c>
    </row>
    <row r="1341" spans="1:7">
      <c r="A1341">
        <v>0.83394000000000001</v>
      </c>
      <c r="B1341">
        <v>-9.6345E-2</v>
      </c>
      <c r="C1341">
        <v>2.0949</v>
      </c>
      <c r="D1341">
        <v>1.2835000000000001</v>
      </c>
      <c r="E1341">
        <v>-1.2971999999999999</v>
      </c>
      <c r="F1341">
        <v>-1.3167</v>
      </c>
      <c r="G1341">
        <v>-1.0946</v>
      </c>
    </row>
    <row r="1342" spans="1:7">
      <c r="A1342">
        <v>0.86138999999999999</v>
      </c>
      <c r="B1342">
        <v>-0.63119000000000003</v>
      </c>
      <c r="C1342">
        <v>0.88632</v>
      </c>
      <c r="D1342">
        <v>-0.35715000000000002</v>
      </c>
      <c r="E1342">
        <v>-0.13081999999999999</v>
      </c>
      <c r="F1342">
        <v>0.42968000000000001</v>
      </c>
      <c r="G1342">
        <v>-0.60196000000000005</v>
      </c>
    </row>
    <row r="1343" spans="1:7">
      <c r="A1343">
        <v>0.57179999999999997</v>
      </c>
      <c r="B1343">
        <v>0.39505000000000001</v>
      </c>
      <c r="C1343">
        <v>0.42208000000000001</v>
      </c>
      <c r="D1343">
        <v>0.87509000000000003</v>
      </c>
      <c r="E1343">
        <v>7.4260000000000007E-2</v>
      </c>
      <c r="F1343">
        <v>1.069E-2</v>
      </c>
      <c r="G1343">
        <v>-2.2134999999999998</v>
      </c>
    </row>
    <row r="1344" spans="1:7">
      <c r="A1344">
        <v>0.58411999999999997</v>
      </c>
      <c r="B1344">
        <v>0.94516999999999995</v>
      </c>
      <c r="C1344">
        <v>0.90295000000000003</v>
      </c>
      <c r="D1344">
        <v>-0.36619000000000002</v>
      </c>
      <c r="E1344">
        <v>-0.122</v>
      </c>
      <c r="F1344">
        <v>-1.3923000000000001</v>
      </c>
      <c r="G1344">
        <v>-0.30275999999999997</v>
      </c>
    </row>
    <row r="1345" spans="1:7">
      <c r="A1345">
        <v>0.59645000000000004</v>
      </c>
      <c r="B1345">
        <v>-0.52120999999999995</v>
      </c>
      <c r="C1345">
        <v>-0.13961000000000001</v>
      </c>
      <c r="D1345">
        <v>1.4602999999999999</v>
      </c>
      <c r="E1345">
        <v>-0.54944999999999999</v>
      </c>
      <c r="F1345">
        <v>0.26994000000000001</v>
      </c>
      <c r="G1345">
        <v>-0.97994000000000003</v>
      </c>
    </row>
    <row r="1346" spans="1:7">
      <c r="A1346">
        <v>0.60877999999999999</v>
      </c>
      <c r="B1346">
        <v>0.38778000000000001</v>
      </c>
      <c r="C1346">
        <v>-5.1742000000000003E-2</v>
      </c>
      <c r="D1346">
        <v>0.38908999999999999</v>
      </c>
      <c r="E1346">
        <v>-8.2039000000000001E-2</v>
      </c>
      <c r="F1346">
        <v>1.1763999999999999</v>
      </c>
      <c r="G1346">
        <v>-2.2219000000000002</v>
      </c>
    </row>
    <row r="1347" spans="1:7">
      <c r="A1347">
        <v>0.62111000000000005</v>
      </c>
      <c r="B1347">
        <v>-0.24686</v>
      </c>
      <c r="C1347">
        <v>0.17730000000000001</v>
      </c>
      <c r="D1347">
        <v>0.13628000000000001</v>
      </c>
      <c r="E1347">
        <v>-0.75539999999999996</v>
      </c>
      <c r="F1347">
        <v>0.31458999999999998</v>
      </c>
      <c r="G1347">
        <v>4.3661999999999998E-3</v>
      </c>
    </row>
    <row r="1348" spans="1:7">
      <c r="A1348">
        <v>0.71357000000000004</v>
      </c>
      <c r="B1348">
        <v>-6.5846000000000002E-2</v>
      </c>
      <c r="C1348">
        <v>-0.34281</v>
      </c>
      <c r="D1348">
        <v>-0.14827000000000001</v>
      </c>
      <c r="E1348">
        <v>-2.1240000000000001</v>
      </c>
      <c r="F1348">
        <v>0.13764999999999999</v>
      </c>
      <c r="G1348">
        <v>2.2759</v>
      </c>
    </row>
    <row r="1349" spans="1:7">
      <c r="A1349">
        <v>1.0155000000000001</v>
      </c>
      <c r="B1349">
        <v>0.20233999999999999</v>
      </c>
      <c r="C1349">
        <v>0.94743999999999995</v>
      </c>
      <c r="D1349">
        <v>0.36044999999999999</v>
      </c>
      <c r="E1349">
        <v>0.36108000000000001</v>
      </c>
      <c r="F1349">
        <v>-0.48797000000000001</v>
      </c>
      <c r="G1349">
        <v>-1.6434</v>
      </c>
    </row>
    <row r="1350" spans="1:7">
      <c r="A1350">
        <v>0.72589999999999999</v>
      </c>
      <c r="B1350">
        <v>-0.56625000000000003</v>
      </c>
      <c r="C1350">
        <v>-0.20080999999999999</v>
      </c>
      <c r="D1350">
        <v>-0.44795000000000001</v>
      </c>
      <c r="E1350">
        <v>0.32377</v>
      </c>
      <c r="F1350">
        <v>-0.62073999999999996</v>
      </c>
      <c r="G1350">
        <v>1.2755000000000001</v>
      </c>
    </row>
    <row r="1351" spans="1:7">
      <c r="A1351">
        <v>1.0278</v>
      </c>
      <c r="B1351">
        <v>-2.1078999999999999</v>
      </c>
      <c r="C1351">
        <v>-0.22056000000000001</v>
      </c>
      <c r="D1351">
        <v>2.8332999999999999</v>
      </c>
      <c r="E1351">
        <v>-0.92876999999999998</v>
      </c>
      <c r="F1351">
        <v>-0.22120000000000001</v>
      </c>
      <c r="G1351">
        <v>0.24112</v>
      </c>
    </row>
    <row r="1352" spans="1:7">
      <c r="A1352">
        <v>0.73823000000000005</v>
      </c>
      <c r="B1352">
        <v>-0.68252000000000002</v>
      </c>
      <c r="C1352">
        <v>0.45521</v>
      </c>
      <c r="D1352">
        <v>1.8311999999999999</v>
      </c>
      <c r="E1352">
        <v>-2.2101000000000002</v>
      </c>
      <c r="F1352">
        <v>0.39300000000000002</v>
      </c>
      <c r="G1352">
        <v>-0.11569</v>
      </c>
    </row>
    <row r="1353" spans="1:7">
      <c r="A1353">
        <v>1.0401</v>
      </c>
      <c r="B1353">
        <v>-0.47963</v>
      </c>
      <c r="C1353">
        <v>-0.48681999999999997</v>
      </c>
      <c r="D1353">
        <v>-0.71775999999999995</v>
      </c>
      <c r="E1353">
        <v>0.70782</v>
      </c>
      <c r="F1353">
        <v>-0.70716000000000001</v>
      </c>
      <c r="G1353">
        <v>1.4688000000000001</v>
      </c>
    </row>
    <row r="1354" spans="1:7">
      <c r="A1354">
        <v>0.74439</v>
      </c>
      <c r="B1354">
        <v>1.0523</v>
      </c>
      <c r="C1354">
        <v>7.2665999999999994E-2</v>
      </c>
      <c r="D1354">
        <v>0.30736000000000002</v>
      </c>
      <c r="E1354">
        <v>-0.86628000000000005</v>
      </c>
      <c r="F1354">
        <v>-1.3176000000000001</v>
      </c>
      <c r="G1354">
        <v>0.53419000000000005</v>
      </c>
    </row>
    <row r="1355" spans="1:7">
      <c r="A1355">
        <v>0.77183999999999997</v>
      </c>
      <c r="B1355">
        <v>0.26162999999999997</v>
      </c>
      <c r="C1355">
        <v>-1.3548</v>
      </c>
      <c r="D1355">
        <v>0.10707999999999999</v>
      </c>
      <c r="E1355">
        <v>1.0718000000000001</v>
      </c>
      <c r="F1355">
        <v>3.6681000000000001E-3</v>
      </c>
      <c r="G1355">
        <v>-0.34947</v>
      </c>
    </row>
    <row r="1356" spans="1:7">
      <c r="A1356">
        <v>0.79927999999999999</v>
      </c>
      <c r="B1356">
        <v>0.39261000000000001</v>
      </c>
      <c r="C1356">
        <v>-7.6207999999999998E-2</v>
      </c>
      <c r="D1356">
        <v>-0.74704999999999999</v>
      </c>
      <c r="E1356">
        <v>-0.10494000000000001</v>
      </c>
      <c r="F1356">
        <v>0.77627999999999997</v>
      </c>
      <c r="G1356">
        <v>-0.45273999999999998</v>
      </c>
    </row>
    <row r="1357" spans="1:7">
      <c r="A1357">
        <v>0.82672999999999996</v>
      </c>
      <c r="B1357">
        <v>-1.7814000000000001</v>
      </c>
      <c r="C1357">
        <v>-1.9608000000000001</v>
      </c>
      <c r="D1357">
        <v>0.34426000000000001</v>
      </c>
      <c r="E1357">
        <v>-0.29937000000000002</v>
      </c>
      <c r="F1357">
        <v>1.4375</v>
      </c>
      <c r="G1357">
        <v>1.9366000000000001</v>
      </c>
    </row>
    <row r="1358" spans="1:7">
      <c r="A1358">
        <v>0.85418000000000005</v>
      </c>
      <c r="B1358">
        <v>-5.2991000000000003E-2</v>
      </c>
      <c r="C1358">
        <v>0.91039999999999999</v>
      </c>
      <c r="D1358">
        <v>0.60253000000000001</v>
      </c>
      <c r="E1358">
        <v>-0.50404000000000004</v>
      </c>
      <c r="F1358">
        <v>3.3105000000000002E-2</v>
      </c>
      <c r="G1358">
        <v>-1.2396</v>
      </c>
    </row>
    <row r="1359" spans="1:7">
      <c r="A1359">
        <v>0.88163000000000002</v>
      </c>
      <c r="B1359">
        <v>-0.64863999999999999</v>
      </c>
      <c r="C1359">
        <v>0.96892999999999996</v>
      </c>
      <c r="D1359">
        <v>-1.0668</v>
      </c>
      <c r="E1359">
        <v>0.17713999999999999</v>
      </c>
      <c r="F1359">
        <v>-0.90615000000000001</v>
      </c>
      <c r="G1359">
        <v>1.3057000000000001</v>
      </c>
    </row>
    <row r="1360" spans="1:7">
      <c r="A1360">
        <v>0.90907000000000004</v>
      </c>
      <c r="B1360">
        <v>-0.60019999999999996</v>
      </c>
      <c r="C1360">
        <v>-1.0334000000000001</v>
      </c>
      <c r="D1360">
        <v>2.1444000000000001</v>
      </c>
      <c r="E1360">
        <v>1.5760000000000001</v>
      </c>
      <c r="F1360">
        <v>1.7246999999999999</v>
      </c>
      <c r="G1360">
        <v>-4.1920000000000002</v>
      </c>
    </row>
    <row r="1361" spans="1:7">
      <c r="A1361">
        <v>0.93652000000000002</v>
      </c>
      <c r="B1361">
        <v>1.2710999999999999</v>
      </c>
      <c r="C1361">
        <v>-0.99219999999999997</v>
      </c>
      <c r="D1361">
        <v>0.10364</v>
      </c>
      <c r="E1361">
        <v>-0.75941999999999998</v>
      </c>
      <c r="F1361">
        <v>-0.11187999999999999</v>
      </c>
      <c r="G1361">
        <v>0.24909999999999999</v>
      </c>
    </row>
    <row r="1362" spans="1:7">
      <c r="A1362">
        <v>0.96396999999999999</v>
      </c>
      <c r="B1362">
        <v>-1.3471</v>
      </c>
      <c r="C1362">
        <v>-2.9178000000000002</v>
      </c>
      <c r="D1362">
        <v>-0.73367000000000004</v>
      </c>
      <c r="E1362">
        <v>0.99251</v>
      </c>
      <c r="F1362">
        <v>-0.18984999999999999</v>
      </c>
      <c r="G1362">
        <v>3.9333999999999998</v>
      </c>
    </row>
    <row r="1363" spans="1:7">
      <c r="A1363">
        <v>0.99141000000000001</v>
      </c>
      <c r="B1363">
        <v>1.8546</v>
      </c>
      <c r="C1363">
        <v>-0.72923000000000004</v>
      </c>
      <c r="D1363">
        <v>1.1975</v>
      </c>
      <c r="E1363">
        <v>-2.3744000000000001E-2</v>
      </c>
      <c r="F1363">
        <v>0.17945</v>
      </c>
      <c r="G1363">
        <v>-2.7606000000000002</v>
      </c>
    </row>
    <row r="1364" spans="1:7">
      <c r="A1364">
        <v>1.0188999999999999</v>
      </c>
      <c r="B1364">
        <v>1.4135</v>
      </c>
      <c r="C1364">
        <v>-1.2166999999999999</v>
      </c>
      <c r="D1364">
        <v>-0.35749999999999998</v>
      </c>
      <c r="E1364">
        <v>-1.3653999999999999</v>
      </c>
      <c r="F1364">
        <v>-1.8288</v>
      </c>
      <c r="G1364">
        <v>3.1593</v>
      </c>
    </row>
    <row r="1365" spans="1:7">
      <c r="A1365">
        <v>1.0463</v>
      </c>
      <c r="B1365">
        <v>0.97006999999999999</v>
      </c>
      <c r="C1365">
        <v>-3.3306000000000002E-2</v>
      </c>
      <c r="D1365">
        <v>-0.21462999999999999</v>
      </c>
      <c r="E1365">
        <v>0.11301</v>
      </c>
      <c r="F1365">
        <v>0.35587000000000002</v>
      </c>
      <c r="G1365">
        <v>-1.4132</v>
      </c>
    </row>
    <row r="1366" spans="1:7">
      <c r="A1366">
        <v>0.75055000000000005</v>
      </c>
      <c r="B1366">
        <v>1.0803</v>
      </c>
      <c r="C1366">
        <v>-1.0061</v>
      </c>
      <c r="D1366">
        <v>1.4340999999999999</v>
      </c>
      <c r="E1366">
        <v>-0.67898999999999998</v>
      </c>
      <c r="F1366">
        <v>2.3767</v>
      </c>
      <c r="G1366">
        <v>-3.5369999999999999</v>
      </c>
    </row>
    <row r="1367" spans="1:7">
      <c r="A1367">
        <v>1.0525</v>
      </c>
      <c r="B1367">
        <v>0.61170999999999998</v>
      </c>
      <c r="C1367">
        <v>0.61997999999999998</v>
      </c>
      <c r="D1367">
        <v>0.34850999999999999</v>
      </c>
      <c r="E1367">
        <v>0.38455</v>
      </c>
      <c r="F1367">
        <v>-0.82903000000000004</v>
      </c>
      <c r="G1367">
        <v>-1.3537999999999999</v>
      </c>
    </row>
    <row r="1368" spans="1:7">
      <c r="A1368">
        <v>0.76288</v>
      </c>
      <c r="B1368">
        <v>-0.46633999999999998</v>
      </c>
      <c r="C1368">
        <v>-3.2913999999999999</v>
      </c>
      <c r="D1368">
        <v>0.39027000000000001</v>
      </c>
      <c r="E1368">
        <v>-0.62414000000000003</v>
      </c>
      <c r="F1368">
        <v>-7.2882000000000003E-4</v>
      </c>
      <c r="G1368">
        <v>3.7018</v>
      </c>
    </row>
    <row r="1369" spans="1:7">
      <c r="A1369">
        <v>1.0648</v>
      </c>
      <c r="B1369">
        <v>1.9382999999999999</v>
      </c>
      <c r="C1369">
        <v>0.51624999999999999</v>
      </c>
      <c r="D1369">
        <v>-1.1865000000000001</v>
      </c>
      <c r="E1369">
        <v>-1.1371</v>
      </c>
      <c r="F1369">
        <v>3.5314999999999999</v>
      </c>
      <c r="G1369">
        <v>-3.8494999999999999</v>
      </c>
    </row>
    <row r="1370" spans="1:7">
      <c r="A1370">
        <v>0.77520999999999995</v>
      </c>
      <c r="B1370">
        <v>-0.59777999999999998</v>
      </c>
      <c r="C1370">
        <v>0.46362999999999999</v>
      </c>
      <c r="D1370">
        <v>0.44985999999999998</v>
      </c>
      <c r="E1370">
        <v>0.89059999999999995</v>
      </c>
      <c r="F1370">
        <v>1.0256000000000001</v>
      </c>
      <c r="G1370">
        <v>-2.4738000000000002</v>
      </c>
    </row>
    <row r="1371" spans="1:7">
      <c r="A1371">
        <v>1.0770999999999999</v>
      </c>
      <c r="B1371">
        <v>-0.42143999999999998</v>
      </c>
      <c r="C1371">
        <v>0.17463000000000001</v>
      </c>
      <c r="D1371">
        <v>0.24490999999999999</v>
      </c>
      <c r="E1371">
        <v>6.4272999999999997E-2</v>
      </c>
      <c r="F1371">
        <v>-8.9060000000000007E-3</v>
      </c>
      <c r="G1371">
        <v>-0.27288000000000001</v>
      </c>
    </row>
    <row r="1372" spans="1:7">
      <c r="A1372">
        <v>0.91798999999999997</v>
      </c>
      <c r="B1372">
        <v>0.21168000000000001</v>
      </c>
      <c r="C1372">
        <v>0.61211000000000004</v>
      </c>
      <c r="D1372">
        <v>-0.23038</v>
      </c>
      <c r="E1372">
        <v>1.0518000000000001</v>
      </c>
      <c r="F1372">
        <v>-0.1414</v>
      </c>
      <c r="G1372">
        <v>-1.5952999999999999</v>
      </c>
    </row>
    <row r="1373" spans="1:7">
      <c r="A1373">
        <v>0.94674000000000003</v>
      </c>
      <c r="B1373">
        <v>-0.22026999999999999</v>
      </c>
      <c r="C1373">
        <v>-0.47849999999999998</v>
      </c>
      <c r="D1373">
        <v>-1.2111000000000001</v>
      </c>
      <c r="E1373">
        <v>-0.38424999999999998</v>
      </c>
      <c r="F1373">
        <v>-0.21925</v>
      </c>
      <c r="G1373">
        <v>2.4458000000000002</v>
      </c>
    </row>
    <row r="1374" spans="1:7">
      <c r="A1374">
        <v>0.97550000000000003</v>
      </c>
      <c r="B1374">
        <v>1.0982000000000001</v>
      </c>
      <c r="C1374">
        <v>0.86763999999999997</v>
      </c>
      <c r="D1374">
        <v>-0.50297000000000003</v>
      </c>
      <c r="E1374">
        <v>-0.24296000000000001</v>
      </c>
      <c r="F1374">
        <v>-0.62768999999999997</v>
      </c>
      <c r="G1374">
        <v>-0.64953000000000005</v>
      </c>
    </row>
    <row r="1375" spans="1:7">
      <c r="A1375">
        <v>1.0043</v>
      </c>
      <c r="B1375">
        <v>-0.55373000000000006</v>
      </c>
      <c r="C1375">
        <v>0.15110999999999999</v>
      </c>
      <c r="D1375">
        <v>-0.96409</v>
      </c>
      <c r="E1375">
        <v>0.52134000000000003</v>
      </c>
      <c r="F1375">
        <v>-0.24113999999999999</v>
      </c>
      <c r="G1375">
        <v>1.0134000000000001</v>
      </c>
    </row>
    <row r="1376" spans="1:7">
      <c r="A1376">
        <v>1.0329999999999999</v>
      </c>
      <c r="B1376">
        <v>0.90007999999999999</v>
      </c>
      <c r="C1376">
        <v>1.1625000000000001</v>
      </c>
      <c r="D1376">
        <v>-0.94879999999999998</v>
      </c>
      <c r="E1376">
        <v>1.2257</v>
      </c>
      <c r="F1376">
        <v>-1.302</v>
      </c>
      <c r="G1376">
        <v>-1.0643</v>
      </c>
    </row>
    <row r="1377" spans="1:7">
      <c r="A1377">
        <v>1.0618000000000001</v>
      </c>
      <c r="B1377">
        <v>0.76058000000000003</v>
      </c>
      <c r="C1377">
        <v>-0.2253</v>
      </c>
      <c r="D1377">
        <v>5.2318999999999997E-2</v>
      </c>
      <c r="E1377">
        <v>-1.4061999999999999</v>
      </c>
      <c r="F1377">
        <v>1.0685</v>
      </c>
      <c r="G1377">
        <v>-0.37587999999999999</v>
      </c>
    </row>
    <row r="1378" spans="1:7">
      <c r="A1378">
        <v>1.0905</v>
      </c>
      <c r="B1378">
        <v>0.76795999999999998</v>
      </c>
      <c r="C1378">
        <v>0.31977</v>
      </c>
      <c r="D1378">
        <v>0.38141999999999998</v>
      </c>
      <c r="E1378">
        <v>-0.59838000000000002</v>
      </c>
      <c r="F1378">
        <v>0.20457</v>
      </c>
      <c r="G1378">
        <v>-1.1955</v>
      </c>
    </row>
    <row r="1379" spans="1:7">
      <c r="A1379">
        <v>1.1193</v>
      </c>
      <c r="B1379">
        <v>-0.95462000000000002</v>
      </c>
      <c r="C1379">
        <v>3.2978E-2</v>
      </c>
      <c r="D1379">
        <v>-1.1858</v>
      </c>
      <c r="E1379">
        <v>0.46322000000000002</v>
      </c>
      <c r="F1379">
        <v>0.72460999999999998</v>
      </c>
      <c r="G1379">
        <v>0.83570999999999995</v>
      </c>
    </row>
    <row r="1380" spans="1:7">
      <c r="A1380">
        <v>1.1193</v>
      </c>
      <c r="B1380">
        <v>0.98834999999999995</v>
      </c>
      <c r="C1380">
        <v>0.17485999999999999</v>
      </c>
      <c r="D1380">
        <v>-0.47865000000000002</v>
      </c>
      <c r="E1380">
        <v>0.63307999999999998</v>
      </c>
      <c r="F1380">
        <v>0.68742999999999999</v>
      </c>
      <c r="G1380">
        <v>-2.0951</v>
      </c>
    </row>
    <row r="1381" spans="1:7">
      <c r="A1381">
        <v>0.89797000000000005</v>
      </c>
      <c r="B1381">
        <v>-1.2269E-2</v>
      </c>
      <c r="C1381">
        <v>0.28348000000000001</v>
      </c>
      <c r="D1381">
        <v>1.129</v>
      </c>
      <c r="E1381">
        <v>-1.1189</v>
      </c>
      <c r="F1381">
        <v>0.22650000000000001</v>
      </c>
      <c r="G1381">
        <v>-0.66532999999999998</v>
      </c>
    </row>
    <row r="1382" spans="1:7">
      <c r="A1382">
        <v>1.1496</v>
      </c>
      <c r="B1382">
        <v>-0.24346000000000001</v>
      </c>
      <c r="C1382">
        <v>1.0883</v>
      </c>
      <c r="D1382">
        <v>-0.14363000000000001</v>
      </c>
      <c r="E1382">
        <v>-4.0250000000000003E-5</v>
      </c>
      <c r="F1382">
        <v>8.0097000000000002E-2</v>
      </c>
      <c r="G1382">
        <v>-0.87200999999999995</v>
      </c>
    </row>
    <row r="1383" spans="1:7">
      <c r="A1383">
        <v>0.87794000000000005</v>
      </c>
      <c r="B1383">
        <v>-1.7330000000000001</v>
      </c>
      <c r="C1383">
        <v>3.8670999999999997E-2</v>
      </c>
      <c r="D1383">
        <v>-1.6247</v>
      </c>
      <c r="E1383">
        <v>-1.2202999999999999</v>
      </c>
      <c r="F1383">
        <v>-0.47447</v>
      </c>
      <c r="G1383">
        <v>4.9692999999999996</v>
      </c>
    </row>
    <row r="1384" spans="1:7">
      <c r="A1384">
        <v>1.1798999999999999</v>
      </c>
      <c r="B1384">
        <v>5.7713E-2</v>
      </c>
      <c r="C1384">
        <v>-0.35918</v>
      </c>
      <c r="D1384">
        <v>0.72790999999999995</v>
      </c>
      <c r="E1384">
        <v>-1.5206</v>
      </c>
      <c r="F1384">
        <v>0.82657000000000003</v>
      </c>
      <c r="G1384">
        <v>0.11547</v>
      </c>
    </row>
    <row r="1385" spans="1:7">
      <c r="A1385">
        <v>0.87794000000000005</v>
      </c>
      <c r="B1385">
        <v>-0.42484</v>
      </c>
      <c r="C1385">
        <v>0.10913</v>
      </c>
      <c r="D1385">
        <v>1.3003</v>
      </c>
      <c r="E1385">
        <v>1.2139</v>
      </c>
      <c r="F1385">
        <v>0.57977000000000001</v>
      </c>
      <c r="G1385">
        <v>-2.9527000000000001</v>
      </c>
    </row>
    <row r="1386" spans="1:7">
      <c r="A1386">
        <v>1.1936</v>
      </c>
      <c r="B1386">
        <v>0.50731000000000004</v>
      </c>
      <c r="C1386">
        <v>-0.64032</v>
      </c>
      <c r="D1386">
        <v>-1.5278</v>
      </c>
      <c r="E1386">
        <v>-1.0427</v>
      </c>
      <c r="F1386">
        <v>0.53225999999999996</v>
      </c>
      <c r="G1386">
        <v>2.137</v>
      </c>
    </row>
    <row r="1387" spans="1:7">
      <c r="A1387">
        <v>0.89163999999999999</v>
      </c>
      <c r="B1387">
        <v>-0.10534</v>
      </c>
      <c r="C1387">
        <v>5.2663000000000001E-2</v>
      </c>
      <c r="D1387">
        <v>1.7376</v>
      </c>
      <c r="E1387">
        <v>1.3488</v>
      </c>
      <c r="F1387">
        <v>-1.5976999999999999</v>
      </c>
      <c r="G1387">
        <v>-1.5813999999999999</v>
      </c>
    </row>
    <row r="1388" spans="1:7">
      <c r="A1388">
        <v>1.0243</v>
      </c>
      <c r="B1388">
        <v>0.15562999999999999</v>
      </c>
      <c r="C1388">
        <v>0.40354000000000001</v>
      </c>
      <c r="D1388">
        <v>1.4133</v>
      </c>
      <c r="E1388">
        <v>1.6680999999999999</v>
      </c>
      <c r="F1388">
        <v>-1.3240000000000001</v>
      </c>
      <c r="G1388">
        <v>-2.4367999999999999</v>
      </c>
    </row>
    <row r="1389" spans="1:7">
      <c r="A1389">
        <v>1.2073</v>
      </c>
      <c r="B1389">
        <v>0.20011000000000001</v>
      </c>
      <c r="C1389">
        <v>-0.40534999999999999</v>
      </c>
      <c r="D1389">
        <v>0.94105000000000005</v>
      </c>
      <c r="E1389">
        <v>8.3404000000000006E-2</v>
      </c>
      <c r="F1389">
        <v>9.5890000000000003E-2</v>
      </c>
      <c r="G1389">
        <v>-1.0389999999999999</v>
      </c>
    </row>
    <row r="1390" spans="1:7">
      <c r="A1390">
        <v>0.90534000000000003</v>
      </c>
      <c r="B1390">
        <v>0.30392999999999998</v>
      </c>
      <c r="C1390">
        <v>0.11098</v>
      </c>
      <c r="D1390">
        <v>-0.13969000000000001</v>
      </c>
      <c r="E1390">
        <v>0.94516</v>
      </c>
      <c r="F1390">
        <v>0.27278999999999998</v>
      </c>
      <c r="G1390">
        <v>-1.5637000000000001</v>
      </c>
    </row>
    <row r="1391" spans="1:7">
      <c r="A1391">
        <v>1.0397000000000001</v>
      </c>
      <c r="B1391">
        <v>-0.39165</v>
      </c>
      <c r="C1391">
        <v>0.26511000000000001</v>
      </c>
      <c r="D1391">
        <v>1.4088000000000001</v>
      </c>
      <c r="E1391">
        <v>0.39371</v>
      </c>
      <c r="F1391">
        <v>0.36680000000000001</v>
      </c>
      <c r="G1391">
        <v>-2.1797</v>
      </c>
    </row>
    <row r="1392" spans="1:7">
      <c r="A1392">
        <v>1.2210000000000001</v>
      </c>
      <c r="B1392">
        <v>-0.31320999999999999</v>
      </c>
      <c r="C1392">
        <v>-0.52744000000000002</v>
      </c>
      <c r="D1392">
        <v>-0.51583000000000001</v>
      </c>
      <c r="E1392">
        <v>-0.22509999999999999</v>
      </c>
      <c r="F1392">
        <v>0.94150999999999996</v>
      </c>
      <c r="G1392">
        <v>0.57401999999999997</v>
      </c>
    </row>
    <row r="1393" spans="1:7">
      <c r="A1393">
        <v>0.91903999999999997</v>
      </c>
      <c r="B1393">
        <v>0.47141</v>
      </c>
      <c r="C1393">
        <v>1.3649</v>
      </c>
      <c r="D1393">
        <v>-0.45435999999999999</v>
      </c>
      <c r="E1393">
        <v>-0.24939</v>
      </c>
      <c r="F1393">
        <v>0.82208000000000003</v>
      </c>
      <c r="G1393">
        <v>-1.984</v>
      </c>
    </row>
    <row r="1394" spans="1:7">
      <c r="A1394">
        <v>1.2210000000000001</v>
      </c>
      <c r="B1394">
        <v>1.3514999999999999</v>
      </c>
      <c r="C1394">
        <v>0.86184000000000005</v>
      </c>
      <c r="D1394">
        <v>0.15184</v>
      </c>
      <c r="E1394">
        <v>-0.92932999999999999</v>
      </c>
      <c r="F1394">
        <v>-1.9025000000000001</v>
      </c>
      <c r="G1394">
        <v>0.45357999999999998</v>
      </c>
    </row>
    <row r="1395" spans="1:7">
      <c r="A1395">
        <v>0.94933000000000001</v>
      </c>
      <c r="B1395">
        <v>0.70128000000000001</v>
      </c>
      <c r="C1395">
        <v>0.73438000000000003</v>
      </c>
      <c r="D1395">
        <v>0.31256</v>
      </c>
      <c r="E1395">
        <v>0.19353000000000001</v>
      </c>
      <c r="F1395">
        <v>-1.2271000000000001</v>
      </c>
      <c r="G1395">
        <v>-0.74992000000000003</v>
      </c>
    </row>
    <row r="1396" spans="1:7">
      <c r="A1396">
        <v>1.2009000000000001</v>
      </c>
      <c r="B1396">
        <v>-1.3025</v>
      </c>
      <c r="C1396">
        <v>0.35158</v>
      </c>
      <c r="D1396">
        <v>0.46495999999999998</v>
      </c>
      <c r="E1396">
        <v>-1.4792000000000001</v>
      </c>
      <c r="F1396">
        <v>0.75473999999999997</v>
      </c>
      <c r="G1396">
        <v>1.1119000000000001</v>
      </c>
    </row>
    <row r="1397" spans="1:7">
      <c r="A1397">
        <v>0.97963</v>
      </c>
      <c r="B1397">
        <v>-1.6043999999999999E-2</v>
      </c>
      <c r="C1397">
        <v>5.6597000000000001E-2</v>
      </c>
      <c r="D1397">
        <v>-1.359</v>
      </c>
      <c r="E1397">
        <v>0.40667999999999999</v>
      </c>
      <c r="F1397">
        <v>-0.69140999999999997</v>
      </c>
      <c r="G1397">
        <v>1.6201000000000001</v>
      </c>
    </row>
    <row r="1398" spans="1:7">
      <c r="A1398">
        <v>1.0174000000000001</v>
      </c>
      <c r="B1398">
        <v>-0.73514999999999997</v>
      </c>
      <c r="C1398">
        <v>1.1389</v>
      </c>
      <c r="D1398">
        <v>0.16170999999999999</v>
      </c>
      <c r="E1398">
        <v>1.042</v>
      </c>
      <c r="F1398">
        <v>1.2709999999999999</v>
      </c>
      <c r="G1398">
        <v>-2.9497</v>
      </c>
    </row>
    <row r="1399" spans="1:7">
      <c r="A1399">
        <v>1.0550999999999999</v>
      </c>
      <c r="B1399">
        <v>2.2105999999999999</v>
      </c>
      <c r="C1399">
        <v>-0.26344000000000001</v>
      </c>
      <c r="D1399">
        <v>0.31052000000000002</v>
      </c>
      <c r="E1399">
        <v>1.1274</v>
      </c>
      <c r="F1399">
        <v>-1.1968000000000001</v>
      </c>
      <c r="G1399">
        <v>-2.2170999999999998</v>
      </c>
    </row>
    <row r="1400" spans="1:7">
      <c r="A1400">
        <v>1.1306</v>
      </c>
      <c r="B1400">
        <v>0.80298999999999998</v>
      </c>
      <c r="C1400">
        <v>1.0064</v>
      </c>
      <c r="D1400">
        <v>-1.2946</v>
      </c>
      <c r="E1400">
        <v>-1.7896000000000001</v>
      </c>
      <c r="F1400">
        <v>-1.7198</v>
      </c>
      <c r="G1400">
        <v>3.0493000000000001</v>
      </c>
    </row>
    <row r="1401" spans="1:7">
      <c r="A1401">
        <v>1.1556999999999999</v>
      </c>
      <c r="B1401">
        <v>-0.31758999999999998</v>
      </c>
      <c r="C1401">
        <v>-0.44108999999999998</v>
      </c>
      <c r="D1401">
        <v>-2.8849</v>
      </c>
      <c r="E1401">
        <v>-0.28988000000000003</v>
      </c>
      <c r="F1401">
        <v>-6.1038000000000002E-2</v>
      </c>
      <c r="G1401">
        <v>4.0589000000000004</v>
      </c>
    </row>
    <row r="1402" spans="1:7">
      <c r="A1402">
        <v>1.1809000000000001</v>
      </c>
      <c r="B1402">
        <v>7.7683000000000002E-2</v>
      </c>
      <c r="C1402">
        <v>-2.8978999999999999</v>
      </c>
      <c r="D1402">
        <v>-0.53732999999999997</v>
      </c>
      <c r="E1402">
        <v>0.39857999999999999</v>
      </c>
      <c r="F1402">
        <v>0.32466</v>
      </c>
      <c r="G1402">
        <v>2.5566</v>
      </c>
    </row>
    <row r="1403" spans="1:7">
      <c r="A1403">
        <v>1.0218</v>
      </c>
      <c r="B1403">
        <v>1.4053</v>
      </c>
      <c r="C1403">
        <v>-0.12925</v>
      </c>
      <c r="D1403">
        <v>0.52595999999999998</v>
      </c>
      <c r="E1403">
        <v>0.49088999999999999</v>
      </c>
      <c r="F1403">
        <v>1.2786999999999999</v>
      </c>
      <c r="G1403">
        <v>-3.5611000000000002</v>
      </c>
    </row>
    <row r="1404" spans="1:7">
      <c r="A1404">
        <v>1.0491999999999999</v>
      </c>
      <c r="B1404">
        <v>-0.67703000000000002</v>
      </c>
      <c r="C1404">
        <v>-1.2999000000000001</v>
      </c>
      <c r="D1404">
        <v>0.67700000000000005</v>
      </c>
      <c r="E1404">
        <v>0.19968</v>
      </c>
      <c r="F1404">
        <v>1.0676000000000001</v>
      </c>
      <c r="G1404">
        <v>-1.8963000000000001E-3</v>
      </c>
    </row>
    <row r="1405" spans="1:7">
      <c r="A1405">
        <v>1.0767</v>
      </c>
      <c r="B1405">
        <v>0.36506</v>
      </c>
      <c r="C1405">
        <v>-0.30802000000000002</v>
      </c>
      <c r="D1405">
        <v>0.26856999999999998</v>
      </c>
      <c r="E1405">
        <v>0.36815999999999999</v>
      </c>
      <c r="F1405">
        <v>9.554E-2</v>
      </c>
      <c r="G1405">
        <v>-0.76478999999999997</v>
      </c>
    </row>
    <row r="1406" spans="1:7">
      <c r="A1406">
        <v>1.1041000000000001</v>
      </c>
      <c r="B1406">
        <v>-2.6209E-2</v>
      </c>
      <c r="C1406">
        <v>-0.59970000000000001</v>
      </c>
      <c r="D1406">
        <v>0.22683</v>
      </c>
      <c r="E1406">
        <v>-1.4283999999999999</v>
      </c>
      <c r="F1406">
        <v>-0.76334999999999997</v>
      </c>
      <c r="G1406">
        <v>2.6221999999999999</v>
      </c>
    </row>
    <row r="1407" spans="1:7">
      <c r="A1407">
        <v>1.1315999999999999</v>
      </c>
      <c r="B1407">
        <v>0.87721000000000005</v>
      </c>
      <c r="C1407">
        <v>0.20707</v>
      </c>
      <c r="D1407">
        <v>0.87602000000000002</v>
      </c>
      <c r="E1407">
        <v>-0.87607000000000002</v>
      </c>
      <c r="F1407">
        <v>1.1990000000000001</v>
      </c>
      <c r="G1407">
        <v>-2.2869000000000002</v>
      </c>
    </row>
    <row r="1408" spans="1:7">
      <c r="A1408">
        <v>1.159</v>
      </c>
      <c r="B1408">
        <v>-0.78174999999999994</v>
      </c>
      <c r="C1408">
        <v>-1.1473</v>
      </c>
      <c r="D1408">
        <v>0.84177999999999997</v>
      </c>
      <c r="E1408">
        <v>0.43186999999999998</v>
      </c>
      <c r="F1408">
        <v>-0.19547</v>
      </c>
      <c r="G1408">
        <v>0.82838999999999996</v>
      </c>
    </row>
    <row r="1409" spans="1:7">
      <c r="A1409">
        <v>1.1727000000000001</v>
      </c>
      <c r="B1409">
        <v>-0.85024999999999995</v>
      </c>
      <c r="C1409">
        <v>-1.2778</v>
      </c>
      <c r="D1409">
        <v>-1.8379000000000001</v>
      </c>
      <c r="E1409">
        <v>1.3317000000000001</v>
      </c>
      <c r="F1409">
        <v>-1.9151</v>
      </c>
      <c r="G1409">
        <v>4.6665000000000001</v>
      </c>
    </row>
    <row r="1410" spans="1:7">
      <c r="A1410">
        <v>1.1865000000000001</v>
      </c>
      <c r="B1410">
        <v>-2.2927</v>
      </c>
      <c r="C1410">
        <v>0.56316999999999995</v>
      </c>
      <c r="D1410">
        <v>-0.43552999999999997</v>
      </c>
      <c r="E1410">
        <v>-0.13811000000000001</v>
      </c>
      <c r="F1410">
        <v>1.9643999999999999</v>
      </c>
      <c r="G1410">
        <v>0.3498</v>
      </c>
    </row>
    <row r="1411" spans="1:7">
      <c r="A1411">
        <v>1.2139</v>
      </c>
      <c r="B1411">
        <v>-0.63373999999999997</v>
      </c>
      <c r="C1411">
        <v>0.86702999999999997</v>
      </c>
      <c r="D1411">
        <v>0.57981000000000005</v>
      </c>
      <c r="E1411">
        <v>0.92371999999999999</v>
      </c>
      <c r="F1411">
        <v>-7.7838000000000004E-2</v>
      </c>
      <c r="G1411">
        <v>-1.6398999999999999</v>
      </c>
    </row>
    <row r="1412" spans="1:7">
      <c r="A1412">
        <v>1.2413000000000001</v>
      </c>
      <c r="B1412">
        <v>-1.9280999999999999</v>
      </c>
      <c r="C1412">
        <v>1.1472</v>
      </c>
      <c r="D1412">
        <v>-0.29515000000000002</v>
      </c>
      <c r="E1412">
        <v>0.63773999999999997</v>
      </c>
      <c r="F1412">
        <v>-0.46975</v>
      </c>
      <c r="G1412">
        <v>0.96094999999999997</v>
      </c>
    </row>
    <row r="1413" spans="1:7">
      <c r="A1413">
        <v>1.2687999999999999</v>
      </c>
      <c r="B1413">
        <v>7.8232999999999997E-2</v>
      </c>
      <c r="C1413">
        <v>0.42819000000000002</v>
      </c>
      <c r="D1413">
        <v>1.4742</v>
      </c>
      <c r="E1413">
        <v>-1.7706</v>
      </c>
      <c r="F1413">
        <v>0.26665</v>
      </c>
      <c r="G1413">
        <v>-0.49830000000000002</v>
      </c>
    </row>
    <row r="1414" spans="1:7">
      <c r="A1414">
        <v>1.2962</v>
      </c>
      <c r="B1414">
        <v>-0.40044000000000002</v>
      </c>
      <c r="C1414">
        <v>-1.1700999999999999</v>
      </c>
      <c r="D1414">
        <v>0.61699999999999999</v>
      </c>
      <c r="E1414">
        <v>2.8031E-2</v>
      </c>
      <c r="F1414">
        <v>-0.51626000000000005</v>
      </c>
      <c r="G1414">
        <v>1.4382999999999999</v>
      </c>
    </row>
    <row r="1415" spans="1:7">
      <c r="A1415">
        <v>1.3237000000000001</v>
      </c>
      <c r="B1415">
        <v>-0.36303000000000002</v>
      </c>
      <c r="C1415">
        <v>-2.1322000000000001</v>
      </c>
      <c r="D1415">
        <v>1.1119000000000001</v>
      </c>
      <c r="E1415">
        <v>1.0947</v>
      </c>
      <c r="F1415">
        <v>-3.6325999999999997E-2</v>
      </c>
      <c r="G1415">
        <v>0.27773999999999999</v>
      </c>
    </row>
    <row r="1416" spans="1:7">
      <c r="A1416">
        <v>1.1851</v>
      </c>
      <c r="B1416">
        <v>-0.10032000000000001</v>
      </c>
      <c r="C1416">
        <v>0.73229999999999995</v>
      </c>
      <c r="D1416">
        <v>1.0068999999999999</v>
      </c>
      <c r="E1416">
        <v>0.20902999999999999</v>
      </c>
      <c r="F1416">
        <v>0.36409999999999998</v>
      </c>
      <c r="G1416">
        <v>-2.2012</v>
      </c>
    </row>
    <row r="1417" spans="1:7">
      <c r="A1417">
        <v>1.1974</v>
      </c>
      <c r="B1417">
        <v>0.37169000000000002</v>
      </c>
      <c r="C1417">
        <v>-1.2390000000000001</v>
      </c>
      <c r="D1417">
        <v>-1.1512</v>
      </c>
      <c r="E1417">
        <v>-0.22022</v>
      </c>
      <c r="F1417">
        <v>0.30142000000000002</v>
      </c>
      <c r="G1417">
        <v>2.0323000000000002</v>
      </c>
    </row>
    <row r="1418" spans="1:7">
      <c r="A1418">
        <v>1.2097</v>
      </c>
      <c r="B1418">
        <v>-0.64951999999999999</v>
      </c>
      <c r="C1418">
        <v>-1.5441</v>
      </c>
      <c r="D1418">
        <v>-0.98490999999999995</v>
      </c>
      <c r="E1418">
        <v>0.37306</v>
      </c>
      <c r="F1418">
        <v>0.31802999999999998</v>
      </c>
      <c r="G1418">
        <v>2.5701999999999998</v>
      </c>
    </row>
    <row r="1419" spans="1:7">
      <c r="A1419">
        <v>1.222</v>
      </c>
      <c r="B1419">
        <v>-0.51541999999999999</v>
      </c>
      <c r="C1419">
        <v>1.1149</v>
      </c>
      <c r="D1419">
        <v>-1.6036999999999999</v>
      </c>
      <c r="E1419">
        <v>0.90797000000000005</v>
      </c>
      <c r="F1419">
        <v>0.37752000000000002</v>
      </c>
      <c r="G1419">
        <v>-0.11855</v>
      </c>
    </row>
    <row r="1420" spans="1:7">
      <c r="A1420">
        <v>1.0833999999999999</v>
      </c>
      <c r="B1420">
        <v>0.76288</v>
      </c>
      <c r="C1420">
        <v>-1.9787999999999999</v>
      </c>
      <c r="D1420">
        <v>-1.0431999999999999</v>
      </c>
      <c r="E1420">
        <v>-2.2814999999999999</v>
      </c>
      <c r="F1420">
        <v>1.1084000000000001</v>
      </c>
      <c r="G1420">
        <v>3.5423</v>
      </c>
    </row>
    <row r="1421" spans="1:7">
      <c r="A1421">
        <v>1.1109</v>
      </c>
      <c r="B1421">
        <v>-0.2266</v>
      </c>
      <c r="C1421">
        <v>-7.8144000000000005E-2</v>
      </c>
      <c r="D1421">
        <v>-0.25417000000000001</v>
      </c>
      <c r="E1421">
        <v>-0.95587999999999995</v>
      </c>
      <c r="F1421">
        <v>1.0928</v>
      </c>
      <c r="G1421">
        <v>0.51385000000000003</v>
      </c>
    </row>
    <row r="1422" spans="1:7">
      <c r="A1422">
        <v>1.1383000000000001</v>
      </c>
      <c r="B1422">
        <v>-0.74612999999999996</v>
      </c>
      <c r="C1422">
        <v>-0.81003000000000003</v>
      </c>
      <c r="D1422">
        <v>-0.42749999999999999</v>
      </c>
      <c r="E1422">
        <v>1.3677999999999999</v>
      </c>
      <c r="F1422">
        <v>-0.16905000000000001</v>
      </c>
      <c r="G1422">
        <v>0.88399000000000005</v>
      </c>
    </row>
    <row r="1423" spans="1:7">
      <c r="A1423">
        <v>1.1657999999999999</v>
      </c>
      <c r="B1423">
        <v>1.5089999999999999</v>
      </c>
      <c r="C1423">
        <v>9.4785999999999995E-2</v>
      </c>
      <c r="D1423">
        <v>-0.32090000000000002</v>
      </c>
      <c r="E1423">
        <v>-0.24778</v>
      </c>
      <c r="F1423">
        <v>-0.84919</v>
      </c>
      <c r="G1423">
        <v>-4.0590000000000001E-2</v>
      </c>
    </row>
    <row r="1424" spans="1:7">
      <c r="A1424">
        <v>1.1932</v>
      </c>
      <c r="B1424">
        <v>-0.1754</v>
      </c>
      <c r="C1424">
        <v>0.10929</v>
      </c>
      <c r="D1424">
        <v>1.3593</v>
      </c>
      <c r="E1424">
        <v>1.4278</v>
      </c>
      <c r="F1424">
        <v>-0.12964999999999999</v>
      </c>
      <c r="G1424">
        <v>-2.5510999999999999</v>
      </c>
    </row>
    <row r="1425" spans="1:7">
      <c r="A1425">
        <v>1.2205999999999999</v>
      </c>
      <c r="B1425">
        <v>-0.77730999999999995</v>
      </c>
      <c r="C1425">
        <v>0.10289</v>
      </c>
      <c r="D1425">
        <v>-0.19935</v>
      </c>
      <c r="E1425">
        <v>-1.5253000000000001</v>
      </c>
      <c r="F1425">
        <v>-0.246</v>
      </c>
      <c r="G1425">
        <v>2.7509000000000001</v>
      </c>
    </row>
    <row r="1426" spans="1:7">
      <c r="A1426">
        <v>1.2343999999999999</v>
      </c>
      <c r="B1426">
        <v>0.66781999999999997</v>
      </c>
      <c r="C1426">
        <v>-1.4331</v>
      </c>
      <c r="D1426">
        <v>-0.39422000000000001</v>
      </c>
      <c r="E1426">
        <v>1.0254000000000001</v>
      </c>
      <c r="F1426">
        <v>-0.62060000000000004</v>
      </c>
      <c r="G1426">
        <v>0.86609999999999998</v>
      </c>
    </row>
    <row r="1427" spans="1:7">
      <c r="A1427">
        <v>1.2481</v>
      </c>
      <c r="B1427">
        <v>0.11738</v>
      </c>
      <c r="C1427">
        <v>1.8654999999999999</v>
      </c>
      <c r="D1427">
        <v>0.60414000000000001</v>
      </c>
      <c r="E1427">
        <v>-1.1183000000000001</v>
      </c>
      <c r="F1427">
        <v>-0.55576000000000003</v>
      </c>
      <c r="G1427">
        <v>-0.80140999999999996</v>
      </c>
    </row>
    <row r="1428" spans="1:7">
      <c r="A1428">
        <v>1.2755000000000001</v>
      </c>
      <c r="B1428">
        <v>0.56040999999999996</v>
      </c>
      <c r="C1428">
        <v>-0.58787</v>
      </c>
      <c r="D1428">
        <v>1.6365000000000001</v>
      </c>
      <c r="E1428">
        <v>0.79191</v>
      </c>
      <c r="F1428">
        <v>-1.6092</v>
      </c>
      <c r="G1428">
        <v>-0.74368000000000001</v>
      </c>
    </row>
    <row r="1429" spans="1:7">
      <c r="A1429">
        <v>1.3029999999999999</v>
      </c>
      <c r="B1429">
        <v>2.2204999999999999</v>
      </c>
      <c r="C1429">
        <v>0.78703000000000001</v>
      </c>
      <c r="D1429">
        <v>2.3736000000000002</v>
      </c>
      <c r="E1429">
        <v>0.78395999999999999</v>
      </c>
      <c r="F1429">
        <v>1.1549</v>
      </c>
      <c r="G1429">
        <v>-7.3047000000000004</v>
      </c>
    </row>
    <row r="1430" spans="1:7">
      <c r="A1430">
        <v>1.3304</v>
      </c>
      <c r="B1430">
        <v>-1.0944</v>
      </c>
      <c r="C1430">
        <v>-0.37576999999999999</v>
      </c>
      <c r="D1430">
        <v>-0.42823</v>
      </c>
      <c r="E1430">
        <v>0.44102000000000002</v>
      </c>
      <c r="F1430">
        <v>0.94847000000000004</v>
      </c>
      <c r="G1430">
        <v>0.59489000000000003</v>
      </c>
    </row>
    <row r="1431" spans="1:7">
      <c r="A1431">
        <v>1.3579000000000001</v>
      </c>
      <c r="B1431">
        <v>-0.99987999999999999</v>
      </c>
      <c r="C1431">
        <v>0.14663000000000001</v>
      </c>
      <c r="D1431">
        <v>0.67464000000000002</v>
      </c>
      <c r="E1431">
        <v>-1.3108</v>
      </c>
      <c r="F1431">
        <v>0.78422999999999998</v>
      </c>
      <c r="G1431">
        <v>0.75538000000000005</v>
      </c>
    </row>
    <row r="1432" spans="1:7">
      <c r="A1432">
        <v>1.3853</v>
      </c>
      <c r="B1432">
        <v>1.4689000000000001</v>
      </c>
      <c r="C1432">
        <v>0.31251000000000001</v>
      </c>
      <c r="D1432">
        <v>0.18351000000000001</v>
      </c>
      <c r="E1432">
        <v>-1.9870000000000001</v>
      </c>
      <c r="F1432">
        <v>-6.8948999999999996E-2</v>
      </c>
      <c r="G1432">
        <v>0.20691000000000001</v>
      </c>
    </row>
    <row r="1433" spans="1:7">
      <c r="A1433">
        <v>1.4778</v>
      </c>
      <c r="B1433">
        <v>-0.20815</v>
      </c>
      <c r="C1433">
        <v>-6.7596000000000003E-2</v>
      </c>
      <c r="D1433">
        <v>0.23863999999999999</v>
      </c>
      <c r="E1433">
        <v>-0.16181999999999999</v>
      </c>
      <c r="F1433">
        <v>0.91930999999999996</v>
      </c>
      <c r="G1433">
        <v>-0.55608999999999997</v>
      </c>
    </row>
    <row r="1434" spans="1:7">
      <c r="A1434">
        <v>1.4901</v>
      </c>
      <c r="B1434">
        <v>1.3627</v>
      </c>
      <c r="C1434">
        <v>0.12083000000000001</v>
      </c>
      <c r="D1434">
        <v>-0.18246999999999999</v>
      </c>
      <c r="E1434">
        <v>0.53298000000000001</v>
      </c>
      <c r="F1434">
        <v>-0.73048999999999997</v>
      </c>
      <c r="G1434">
        <v>-0.86387999999999998</v>
      </c>
    </row>
    <row r="1435" spans="1:7">
      <c r="A1435">
        <v>1.5024</v>
      </c>
      <c r="B1435">
        <v>-0.13383999999999999</v>
      </c>
      <c r="C1435">
        <v>-0.56262999999999996</v>
      </c>
      <c r="D1435">
        <v>-0.32868000000000003</v>
      </c>
      <c r="E1435">
        <v>-0.27572000000000002</v>
      </c>
      <c r="F1435">
        <v>-1.9801</v>
      </c>
      <c r="G1435">
        <v>3.5306000000000002</v>
      </c>
    </row>
    <row r="1436" spans="1:7">
      <c r="A1436">
        <v>1.2067000000000001</v>
      </c>
      <c r="B1436">
        <v>0.91347999999999996</v>
      </c>
      <c r="C1436">
        <v>0.90864</v>
      </c>
      <c r="D1436">
        <v>0.46183999999999997</v>
      </c>
      <c r="E1436">
        <v>0.62417</v>
      </c>
      <c r="F1436">
        <v>-9.7353999999999996E-2</v>
      </c>
      <c r="G1436">
        <v>-2.5836999999999999</v>
      </c>
    </row>
    <row r="1437" spans="1:7">
      <c r="A1437">
        <v>1.2341</v>
      </c>
      <c r="B1437">
        <v>-0.10947</v>
      </c>
      <c r="C1437">
        <v>-0.55101999999999995</v>
      </c>
      <c r="D1437">
        <v>-0.84907999999999995</v>
      </c>
      <c r="E1437">
        <v>1.9510000000000001</v>
      </c>
      <c r="F1437">
        <v>1.0583</v>
      </c>
      <c r="G1437">
        <v>-1.2666999999999999</v>
      </c>
    </row>
    <row r="1438" spans="1:7">
      <c r="A1438">
        <v>1.2616000000000001</v>
      </c>
      <c r="B1438">
        <v>-0.29854000000000003</v>
      </c>
      <c r="C1438">
        <v>0.24768000000000001</v>
      </c>
      <c r="D1438">
        <v>0.54644999999999999</v>
      </c>
      <c r="E1438">
        <v>8.2376000000000005E-2</v>
      </c>
      <c r="F1438">
        <v>-1.0819000000000001</v>
      </c>
      <c r="G1438">
        <v>0.71808000000000005</v>
      </c>
    </row>
    <row r="1439" spans="1:7">
      <c r="A1439">
        <v>1.2889999999999999</v>
      </c>
      <c r="B1439">
        <v>1.5206999999999999</v>
      </c>
      <c r="C1439">
        <v>-2.7149000000000001</v>
      </c>
      <c r="D1439">
        <v>0.46002999999999999</v>
      </c>
      <c r="E1439">
        <v>-0.36984</v>
      </c>
      <c r="F1439">
        <v>4.8119000000000002E-2</v>
      </c>
      <c r="G1439">
        <v>1.2339</v>
      </c>
    </row>
    <row r="1440" spans="1:7">
      <c r="A1440">
        <v>1.3165</v>
      </c>
      <c r="B1440">
        <v>-0.95055999999999996</v>
      </c>
      <c r="C1440">
        <v>-0.46460000000000001</v>
      </c>
      <c r="D1440">
        <v>0.18712000000000001</v>
      </c>
      <c r="E1440">
        <v>1.0590999999999999</v>
      </c>
      <c r="F1440">
        <v>0.54176999999999997</v>
      </c>
      <c r="G1440">
        <v>-0.18573000000000001</v>
      </c>
    </row>
    <row r="1441" spans="1:7">
      <c r="A1441">
        <v>1.3439000000000001</v>
      </c>
      <c r="B1441">
        <v>-6.1344000000000003E-2</v>
      </c>
      <c r="C1441">
        <v>-0.33417000000000002</v>
      </c>
      <c r="D1441">
        <v>0.21704000000000001</v>
      </c>
      <c r="E1441">
        <v>-0.79144000000000003</v>
      </c>
      <c r="F1441">
        <v>0.81981999999999999</v>
      </c>
      <c r="G1441">
        <v>0.34556999999999999</v>
      </c>
    </row>
    <row r="1442" spans="1:7">
      <c r="A1442">
        <v>1.3714</v>
      </c>
      <c r="B1442">
        <v>-0.60172000000000003</v>
      </c>
      <c r="C1442">
        <v>-4.6594999999999996E-3</v>
      </c>
      <c r="D1442">
        <v>0.39917000000000002</v>
      </c>
      <c r="E1442">
        <v>0.19559000000000001</v>
      </c>
      <c r="F1442">
        <v>0.62431999999999999</v>
      </c>
      <c r="G1442">
        <v>-0.42442999999999997</v>
      </c>
    </row>
    <row r="1443" spans="1:7">
      <c r="A1443">
        <v>1.3988</v>
      </c>
      <c r="B1443">
        <v>8.0967000000000001E-3</v>
      </c>
      <c r="C1443">
        <v>-0.66583999999999999</v>
      </c>
      <c r="D1443">
        <v>0.30446000000000001</v>
      </c>
      <c r="E1443">
        <v>-0.81554000000000004</v>
      </c>
      <c r="F1443">
        <v>-1.2608999999999999</v>
      </c>
      <c r="G1443">
        <v>2.6476000000000002</v>
      </c>
    </row>
    <row r="1444" spans="1:7">
      <c r="A1444">
        <v>1.4262999999999999</v>
      </c>
      <c r="B1444">
        <v>0.49519999999999997</v>
      </c>
      <c r="C1444">
        <v>-0.12027</v>
      </c>
      <c r="D1444">
        <v>1.3338000000000001</v>
      </c>
      <c r="E1444">
        <v>-0.59843999999999997</v>
      </c>
      <c r="F1444">
        <v>-0.42424000000000001</v>
      </c>
      <c r="G1444">
        <v>-0.51202999999999999</v>
      </c>
    </row>
    <row r="1445" spans="1:7">
      <c r="A1445">
        <v>1.4537</v>
      </c>
      <c r="B1445">
        <v>2.6798000000000002</v>
      </c>
      <c r="C1445">
        <v>1.47</v>
      </c>
      <c r="D1445">
        <v>0.58531999999999995</v>
      </c>
      <c r="E1445">
        <v>-0.51171999999999995</v>
      </c>
      <c r="F1445">
        <v>0.62602000000000002</v>
      </c>
      <c r="G1445">
        <v>-4.6086</v>
      </c>
    </row>
    <row r="1446" spans="1:7">
      <c r="A1446">
        <v>1.4812000000000001</v>
      </c>
      <c r="B1446">
        <v>-0.50595999999999997</v>
      </c>
      <c r="C1446">
        <v>1.6398999999999999E-3</v>
      </c>
      <c r="D1446">
        <v>-0.35525000000000001</v>
      </c>
      <c r="E1446">
        <v>0.11762</v>
      </c>
      <c r="F1446">
        <v>0.49530999999999997</v>
      </c>
      <c r="G1446">
        <v>0.47128999999999999</v>
      </c>
    </row>
    <row r="1447" spans="1:7">
      <c r="A1447">
        <v>1.5085999999999999</v>
      </c>
      <c r="B1447">
        <v>1.4005000000000001</v>
      </c>
      <c r="C1447">
        <v>0.77107999999999999</v>
      </c>
      <c r="D1447">
        <v>-0.20934</v>
      </c>
      <c r="E1447">
        <v>-0.83652000000000004</v>
      </c>
      <c r="F1447">
        <v>2.4893999999999998</v>
      </c>
      <c r="G1447">
        <v>-3.3915999999999999</v>
      </c>
    </row>
    <row r="1448" spans="1:7">
      <c r="A1448">
        <v>1.5147999999999999</v>
      </c>
      <c r="B1448">
        <v>1.0256000000000001</v>
      </c>
      <c r="C1448">
        <v>-1.2748999999999999</v>
      </c>
      <c r="D1448">
        <v>9.3631000000000006E-2</v>
      </c>
      <c r="E1448">
        <v>1.5608</v>
      </c>
      <c r="F1448">
        <v>0.20860999999999999</v>
      </c>
      <c r="G1448">
        <v>-1.4013</v>
      </c>
    </row>
    <row r="1449" spans="1:7">
      <c r="A1449">
        <v>1.5270999999999999</v>
      </c>
      <c r="B1449">
        <v>0.88436000000000003</v>
      </c>
      <c r="C1449">
        <v>0.78376999999999997</v>
      </c>
      <c r="D1449">
        <v>-0.72733000000000003</v>
      </c>
      <c r="E1449">
        <v>-1.6427</v>
      </c>
      <c r="F1449">
        <v>-1.373</v>
      </c>
      <c r="G1449">
        <v>2.3908999999999998</v>
      </c>
    </row>
    <row r="1450" spans="1:7">
      <c r="A1450">
        <v>1.5394000000000001</v>
      </c>
      <c r="B1450">
        <v>0.24972</v>
      </c>
      <c r="C1450">
        <v>-0.58728000000000002</v>
      </c>
      <c r="D1450">
        <v>6.3010999999999998E-2</v>
      </c>
      <c r="E1450">
        <v>-0.29091</v>
      </c>
      <c r="F1450">
        <v>1.4594</v>
      </c>
      <c r="G1450">
        <v>-0.67101999999999995</v>
      </c>
    </row>
    <row r="1451" spans="1:7">
      <c r="A1451">
        <v>1.3803000000000001</v>
      </c>
      <c r="B1451">
        <v>0.5393</v>
      </c>
      <c r="C1451">
        <v>-0.70237000000000005</v>
      </c>
      <c r="D1451">
        <v>-4.6620000000000002E-2</v>
      </c>
      <c r="E1451">
        <v>-0.40475</v>
      </c>
      <c r="F1451">
        <v>0.75765000000000005</v>
      </c>
      <c r="G1451">
        <v>0.18833</v>
      </c>
    </row>
    <row r="1452" spans="1:7">
      <c r="A1452">
        <v>1.5313000000000001</v>
      </c>
      <c r="B1452">
        <v>0.71614999999999995</v>
      </c>
      <c r="C1452">
        <v>-0.87263000000000002</v>
      </c>
      <c r="D1452">
        <v>0.16861999999999999</v>
      </c>
      <c r="E1452">
        <v>-2.7351999999999999</v>
      </c>
      <c r="F1452">
        <v>-1.5342</v>
      </c>
      <c r="G1452">
        <v>4.6140999999999996</v>
      </c>
    </row>
    <row r="1453" spans="1:7">
      <c r="A1453">
        <v>1.5564</v>
      </c>
      <c r="B1453">
        <v>0.85897000000000001</v>
      </c>
      <c r="C1453">
        <v>-0.79757</v>
      </c>
      <c r="D1453">
        <v>0.84997999999999996</v>
      </c>
      <c r="E1453">
        <v>1.3199000000000001</v>
      </c>
      <c r="F1453">
        <v>-9.9441000000000002E-2</v>
      </c>
      <c r="G1453">
        <v>-1.8264</v>
      </c>
    </row>
    <row r="1454" spans="1:7">
      <c r="A1454">
        <v>1.5815999999999999</v>
      </c>
      <c r="B1454">
        <v>2.0390999999999999</v>
      </c>
      <c r="C1454">
        <v>-4.0987999999999997E-2</v>
      </c>
      <c r="D1454">
        <v>-0.37991000000000003</v>
      </c>
      <c r="E1454">
        <v>1.0751999999999999</v>
      </c>
      <c r="F1454">
        <v>0.54237999999999997</v>
      </c>
      <c r="G1454">
        <v>-2.8601999999999999</v>
      </c>
    </row>
    <row r="1455" spans="1:7">
      <c r="A1455">
        <v>1.3603000000000001</v>
      </c>
      <c r="B1455">
        <v>-0.64300999999999997</v>
      </c>
      <c r="C1455">
        <v>-0.95518999999999998</v>
      </c>
      <c r="D1455">
        <v>-0.87</v>
      </c>
      <c r="E1455">
        <v>0.40810000000000002</v>
      </c>
      <c r="F1455">
        <v>-0.41158</v>
      </c>
      <c r="G1455">
        <v>2.8435999999999999</v>
      </c>
    </row>
    <row r="1456" spans="1:7">
      <c r="A1456">
        <v>1.5112000000000001</v>
      </c>
      <c r="B1456">
        <v>-1.4345000000000001</v>
      </c>
      <c r="C1456">
        <v>-0.78859000000000001</v>
      </c>
      <c r="D1456">
        <v>1.3449</v>
      </c>
      <c r="E1456">
        <v>-1.736</v>
      </c>
      <c r="F1456">
        <v>2.2530999999999999E-2</v>
      </c>
      <c r="G1456">
        <v>2.8546</v>
      </c>
    </row>
    <row r="1457" spans="1:7">
      <c r="A1457">
        <v>1.6119000000000001</v>
      </c>
      <c r="B1457">
        <v>1.0275000000000001</v>
      </c>
      <c r="C1457">
        <v>-1.3905000000000001</v>
      </c>
      <c r="D1457">
        <v>1.0108999999999999</v>
      </c>
      <c r="E1457">
        <v>0.97069000000000005</v>
      </c>
      <c r="F1457">
        <v>0.22616</v>
      </c>
      <c r="G1457">
        <v>-1.5528</v>
      </c>
    </row>
    <row r="1458" spans="1:7">
      <c r="A1458">
        <v>1.3402000000000001</v>
      </c>
      <c r="B1458">
        <v>0.49841000000000002</v>
      </c>
      <c r="C1458">
        <v>-0.84365999999999997</v>
      </c>
      <c r="D1458">
        <v>0.25301000000000001</v>
      </c>
      <c r="E1458">
        <v>0.75102999999999998</v>
      </c>
      <c r="F1458">
        <v>0.19192000000000001</v>
      </c>
      <c r="G1458">
        <v>-0.51741000000000004</v>
      </c>
    </row>
    <row r="1459" spans="1:7">
      <c r="A1459">
        <v>1.4912000000000001</v>
      </c>
      <c r="B1459">
        <v>0.70521999999999996</v>
      </c>
      <c r="C1459">
        <v>-0.36570000000000003</v>
      </c>
      <c r="D1459">
        <v>3.9267999999999997E-2</v>
      </c>
      <c r="E1459">
        <v>1.0054000000000001</v>
      </c>
      <c r="F1459">
        <v>-1.726</v>
      </c>
      <c r="G1459">
        <v>0.72201000000000004</v>
      </c>
    </row>
    <row r="1460" spans="1:7">
      <c r="A1460">
        <v>1.6422000000000001</v>
      </c>
      <c r="B1460">
        <v>1.3598000000000001E-2</v>
      </c>
      <c r="C1460">
        <v>-0.52281999999999995</v>
      </c>
      <c r="D1460">
        <v>-5.2783999999999999E-3</v>
      </c>
      <c r="E1460">
        <v>-0.34258</v>
      </c>
      <c r="F1460">
        <v>0.31602999999999998</v>
      </c>
      <c r="G1460">
        <v>0.88402000000000003</v>
      </c>
    </row>
    <row r="1461" spans="1:7">
      <c r="A1461">
        <v>1.3402000000000001</v>
      </c>
      <c r="B1461">
        <v>0.84626000000000001</v>
      </c>
      <c r="C1461">
        <v>-0.14854000000000001</v>
      </c>
      <c r="D1461">
        <v>1.3407000000000001E-2</v>
      </c>
      <c r="E1461">
        <v>0.10938000000000001</v>
      </c>
      <c r="F1461">
        <v>1.8382000000000001</v>
      </c>
      <c r="G1461">
        <v>-2.3239000000000001</v>
      </c>
    </row>
    <row r="1462" spans="1:7">
      <c r="A1462">
        <v>1.6422000000000001</v>
      </c>
      <c r="B1462">
        <v>-1.2732000000000001</v>
      </c>
      <c r="C1462">
        <v>-0.80684999999999996</v>
      </c>
      <c r="D1462">
        <v>-0.63585000000000003</v>
      </c>
      <c r="E1462">
        <v>-0.66466000000000003</v>
      </c>
      <c r="F1462">
        <v>1.6311</v>
      </c>
      <c r="G1462">
        <v>2.0821000000000001</v>
      </c>
    </row>
    <row r="1463" spans="1:7">
      <c r="A1463">
        <v>1.5048999999999999</v>
      </c>
      <c r="B1463">
        <v>0.19955999999999999</v>
      </c>
      <c r="C1463">
        <v>-0.47464000000000001</v>
      </c>
      <c r="D1463">
        <v>0.75624000000000002</v>
      </c>
      <c r="E1463">
        <v>0.81701000000000001</v>
      </c>
      <c r="F1463">
        <v>-1.488</v>
      </c>
      <c r="G1463">
        <v>0.54124000000000005</v>
      </c>
    </row>
    <row r="1464" spans="1:7">
      <c r="A1464">
        <v>1.3539000000000001</v>
      </c>
      <c r="B1464">
        <v>-1.2968</v>
      </c>
      <c r="C1464">
        <v>0.36329</v>
      </c>
      <c r="D1464">
        <v>-1.1318999999999999</v>
      </c>
      <c r="E1464">
        <v>-0.39867999999999998</v>
      </c>
      <c r="F1464">
        <v>-0.34810999999999998</v>
      </c>
      <c r="G1464">
        <v>3.2263999999999999</v>
      </c>
    </row>
    <row r="1465" spans="1:7">
      <c r="A1465">
        <v>1.6558999999999999</v>
      </c>
      <c r="B1465">
        <v>-2.1669</v>
      </c>
      <c r="C1465">
        <v>1.0015000000000001</v>
      </c>
      <c r="D1465">
        <v>4.7597E-2</v>
      </c>
      <c r="E1465">
        <v>1.6314</v>
      </c>
      <c r="F1465">
        <v>0.38291999999999998</v>
      </c>
      <c r="G1465">
        <v>-0.54696999999999996</v>
      </c>
    </row>
    <row r="1466" spans="1:7">
      <c r="A1466">
        <v>1.5185999999999999</v>
      </c>
      <c r="B1466">
        <v>-0.85143000000000002</v>
      </c>
      <c r="C1466">
        <v>-0.18129999999999999</v>
      </c>
      <c r="D1466">
        <v>1.5222</v>
      </c>
      <c r="E1466">
        <v>0.46049000000000001</v>
      </c>
      <c r="F1466">
        <v>1.6064000000000001</v>
      </c>
      <c r="G1466">
        <v>-2.2778</v>
      </c>
    </row>
    <row r="1467" spans="1:7">
      <c r="A1467">
        <v>1.3675999999999999</v>
      </c>
      <c r="B1467">
        <v>-1.6704000000000001</v>
      </c>
      <c r="C1467">
        <v>-0.36424000000000001</v>
      </c>
      <c r="D1467">
        <v>-0.32638</v>
      </c>
      <c r="E1467">
        <v>1.5798000000000001</v>
      </c>
      <c r="F1467">
        <v>0.23966999999999999</v>
      </c>
      <c r="G1467">
        <v>0.90841000000000005</v>
      </c>
    </row>
    <row r="1468" spans="1:7">
      <c r="A1468">
        <v>1.6696</v>
      </c>
      <c r="B1468">
        <v>1.0463</v>
      </c>
      <c r="C1468">
        <v>-1.3772</v>
      </c>
      <c r="D1468">
        <v>-0.77949000000000002</v>
      </c>
      <c r="E1468">
        <v>0.94564000000000004</v>
      </c>
      <c r="F1468">
        <v>0.17166000000000001</v>
      </c>
      <c r="G1468">
        <v>0.39748</v>
      </c>
    </row>
    <row r="1469" spans="1:7">
      <c r="A1469">
        <v>1.5323</v>
      </c>
      <c r="B1469">
        <v>0.67330000000000001</v>
      </c>
      <c r="C1469">
        <v>1.0507</v>
      </c>
      <c r="D1469">
        <v>-0.70259000000000005</v>
      </c>
      <c r="E1469">
        <v>-1.3599000000000001</v>
      </c>
      <c r="F1469">
        <v>1.1474</v>
      </c>
      <c r="G1469">
        <v>-0.37424000000000002</v>
      </c>
    </row>
    <row r="1470" spans="1:7">
      <c r="A1470">
        <v>1.3813</v>
      </c>
      <c r="B1470">
        <v>-0.98255000000000003</v>
      </c>
      <c r="C1470">
        <v>1.2804</v>
      </c>
      <c r="D1470">
        <v>-0.22214</v>
      </c>
      <c r="E1470">
        <v>1.9003000000000001</v>
      </c>
      <c r="F1470">
        <v>-0.42765999999999998</v>
      </c>
      <c r="G1470">
        <v>-1.1301000000000001</v>
      </c>
    </row>
    <row r="1471" spans="1:7">
      <c r="A1471">
        <v>1.5323</v>
      </c>
      <c r="B1471">
        <v>1.2603</v>
      </c>
      <c r="C1471">
        <v>0.33266000000000001</v>
      </c>
      <c r="D1471">
        <v>0.62322</v>
      </c>
      <c r="E1471">
        <v>-0.87863999999999998</v>
      </c>
      <c r="F1471">
        <v>0.58911000000000002</v>
      </c>
      <c r="G1471">
        <v>-1.5468</v>
      </c>
    </row>
    <row r="1472" spans="1:7">
      <c r="A1472">
        <v>1.6833</v>
      </c>
      <c r="B1472">
        <v>-0.22967000000000001</v>
      </c>
      <c r="C1472">
        <v>1.7664</v>
      </c>
      <c r="D1472">
        <v>0.12284</v>
      </c>
      <c r="E1472">
        <v>-1.0811999999999999</v>
      </c>
      <c r="F1472">
        <v>-2.0619999999999998</v>
      </c>
      <c r="G1472">
        <v>1.9289000000000001</v>
      </c>
    </row>
    <row r="1473" spans="1:7">
      <c r="A1473">
        <v>1.4116</v>
      </c>
      <c r="B1473">
        <v>-5.6343999999999998E-2</v>
      </c>
      <c r="C1473">
        <v>1.9726999999999999</v>
      </c>
      <c r="D1473">
        <v>-1.0634999999999999</v>
      </c>
      <c r="E1473">
        <v>1.3582000000000001</v>
      </c>
      <c r="F1473">
        <v>-0.38863999999999999</v>
      </c>
      <c r="G1473">
        <v>-1.3411</v>
      </c>
    </row>
    <row r="1474" spans="1:7">
      <c r="A1474">
        <v>1.5123</v>
      </c>
      <c r="B1474">
        <v>1.0732999999999999</v>
      </c>
      <c r="C1474">
        <v>1.4551000000000001</v>
      </c>
      <c r="D1474">
        <v>-1.798</v>
      </c>
      <c r="E1474">
        <v>-0.29849999999999999</v>
      </c>
      <c r="F1474">
        <v>-1.2118</v>
      </c>
      <c r="G1474">
        <v>1.3122</v>
      </c>
    </row>
    <row r="1475" spans="1:7">
      <c r="A1475">
        <v>1.6632</v>
      </c>
      <c r="B1475">
        <v>0.83309999999999995</v>
      </c>
      <c r="C1475">
        <v>-0.58913000000000004</v>
      </c>
      <c r="D1475">
        <v>0.31539</v>
      </c>
      <c r="E1475">
        <v>-0.39380999999999999</v>
      </c>
      <c r="F1475">
        <v>-0.71430000000000005</v>
      </c>
      <c r="G1475">
        <v>0.94708999999999999</v>
      </c>
    </row>
    <row r="1476" spans="1:7">
      <c r="A1476">
        <v>1.4419</v>
      </c>
      <c r="B1476">
        <v>-9.9036999999999997E-3</v>
      </c>
      <c r="C1476">
        <v>0.17882999999999999</v>
      </c>
      <c r="D1476">
        <v>-0.16900000000000001</v>
      </c>
      <c r="E1476">
        <v>1.4849000000000001</v>
      </c>
      <c r="F1476">
        <v>-0.36853000000000002</v>
      </c>
      <c r="G1476">
        <v>-0.69621</v>
      </c>
    </row>
    <row r="1477" spans="1:7">
      <c r="A1477">
        <v>1.4671000000000001</v>
      </c>
      <c r="B1477">
        <v>-0.16261999999999999</v>
      </c>
      <c r="C1477">
        <v>-1.3575999999999999</v>
      </c>
      <c r="D1477">
        <v>1.127</v>
      </c>
      <c r="E1477">
        <v>-0.53132000000000001</v>
      </c>
      <c r="F1477">
        <v>0.45862000000000003</v>
      </c>
      <c r="G1477">
        <v>0.79347999999999996</v>
      </c>
    </row>
    <row r="1478" spans="1:7">
      <c r="A1478">
        <v>1.4923</v>
      </c>
      <c r="B1478">
        <v>-0.98760999999999999</v>
      </c>
      <c r="C1478">
        <v>-0.49868000000000001</v>
      </c>
      <c r="D1478">
        <v>-0.11267000000000001</v>
      </c>
      <c r="E1478">
        <v>-0.50736000000000003</v>
      </c>
      <c r="F1478">
        <v>1.0734999999999999</v>
      </c>
      <c r="G1478">
        <v>1.4094</v>
      </c>
    </row>
    <row r="1479" spans="1:7">
      <c r="A1479">
        <v>1.6432</v>
      </c>
      <c r="B1479">
        <v>-0.71155000000000002</v>
      </c>
      <c r="C1479">
        <v>-0.39129000000000003</v>
      </c>
      <c r="D1479">
        <v>1.4676</v>
      </c>
      <c r="E1479">
        <v>-0.25394</v>
      </c>
      <c r="F1479">
        <v>-6.6327999999999998E-2</v>
      </c>
      <c r="G1479">
        <v>0.28377999999999998</v>
      </c>
    </row>
    <row r="1480" spans="1:7">
      <c r="A1480">
        <v>1.6382000000000001</v>
      </c>
      <c r="B1480">
        <v>0.83819999999999995</v>
      </c>
      <c r="C1480">
        <v>-0.35256999999999999</v>
      </c>
      <c r="D1480">
        <v>0.94394999999999996</v>
      </c>
      <c r="E1480">
        <v>-0.90327999999999997</v>
      </c>
      <c r="F1480">
        <v>1.0501</v>
      </c>
      <c r="G1480">
        <v>-0.97743000000000002</v>
      </c>
    </row>
    <row r="1481" spans="1:7">
      <c r="A1481">
        <v>1.6656</v>
      </c>
      <c r="B1481">
        <v>0.71265000000000001</v>
      </c>
      <c r="C1481">
        <v>5.7099999999999998E-2</v>
      </c>
      <c r="D1481">
        <v>0.87751999999999997</v>
      </c>
      <c r="E1481">
        <v>-1.4552</v>
      </c>
      <c r="F1481">
        <v>-0.66173999999999999</v>
      </c>
      <c r="G1481">
        <v>1.1017999999999999</v>
      </c>
    </row>
    <row r="1482" spans="1:7">
      <c r="A1482">
        <v>1.6931</v>
      </c>
      <c r="B1482">
        <v>-1.8521000000000001</v>
      </c>
      <c r="C1482">
        <v>0.45482</v>
      </c>
      <c r="D1482">
        <v>-0.83879000000000004</v>
      </c>
      <c r="E1482">
        <v>0.48243000000000003</v>
      </c>
      <c r="F1482">
        <v>1.7338</v>
      </c>
      <c r="G1482">
        <v>0.6673</v>
      </c>
    </row>
    <row r="1483" spans="1:7">
      <c r="A1483">
        <v>1.7204999999999999</v>
      </c>
      <c r="B1483">
        <v>1.1904999999999999</v>
      </c>
      <c r="C1483">
        <v>-0.12236</v>
      </c>
      <c r="D1483">
        <v>0.71253999999999995</v>
      </c>
      <c r="E1483">
        <v>-0.10248</v>
      </c>
      <c r="F1483">
        <v>-1.9212</v>
      </c>
      <c r="G1483">
        <v>0.90244000000000002</v>
      </c>
    </row>
    <row r="1484" spans="1:7">
      <c r="A1484">
        <v>1.748</v>
      </c>
      <c r="B1484">
        <v>1.1769000000000001</v>
      </c>
      <c r="C1484">
        <v>-0.63351999999999997</v>
      </c>
      <c r="D1484">
        <v>0.54952000000000001</v>
      </c>
      <c r="E1484">
        <v>1.8661000000000001</v>
      </c>
      <c r="F1484">
        <v>1.0633E-2</v>
      </c>
      <c r="G1484">
        <v>-2.3405999999999998</v>
      </c>
    </row>
    <row r="1485" spans="1:7">
      <c r="A1485">
        <v>1.7754000000000001</v>
      </c>
      <c r="B1485">
        <v>-1.2930999999999999</v>
      </c>
      <c r="C1485">
        <v>-0.60694999999999999</v>
      </c>
      <c r="D1485">
        <v>0.95987</v>
      </c>
      <c r="E1485">
        <v>-0.45805000000000001</v>
      </c>
      <c r="F1485">
        <v>0.71972000000000003</v>
      </c>
      <c r="G1485">
        <v>1.2527999999999999</v>
      </c>
    </row>
    <row r="1486" spans="1:7">
      <c r="A1486">
        <v>1.7890999999999999</v>
      </c>
      <c r="B1486">
        <v>0.16191</v>
      </c>
      <c r="C1486">
        <v>0.22253999999999999</v>
      </c>
      <c r="D1486">
        <v>-9.3670999999999997E-3</v>
      </c>
      <c r="E1486">
        <v>-0.57018000000000002</v>
      </c>
      <c r="F1486">
        <v>-0.28219</v>
      </c>
      <c r="G1486">
        <v>1.1383000000000001</v>
      </c>
    </row>
    <row r="1487" spans="1:7">
      <c r="A1487">
        <v>1.8028999999999999</v>
      </c>
      <c r="B1487">
        <v>-0.77954999999999997</v>
      </c>
      <c r="C1487">
        <v>-0.12694</v>
      </c>
      <c r="D1487">
        <v>0.30847999999999998</v>
      </c>
      <c r="E1487">
        <v>-0.25924000000000003</v>
      </c>
      <c r="F1487">
        <v>-0.88019999999999998</v>
      </c>
      <c r="G1487">
        <v>2.3767999999999998</v>
      </c>
    </row>
    <row r="1488" spans="1:7">
      <c r="A1488">
        <v>1.8303</v>
      </c>
      <c r="B1488">
        <v>-1.9319</v>
      </c>
      <c r="C1488">
        <v>8.4528000000000006E-2</v>
      </c>
      <c r="D1488">
        <v>-0.39332</v>
      </c>
      <c r="E1488">
        <v>-1.3499000000000001</v>
      </c>
      <c r="F1488">
        <v>-5.4452E-2</v>
      </c>
      <c r="G1488">
        <v>4.2938999999999998</v>
      </c>
    </row>
    <row r="1489" spans="1:7">
      <c r="A1489">
        <v>1.8576999999999999</v>
      </c>
      <c r="B1489">
        <v>1.4748000000000001</v>
      </c>
      <c r="C1489">
        <v>0.56972999999999996</v>
      </c>
      <c r="D1489">
        <v>0.1588</v>
      </c>
      <c r="E1489">
        <v>-1.2354000000000001</v>
      </c>
      <c r="F1489">
        <v>-1.2243999999999999</v>
      </c>
      <c r="G1489">
        <v>0.94479000000000002</v>
      </c>
    </row>
    <row r="1490" spans="1:7">
      <c r="A1490">
        <v>1.8852</v>
      </c>
      <c r="B1490">
        <v>0.44067000000000001</v>
      </c>
      <c r="C1490">
        <v>1.1131</v>
      </c>
      <c r="D1490">
        <v>-0.1198</v>
      </c>
      <c r="E1490">
        <v>0.67762</v>
      </c>
      <c r="F1490">
        <v>-9.5936999999999995E-2</v>
      </c>
      <c r="G1490">
        <v>-1.3368</v>
      </c>
    </row>
    <row r="1491" spans="1:7">
      <c r="A1491">
        <v>1.9126000000000001</v>
      </c>
      <c r="B1491">
        <v>0.56027000000000005</v>
      </c>
      <c r="C1491">
        <v>1.3144</v>
      </c>
      <c r="D1491">
        <v>0.24867</v>
      </c>
      <c r="E1491">
        <v>2.2524999999999999</v>
      </c>
      <c r="F1491">
        <v>-0.42806</v>
      </c>
      <c r="G1491">
        <v>-3.2770000000000001</v>
      </c>
    </row>
    <row r="1492" spans="1:7">
      <c r="A1492">
        <v>1.9400999999999999</v>
      </c>
      <c r="B1492">
        <v>0.29330000000000001</v>
      </c>
      <c r="C1492">
        <v>8.1228999999999996E-2</v>
      </c>
      <c r="D1492">
        <v>0.54069999999999996</v>
      </c>
      <c r="E1492">
        <v>5.5545999999999998E-2</v>
      </c>
      <c r="F1492">
        <v>-0.30004999999999998</v>
      </c>
      <c r="G1492">
        <v>-3.4798999999999997E-2</v>
      </c>
    </row>
    <row r="1493" spans="1:7">
      <c r="A1493">
        <v>1.9400999999999999</v>
      </c>
      <c r="B1493">
        <v>0.46398</v>
      </c>
      <c r="C1493">
        <v>-2.1297999999999999</v>
      </c>
      <c r="D1493">
        <v>-0.54574</v>
      </c>
      <c r="E1493">
        <v>-0.1166</v>
      </c>
      <c r="F1493">
        <v>-0.52800999999999998</v>
      </c>
      <c r="G1493">
        <v>3.512</v>
      </c>
    </row>
    <row r="1494" spans="1:7">
      <c r="A1494">
        <v>1.6505000000000001</v>
      </c>
      <c r="B1494">
        <v>0.20455999999999999</v>
      </c>
      <c r="C1494">
        <v>0.81486999999999998</v>
      </c>
      <c r="D1494">
        <v>0.62768000000000002</v>
      </c>
      <c r="E1494">
        <v>1.6541999999999999</v>
      </c>
      <c r="F1494">
        <v>-0.46711000000000003</v>
      </c>
      <c r="G1494">
        <v>-2.1785999999999999</v>
      </c>
    </row>
    <row r="1495" spans="1:7">
      <c r="A1495">
        <v>1.9523999999999999</v>
      </c>
      <c r="B1495">
        <v>2.5626000000000002</v>
      </c>
      <c r="C1495">
        <v>1.1751</v>
      </c>
      <c r="D1495">
        <v>-1.1571</v>
      </c>
      <c r="E1495">
        <v>1.5226E-2</v>
      </c>
      <c r="F1495">
        <v>0.22040999999999999</v>
      </c>
      <c r="G1495">
        <v>-2.0581</v>
      </c>
    </row>
    <row r="1496" spans="1:7">
      <c r="A1496">
        <v>1.8028</v>
      </c>
      <c r="B1496">
        <v>-1.0389999999999999</v>
      </c>
      <c r="C1496">
        <v>0.13827999999999999</v>
      </c>
      <c r="D1496">
        <v>8.4698999999999997E-2</v>
      </c>
      <c r="E1496">
        <v>0.46172000000000002</v>
      </c>
      <c r="F1496">
        <v>1.2238</v>
      </c>
      <c r="G1496">
        <v>-0.23702000000000001</v>
      </c>
    </row>
    <row r="1497" spans="1:7">
      <c r="A1497">
        <v>1.6628000000000001</v>
      </c>
      <c r="B1497">
        <v>-1.0911999999999999</v>
      </c>
      <c r="C1497">
        <v>-1.1581999999999999</v>
      </c>
      <c r="D1497">
        <v>9.8316000000000001E-2</v>
      </c>
      <c r="E1497">
        <v>-0.31185000000000002</v>
      </c>
      <c r="F1497">
        <v>0.30055999999999999</v>
      </c>
      <c r="G1497">
        <v>2.7989999999999999</v>
      </c>
    </row>
    <row r="1498" spans="1:7">
      <c r="A1498">
        <v>1.9646999999999999</v>
      </c>
      <c r="B1498">
        <v>7.1461999999999998E-2</v>
      </c>
      <c r="C1498">
        <v>0.72018000000000004</v>
      </c>
      <c r="D1498">
        <v>0.99858999999999998</v>
      </c>
      <c r="E1498">
        <v>0.25063999999999997</v>
      </c>
      <c r="F1498">
        <v>-1.1108</v>
      </c>
      <c r="G1498">
        <v>-0.27101999999999998</v>
      </c>
    </row>
    <row r="1499" spans="1:7">
      <c r="A1499">
        <v>1.8165</v>
      </c>
      <c r="B1499">
        <v>1.4374</v>
      </c>
      <c r="C1499">
        <v>-0.56440999999999997</v>
      </c>
      <c r="D1499">
        <v>0.98621000000000003</v>
      </c>
      <c r="E1499">
        <v>0.16708999999999999</v>
      </c>
      <c r="F1499">
        <v>-0.51463999999999999</v>
      </c>
      <c r="G1499">
        <v>-0.86156999999999995</v>
      </c>
    </row>
    <row r="1500" spans="1:7">
      <c r="A1500">
        <v>1.6752</v>
      </c>
      <c r="B1500">
        <v>0.19216</v>
      </c>
      <c r="C1500">
        <v>-1.7246999999999999</v>
      </c>
      <c r="D1500">
        <v>-0.93013000000000001</v>
      </c>
      <c r="E1500">
        <v>0.44973999999999997</v>
      </c>
      <c r="F1500">
        <v>-0.62083999999999995</v>
      </c>
      <c r="G1500">
        <v>3.3471000000000002</v>
      </c>
    </row>
    <row r="1501" spans="1:7">
      <c r="A1501">
        <v>1.9771000000000001</v>
      </c>
      <c r="B1501">
        <v>-1.4086000000000001</v>
      </c>
      <c r="C1501">
        <v>0.26235000000000003</v>
      </c>
      <c r="D1501">
        <v>0.77012999999999998</v>
      </c>
      <c r="E1501">
        <v>0.82730000000000004</v>
      </c>
      <c r="F1501">
        <v>-0.53188999999999997</v>
      </c>
      <c r="G1501">
        <v>0.72907</v>
      </c>
    </row>
    <row r="1502" spans="1:7">
      <c r="A1502">
        <v>1.8302</v>
      </c>
      <c r="B1502">
        <v>9.4315999999999997E-2</v>
      </c>
      <c r="C1502">
        <v>8.5596000000000005E-2</v>
      </c>
      <c r="D1502">
        <v>-5.9074000000000002E-3</v>
      </c>
      <c r="E1502">
        <v>1.5112000000000001</v>
      </c>
      <c r="F1502">
        <v>-1.1447000000000001</v>
      </c>
      <c r="G1502">
        <v>0.16933999999999999</v>
      </c>
    </row>
    <row r="1503" spans="1:7">
      <c r="A1503">
        <v>1.6875</v>
      </c>
      <c r="B1503">
        <v>-9.4756000000000007E-2</v>
      </c>
      <c r="C1503">
        <v>0.82396999999999998</v>
      </c>
      <c r="D1503">
        <v>-1.3945000000000001</v>
      </c>
      <c r="E1503">
        <v>0.41676999999999997</v>
      </c>
      <c r="F1503">
        <v>-0.75117999999999996</v>
      </c>
      <c r="G1503">
        <v>1.7827999999999999</v>
      </c>
    </row>
    <row r="1504" spans="1:7">
      <c r="A1504">
        <v>1.9894000000000001</v>
      </c>
      <c r="B1504">
        <v>0.12404</v>
      </c>
      <c r="C1504">
        <v>-0.32313999999999998</v>
      </c>
      <c r="D1504">
        <v>2.6040999999999999</v>
      </c>
      <c r="E1504">
        <v>2.4050999999999999E-2</v>
      </c>
      <c r="F1504">
        <v>-0.83115000000000006</v>
      </c>
      <c r="G1504">
        <v>-1.0042</v>
      </c>
    </row>
    <row r="1505" spans="1:7">
      <c r="A1505">
        <v>1.6998</v>
      </c>
      <c r="B1505">
        <v>2.3881999999999999</v>
      </c>
      <c r="C1505">
        <v>-1.8069999999999999E-2</v>
      </c>
      <c r="D1505">
        <v>0.46382000000000001</v>
      </c>
      <c r="E1505">
        <v>-0.50305</v>
      </c>
      <c r="F1505">
        <v>0.57850000000000001</v>
      </c>
      <c r="G1505">
        <v>-2.1985999999999999</v>
      </c>
    </row>
    <row r="1506" spans="1:7">
      <c r="A1506">
        <v>2.0017</v>
      </c>
      <c r="B1506">
        <v>2.4409999999999998</v>
      </c>
      <c r="C1506">
        <v>-0.55279</v>
      </c>
      <c r="D1506">
        <v>0.28040999999999999</v>
      </c>
      <c r="E1506">
        <v>-1.6785000000000001</v>
      </c>
      <c r="F1506">
        <v>-3.2127000000000003E-2</v>
      </c>
      <c r="G1506">
        <v>0.26334999999999997</v>
      </c>
    </row>
    <row r="1507" spans="1:7">
      <c r="A1507">
        <v>1.8426</v>
      </c>
      <c r="B1507">
        <v>-0.50375999999999999</v>
      </c>
      <c r="C1507">
        <v>-2.0459000000000001</v>
      </c>
      <c r="D1507">
        <v>-0.24143999999999999</v>
      </c>
      <c r="E1507">
        <v>-1.6442000000000001</v>
      </c>
      <c r="F1507">
        <v>1.5069999999999999</v>
      </c>
      <c r="G1507">
        <v>3.6852999999999998</v>
      </c>
    </row>
    <row r="1508" spans="1:7">
      <c r="A1508">
        <v>1.8713</v>
      </c>
      <c r="B1508">
        <v>0.49320000000000003</v>
      </c>
      <c r="C1508">
        <v>2.5606</v>
      </c>
      <c r="D1508">
        <v>0.54308000000000001</v>
      </c>
      <c r="E1508">
        <v>-0.24451000000000001</v>
      </c>
      <c r="F1508">
        <v>-1.2027000000000001</v>
      </c>
      <c r="G1508">
        <v>-1.3076000000000001</v>
      </c>
    </row>
    <row r="1509" spans="1:7">
      <c r="A1509">
        <v>1.9000999999999999</v>
      </c>
      <c r="B1509">
        <v>0.58316000000000001</v>
      </c>
      <c r="C1509">
        <v>-1.3386</v>
      </c>
      <c r="D1509">
        <v>0.60150999999999999</v>
      </c>
      <c r="E1509">
        <v>1.0741000000000001</v>
      </c>
      <c r="F1509">
        <v>-0.52776999999999996</v>
      </c>
      <c r="G1509">
        <v>0.37841000000000002</v>
      </c>
    </row>
    <row r="1510" spans="1:7">
      <c r="A1510">
        <v>1.9289000000000001</v>
      </c>
      <c r="B1510">
        <v>-0.29216999999999999</v>
      </c>
      <c r="C1510">
        <v>-0.71262000000000003</v>
      </c>
      <c r="D1510">
        <v>-0.34617999999999999</v>
      </c>
      <c r="E1510">
        <v>1.5164</v>
      </c>
      <c r="F1510">
        <v>0.27932000000000001</v>
      </c>
      <c r="G1510">
        <v>0.35493999999999998</v>
      </c>
    </row>
    <row r="1511" spans="1:7">
      <c r="A1511">
        <v>1.9576</v>
      </c>
      <c r="B1511">
        <v>-0.81105000000000005</v>
      </c>
      <c r="C1511">
        <v>0.69021999999999994</v>
      </c>
      <c r="D1511">
        <v>6.4979999999999996E-2</v>
      </c>
      <c r="E1511">
        <v>-0.28493000000000002</v>
      </c>
      <c r="F1511">
        <v>0.26094000000000001</v>
      </c>
      <c r="G1511">
        <v>0.87829000000000002</v>
      </c>
    </row>
    <row r="1512" spans="1:7">
      <c r="A1512">
        <v>1.9863999999999999</v>
      </c>
      <c r="B1512">
        <v>-0.36997000000000002</v>
      </c>
      <c r="C1512">
        <v>-0.31043999999999999</v>
      </c>
      <c r="D1512">
        <v>0.74177000000000004</v>
      </c>
      <c r="E1512">
        <v>0.26978000000000002</v>
      </c>
      <c r="F1512">
        <v>-2.016</v>
      </c>
      <c r="G1512">
        <v>2.4763999999999999</v>
      </c>
    </row>
    <row r="1513" spans="1:7">
      <c r="A1513">
        <v>2.0150999999999999</v>
      </c>
      <c r="B1513">
        <v>-0.12897</v>
      </c>
      <c r="C1513">
        <v>-0.10134</v>
      </c>
      <c r="D1513">
        <v>-0.12684000000000001</v>
      </c>
      <c r="E1513">
        <v>0.68149000000000004</v>
      </c>
      <c r="F1513">
        <v>1.3548</v>
      </c>
      <c r="G1513">
        <v>-0.8931</v>
      </c>
    </row>
    <row r="1514" spans="1:7">
      <c r="A1514">
        <v>2.0438999999999998</v>
      </c>
      <c r="B1514">
        <v>-1.2643</v>
      </c>
      <c r="C1514">
        <v>-0.55100000000000005</v>
      </c>
      <c r="D1514">
        <v>-0.20760000000000001</v>
      </c>
      <c r="E1514">
        <v>-0.94643999999999995</v>
      </c>
      <c r="F1514">
        <v>0.38747999999999999</v>
      </c>
      <c r="G1514">
        <v>3.367</v>
      </c>
    </row>
    <row r="1515" spans="1:7">
      <c r="A1515">
        <v>2.0438999999999998</v>
      </c>
      <c r="B1515">
        <v>-0.72263999999999995</v>
      </c>
      <c r="C1515">
        <v>-0.21998000000000001</v>
      </c>
      <c r="D1515">
        <v>-2.0390999999999999</v>
      </c>
      <c r="E1515">
        <v>1.6819999999999999</v>
      </c>
      <c r="F1515">
        <v>0.65353000000000006</v>
      </c>
      <c r="G1515">
        <v>1.5173000000000001</v>
      </c>
    </row>
    <row r="1516" spans="1:7">
      <c r="A1516">
        <v>1.8226</v>
      </c>
      <c r="B1516">
        <v>-0.55679999999999996</v>
      </c>
      <c r="C1516">
        <v>-1.6157999999999999</v>
      </c>
      <c r="D1516">
        <v>-5.2533000000000003E-2</v>
      </c>
      <c r="E1516">
        <v>1.6109</v>
      </c>
      <c r="F1516">
        <v>0.59223999999999999</v>
      </c>
      <c r="G1516">
        <v>0.79252999999999996</v>
      </c>
    </row>
    <row r="1517" spans="1:7">
      <c r="A1517">
        <v>2.0741999999999998</v>
      </c>
      <c r="B1517">
        <v>-0.32645999999999997</v>
      </c>
      <c r="C1517">
        <v>-1.3349</v>
      </c>
      <c r="D1517">
        <v>0.30551</v>
      </c>
      <c r="E1517">
        <v>3.1627000000000001</v>
      </c>
      <c r="F1517">
        <v>0.38969999999999999</v>
      </c>
      <c r="G1517">
        <v>-1.4333</v>
      </c>
    </row>
    <row r="1518" spans="1:7">
      <c r="A1518">
        <v>1.8025</v>
      </c>
      <c r="B1518">
        <v>0.38421</v>
      </c>
      <c r="C1518">
        <v>1.4412</v>
      </c>
      <c r="D1518">
        <v>-9.2788999999999996E-2</v>
      </c>
      <c r="E1518">
        <v>-0.23346</v>
      </c>
      <c r="F1518">
        <v>0.25197000000000003</v>
      </c>
      <c r="G1518">
        <v>-0.91030999999999995</v>
      </c>
    </row>
    <row r="1519" spans="1:7">
      <c r="A1519">
        <v>2.1044999999999998</v>
      </c>
      <c r="B1519">
        <v>0.72699999999999998</v>
      </c>
      <c r="C1519">
        <v>-0.30431999999999998</v>
      </c>
      <c r="D1519">
        <v>1.9765999999999999</v>
      </c>
      <c r="E1519">
        <v>-0.33545999999999998</v>
      </c>
      <c r="F1519">
        <v>-0.81488000000000005</v>
      </c>
      <c r="G1519">
        <v>-0.50597999999999999</v>
      </c>
    </row>
    <row r="1520" spans="1:7">
      <c r="A1520">
        <v>1.8025</v>
      </c>
      <c r="B1520">
        <v>0.76002999999999998</v>
      </c>
      <c r="C1520">
        <v>-0.59658999999999995</v>
      </c>
      <c r="D1520">
        <v>0.46487000000000001</v>
      </c>
      <c r="E1520">
        <v>0.12376</v>
      </c>
      <c r="F1520">
        <v>-0.34863</v>
      </c>
      <c r="G1520">
        <v>0.39491999999999999</v>
      </c>
    </row>
    <row r="1521" spans="1:7">
      <c r="A1521">
        <v>2.1181999999999999</v>
      </c>
      <c r="B1521">
        <v>0.71301000000000003</v>
      </c>
      <c r="C1521">
        <v>0.12622</v>
      </c>
      <c r="D1521">
        <v>-0.63283999999999996</v>
      </c>
      <c r="E1521">
        <v>-0.91003999999999996</v>
      </c>
      <c r="F1521">
        <v>0.16161</v>
      </c>
      <c r="G1521">
        <v>1.4060999999999999</v>
      </c>
    </row>
    <row r="1522" spans="1:7">
      <c r="A1522">
        <v>1.8162</v>
      </c>
      <c r="B1522">
        <v>0.43409999999999999</v>
      </c>
      <c r="C1522">
        <v>1.6418999999999999</v>
      </c>
      <c r="D1522">
        <v>-0.55637999999999999</v>
      </c>
      <c r="E1522">
        <v>-1.6936</v>
      </c>
      <c r="F1522">
        <v>-1.5164E-2</v>
      </c>
      <c r="G1522">
        <v>1.0727</v>
      </c>
    </row>
    <row r="1523" spans="1:7">
      <c r="A1523">
        <v>2.1318999999999999</v>
      </c>
      <c r="B1523">
        <v>-1.1973</v>
      </c>
      <c r="C1523">
        <v>-0.40877000000000002</v>
      </c>
      <c r="D1523">
        <v>-0.55467</v>
      </c>
      <c r="E1523">
        <v>-0.60528000000000004</v>
      </c>
      <c r="F1523">
        <v>0.32406000000000001</v>
      </c>
      <c r="G1523">
        <v>3.2833999999999999</v>
      </c>
    </row>
    <row r="1524" spans="1:7">
      <c r="A1524">
        <v>1.8299000000000001</v>
      </c>
      <c r="B1524">
        <v>-0.29315000000000002</v>
      </c>
      <c r="C1524">
        <v>1.1564000000000001</v>
      </c>
      <c r="D1524">
        <v>-0.62638000000000005</v>
      </c>
      <c r="E1524">
        <v>0.41925000000000001</v>
      </c>
      <c r="F1524">
        <v>5.7402000000000002E-2</v>
      </c>
      <c r="G1524">
        <v>0.16822000000000001</v>
      </c>
    </row>
    <row r="1525" spans="1:7">
      <c r="A1525">
        <v>1.9088000000000001</v>
      </c>
      <c r="B1525">
        <v>-0.44349</v>
      </c>
      <c r="C1525">
        <v>-7.9114000000000004E-2</v>
      </c>
      <c r="D1525">
        <v>0.8841</v>
      </c>
      <c r="E1525">
        <v>0.91300999999999999</v>
      </c>
      <c r="F1525">
        <v>-1.2538</v>
      </c>
      <c r="G1525">
        <v>0.79632000000000003</v>
      </c>
    </row>
    <row r="1526" spans="1:7">
      <c r="A1526">
        <v>1.8905000000000001</v>
      </c>
      <c r="B1526">
        <v>-1.0377000000000001</v>
      </c>
      <c r="C1526">
        <v>-1.006</v>
      </c>
      <c r="D1526">
        <v>1.0588</v>
      </c>
      <c r="E1526">
        <v>1.0791999999999999</v>
      </c>
      <c r="F1526">
        <v>-1.8514999999999999</v>
      </c>
      <c r="G1526">
        <v>2.5611000000000002</v>
      </c>
    </row>
    <row r="1527" spans="1:7">
      <c r="A1527">
        <v>2.1456</v>
      </c>
      <c r="B1527">
        <v>0.21426000000000001</v>
      </c>
      <c r="C1527">
        <v>-0.65217000000000003</v>
      </c>
      <c r="D1527">
        <v>-2.1084999999999998</v>
      </c>
      <c r="E1527">
        <v>0.40600000000000003</v>
      </c>
      <c r="F1527">
        <v>-0.69791999999999998</v>
      </c>
      <c r="G1527">
        <v>3.7886000000000002</v>
      </c>
    </row>
    <row r="1528" spans="1:7">
      <c r="A1528">
        <v>1.8435999999999999</v>
      </c>
      <c r="B1528">
        <v>2.6309</v>
      </c>
      <c r="C1528">
        <v>-5.876E-2</v>
      </c>
      <c r="D1528">
        <v>-1.6282000000000001</v>
      </c>
      <c r="E1528">
        <v>-0.74975999999999998</v>
      </c>
      <c r="F1528">
        <v>-1.3644999999999999E-2</v>
      </c>
      <c r="G1528">
        <v>0.77639000000000002</v>
      </c>
    </row>
    <row r="1529" spans="1:7">
      <c r="A1529">
        <v>2.1456</v>
      </c>
      <c r="B1529">
        <v>1.4812000000000001</v>
      </c>
      <c r="C1529">
        <v>0.64031000000000005</v>
      </c>
      <c r="D1529">
        <v>-0.89705000000000001</v>
      </c>
      <c r="E1529">
        <v>1.4117</v>
      </c>
      <c r="F1529">
        <v>1.5512999999999999</v>
      </c>
      <c r="G1529">
        <v>-3.2900999999999998</v>
      </c>
    </row>
    <row r="1530" spans="1:7">
      <c r="A1530">
        <v>1.8722000000000001</v>
      </c>
      <c r="B1530">
        <v>0.45637</v>
      </c>
      <c r="C1530">
        <v>0.83709</v>
      </c>
      <c r="D1530">
        <v>0.47843000000000002</v>
      </c>
      <c r="E1530">
        <v>0.84684999999999999</v>
      </c>
      <c r="F1530">
        <v>1.9563999999999999</v>
      </c>
      <c r="G1530">
        <v>-3.7492999999999999</v>
      </c>
    </row>
    <row r="1531" spans="1:7">
      <c r="A1531">
        <v>1.8738999999999999</v>
      </c>
      <c r="B1531">
        <v>-0.72748999999999997</v>
      </c>
      <c r="C1531">
        <v>-0.74597999999999998</v>
      </c>
      <c r="D1531">
        <v>-1.0846</v>
      </c>
      <c r="E1531">
        <v>0.14549000000000001</v>
      </c>
      <c r="F1531">
        <v>2.5205000000000002</v>
      </c>
      <c r="G1531">
        <v>0.74326000000000003</v>
      </c>
    </row>
    <row r="1532" spans="1:7">
      <c r="A1532">
        <v>2.1255000000000002</v>
      </c>
      <c r="B1532">
        <v>-1.0567</v>
      </c>
      <c r="C1532">
        <v>0.56830000000000003</v>
      </c>
      <c r="D1532">
        <v>0.41143999999999997</v>
      </c>
      <c r="E1532">
        <v>1.1185</v>
      </c>
      <c r="F1532">
        <v>7.2828000000000004E-2</v>
      </c>
      <c r="G1532">
        <v>-0.27811000000000002</v>
      </c>
    </row>
    <row r="1533" spans="1:7">
      <c r="A1533">
        <v>1.8539000000000001</v>
      </c>
      <c r="B1533">
        <v>-0.37275999999999998</v>
      </c>
      <c r="C1533">
        <v>-0.78408999999999995</v>
      </c>
      <c r="D1533">
        <v>0.98246</v>
      </c>
      <c r="E1533">
        <v>0.29046</v>
      </c>
      <c r="F1533">
        <v>-1.9406000000000001</v>
      </c>
      <c r="G1533">
        <v>2.6583000000000001</v>
      </c>
    </row>
    <row r="1534" spans="1:7">
      <c r="A1534">
        <v>1.9041999999999999</v>
      </c>
      <c r="B1534">
        <v>-0.39401000000000003</v>
      </c>
      <c r="C1534">
        <v>-1.2101999999999999</v>
      </c>
      <c r="D1534">
        <v>-0.55015000000000003</v>
      </c>
      <c r="E1534">
        <v>0.30459000000000003</v>
      </c>
      <c r="F1534">
        <v>-1.8940999999999999</v>
      </c>
      <c r="G1534">
        <v>4.6376999999999997</v>
      </c>
    </row>
    <row r="1535" spans="1:7">
      <c r="A1535">
        <v>1.9041999999999999</v>
      </c>
      <c r="B1535">
        <v>0.80323</v>
      </c>
      <c r="C1535">
        <v>-0.62407999999999997</v>
      </c>
      <c r="D1535">
        <v>-0.77763000000000004</v>
      </c>
      <c r="E1535">
        <v>1.1188</v>
      </c>
      <c r="F1535">
        <v>-0.37253999999999998</v>
      </c>
      <c r="G1535">
        <v>0.75602000000000003</v>
      </c>
    </row>
    <row r="1536" spans="1:7">
      <c r="A1536">
        <v>1.9330000000000001</v>
      </c>
      <c r="B1536">
        <v>-1.9946999999999999</v>
      </c>
      <c r="C1536">
        <v>-0.19023000000000001</v>
      </c>
      <c r="D1536">
        <v>-1.2547999999999999</v>
      </c>
      <c r="E1536">
        <v>1.1853</v>
      </c>
      <c r="F1536">
        <v>0.63861000000000001</v>
      </c>
      <c r="G1536">
        <v>2.5</v>
      </c>
    </row>
    <row r="1537" spans="1:7">
      <c r="A1537">
        <v>1.9617</v>
      </c>
      <c r="B1537">
        <v>0.29121999999999998</v>
      </c>
      <c r="C1537">
        <v>-7.0541000000000006E-2</v>
      </c>
      <c r="D1537">
        <v>0.54757</v>
      </c>
      <c r="E1537">
        <v>-0.36168</v>
      </c>
      <c r="F1537">
        <v>0.11526</v>
      </c>
      <c r="G1537">
        <v>0.32003999999999999</v>
      </c>
    </row>
    <row r="1538" spans="1:7">
      <c r="A1538">
        <v>1.9904999999999999</v>
      </c>
      <c r="B1538">
        <v>-1.3573</v>
      </c>
      <c r="C1538">
        <v>-1.0548</v>
      </c>
      <c r="D1538">
        <v>-0.65700999999999998</v>
      </c>
      <c r="E1538">
        <v>0.54020000000000001</v>
      </c>
      <c r="F1538">
        <v>1.129</v>
      </c>
      <c r="G1538">
        <v>2.2452999999999999</v>
      </c>
    </row>
    <row r="1539" spans="1:7">
      <c r="A1539">
        <v>2.0192000000000001</v>
      </c>
      <c r="B1539">
        <v>0.81727000000000005</v>
      </c>
      <c r="C1539">
        <v>-1.4395</v>
      </c>
      <c r="D1539">
        <v>-0.50509000000000004</v>
      </c>
      <c r="E1539">
        <v>1.0173000000000001</v>
      </c>
      <c r="F1539">
        <v>-2.6541999999999999</v>
      </c>
      <c r="G1539">
        <v>3.6774</v>
      </c>
    </row>
    <row r="1540" spans="1:7">
      <c r="A1540">
        <v>2.048</v>
      </c>
      <c r="B1540">
        <v>0.27038000000000001</v>
      </c>
      <c r="C1540">
        <v>0.83955000000000002</v>
      </c>
      <c r="D1540">
        <v>0.12570999999999999</v>
      </c>
      <c r="E1540">
        <v>-1.4398</v>
      </c>
      <c r="F1540">
        <v>5.0373000000000001E-2</v>
      </c>
      <c r="G1540">
        <v>1.0295000000000001</v>
      </c>
    </row>
    <row r="1541" spans="1:7">
      <c r="A1541">
        <v>2.0768</v>
      </c>
      <c r="B1541">
        <v>0.63097000000000003</v>
      </c>
      <c r="C1541">
        <v>1.6288</v>
      </c>
      <c r="D1541">
        <v>1.6194999999999999</v>
      </c>
      <c r="E1541">
        <v>-0.39228000000000002</v>
      </c>
      <c r="F1541">
        <v>1.3766</v>
      </c>
      <c r="G1541">
        <v>-4.0576999999999996</v>
      </c>
    </row>
    <row r="1542" spans="1:7">
      <c r="A1542">
        <v>2.1055000000000001</v>
      </c>
      <c r="B1542">
        <v>-1.1527000000000001</v>
      </c>
      <c r="C1542">
        <v>-0.86645000000000005</v>
      </c>
      <c r="D1542">
        <v>-1.3123</v>
      </c>
      <c r="E1542">
        <v>0.58355000000000001</v>
      </c>
      <c r="F1542">
        <v>-0.39</v>
      </c>
      <c r="G1542">
        <v>4.0395000000000003</v>
      </c>
    </row>
    <row r="1543" spans="1:7">
      <c r="A1543">
        <v>1.9966999999999999</v>
      </c>
      <c r="B1543">
        <v>0.64229999999999998</v>
      </c>
      <c r="C1543">
        <v>0.27232000000000001</v>
      </c>
      <c r="D1543">
        <v>-0.55474999999999997</v>
      </c>
      <c r="E1543">
        <v>0.19450000000000001</v>
      </c>
      <c r="F1543">
        <v>1.0306999999999999</v>
      </c>
      <c r="G1543">
        <v>-0.60741999999999996</v>
      </c>
    </row>
    <row r="1544" spans="1:7">
      <c r="A1544">
        <v>2.0246</v>
      </c>
      <c r="B1544">
        <v>-0.87124000000000001</v>
      </c>
      <c r="C1544">
        <v>0.31013000000000002</v>
      </c>
      <c r="D1544">
        <v>-0.58304999999999996</v>
      </c>
      <c r="E1544">
        <v>-0.94396999999999998</v>
      </c>
      <c r="F1544">
        <v>0.65303999999999995</v>
      </c>
      <c r="G1544">
        <v>2.4035000000000002</v>
      </c>
    </row>
    <row r="1545" spans="1:7">
      <c r="A1545">
        <v>2.0526</v>
      </c>
      <c r="B1545">
        <v>-0.58614999999999995</v>
      </c>
      <c r="C1545">
        <v>-0.94940000000000002</v>
      </c>
      <c r="D1545">
        <v>1.7541</v>
      </c>
      <c r="E1545">
        <v>-0.61621000000000004</v>
      </c>
      <c r="F1545">
        <v>-0.4995</v>
      </c>
      <c r="G1545">
        <v>1.7635000000000001</v>
      </c>
    </row>
    <row r="1546" spans="1:7">
      <c r="A1546">
        <v>2.0806</v>
      </c>
      <c r="B1546">
        <v>1.5767</v>
      </c>
      <c r="C1546">
        <v>-1.4398</v>
      </c>
      <c r="D1546">
        <v>-0.63254999999999995</v>
      </c>
      <c r="E1546">
        <v>1.8729</v>
      </c>
      <c r="F1546">
        <v>0.26206000000000002</v>
      </c>
      <c r="G1546">
        <v>-0.66337000000000002</v>
      </c>
    </row>
    <row r="1547" spans="1:7">
      <c r="A1547">
        <v>2.1084999999999998</v>
      </c>
      <c r="B1547">
        <v>-0.59367000000000003</v>
      </c>
      <c r="C1547">
        <v>-7.7144000000000004E-2</v>
      </c>
      <c r="D1547">
        <v>-1.0657000000000001</v>
      </c>
      <c r="E1547">
        <v>-8.1583000000000003E-2</v>
      </c>
      <c r="F1547">
        <v>-0.18024000000000001</v>
      </c>
      <c r="G1547">
        <v>2.9969000000000001</v>
      </c>
    </row>
    <row r="1548" spans="1:7">
      <c r="A1548">
        <v>2.1364999999999998</v>
      </c>
      <c r="B1548">
        <v>0.38474000000000003</v>
      </c>
      <c r="C1548">
        <v>-6.3300999999999996E-2</v>
      </c>
      <c r="D1548">
        <v>-1.0299</v>
      </c>
      <c r="E1548">
        <v>-0.70448999999999995</v>
      </c>
      <c r="F1548">
        <v>0.39591999999999999</v>
      </c>
      <c r="G1548">
        <v>2.0175999999999998</v>
      </c>
    </row>
    <row r="1549" spans="1:7">
      <c r="A1549">
        <v>2.1644000000000001</v>
      </c>
      <c r="B1549">
        <v>-0.21737999999999999</v>
      </c>
      <c r="C1549">
        <v>-0.45641999999999999</v>
      </c>
      <c r="D1549">
        <v>1.6788000000000001</v>
      </c>
      <c r="E1549">
        <v>-1.966</v>
      </c>
      <c r="F1549">
        <v>-1.266</v>
      </c>
      <c r="G1549">
        <v>3.1206999999999998</v>
      </c>
    </row>
    <row r="1550" spans="1:7">
      <c r="A1550">
        <v>2.1924000000000001</v>
      </c>
      <c r="B1550">
        <v>2.9354</v>
      </c>
      <c r="C1550">
        <v>0.94686999999999999</v>
      </c>
      <c r="D1550">
        <v>-2.2164999999999999</v>
      </c>
      <c r="E1550">
        <v>0.34747</v>
      </c>
      <c r="F1550">
        <v>0.34528999999999999</v>
      </c>
      <c r="G1550">
        <v>-1.2611000000000001</v>
      </c>
    </row>
    <row r="1551" spans="1:7">
      <c r="A1551">
        <v>2.2202999999999999</v>
      </c>
      <c r="B1551">
        <v>0.69938</v>
      </c>
      <c r="C1551">
        <v>1.0328999999999999</v>
      </c>
      <c r="D1551">
        <v>1.3279000000000001</v>
      </c>
      <c r="E1551">
        <v>-0.19886999999999999</v>
      </c>
      <c r="F1551">
        <v>0.26417000000000002</v>
      </c>
      <c r="G1551">
        <v>-2.2071000000000001</v>
      </c>
    </row>
    <row r="1552" spans="1:7">
      <c r="A1552">
        <v>2.2483</v>
      </c>
      <c r="B1552">
        <v>-0.29887999999999998</v>
      </c>
      <c r="C1552">
        <v>-0.49085000000000001</v>
      </c>
      <c r="D1552">
        <v>0.23486000000000001</v>
      </c>
      <c r="E1552">
        <v>0.45202999999999999</v>
      </c>
      <c r="F1552">
        <v>0.74721000000000004</v>
      </c>
      <c r="G1552">
        <v>0.28005999999999998</v>
      </c>
    </row>
    <row r="1553" spans="1:7">
      <c r="A1553">
        <v>1.9766999999999999</v>
      </c>
      <c r="B1553">
        <v>-1.0905</v>
      </c>
      <c r="C1553">
        <v>9.1533000000000003E-2</v>
      </c>
      <c r="D1553">
        <v>-1.8927</v>
      </c>
      <c r="E1553">
        <v>-1.4101999999999999</v>
      </c>
      <c r="F1553">
        <v>2.5346E-2</v>
      </c>
      <c r="G1553">
        <v>5.3114999999999997</v>
      </c>
    </row>
    <row r="1554" spans="1:7">
      <c r="A1554">
        <v>1.9565999999999999</v>
      </c>
      <c r="B1554">
        <v>-0.50695000000000001</v>
      </c>
      <c r="C1554">
        <v>-0.84919</v>
      </c>
      <c r="D1554">
        <v>0.47245999999999999</v>
      </c>
      <c r="E1554">
        <v>-1.405</v>
      </c>
      <c r="F1554">
        <v>-0.86831000000000003</v>
      </c>
      <c r="G1554">
        <v>4.0983999999999998</v>
      </c>
    </row>
    <row r="1555" spans="1:7">
      <c r="A1555">
        <v>1.9565999999999999</v>
      </c>
      <c r="B1555">
        <v>0.30834</v>
      </c>
      <c r="C1555">
        <v>1.6174999999999999</v>
      </c>
      <c r="D1555">
        <v>-0.61311000000000004</v>
      </c>
      <c r="E1555">
        <v>-3.7261999999999998E-3</v>
      </c>
      <c r="F1555">
        <v>6.9167000000000006E-2</v>
      </c>
      <c r="G1555">
        <v>-0.35697000000000001</v>
      </c>
    </row>
    <row r="1556" spans="1:7">
      <c r="A1556">
        <v>1.9702999999999999</v>
      </c>
      <c r="B1556">
        <v>-0.40694000000000002</v>
      </c>
      <c r="C1556">
        <v>-1.0297000000000001</v>
      </c>
      <c r="D1556">
        <v>-1.2062999999999999</v>
      </c>
      <c r="E1556">
        <v>-1.4686999999999999</v>
      </c>
      <c r="F1556">
        <v>-0.15322</v>
      </c>
      <c r="G1556">
        <v>5.2817999999999996</v>
      </c>
    </row>
    <row r="1557" spans="1:7">
      <c r="A1557">
        <v>1.984</v>
      </c>
      <c r="B1557">
        <v>2.3902000000000001</v>
      </c>
      <c r="C1557">
        <v>0.17879</v>
      </c>
      <c r="D1557">
        <v>3.3515999999999999</v>
      </c>
      <c r="E1557">
        <v>-2.2324999999999999</v>
      </c>
      <c r="F1557">
        <v>-1.1218999999999999</v>
      </c>
      <c r="G1557">
        <v>-1.671</v>
      </c>
    </row>
    <row r="1558" spans="1:7">
      <c r="A1558">
        <v>1.9977</v>
      </c>
      <c r="B1558">
        <v>0.79368000000000005</v>
      </c>
      <c r="C1558">
        <v>-0.71448</v>
      </c>
      <c r="D1558">
        <v>0.45162999999999998</v>
      </c>
      <c r="E1558">
        <v>0.22511</v>
      </c>
      <c r="F1558">
        <v>-9.9056000000000005E-3</v>
      </c>
      <c r="G1558">
        <v>0.24038000000000001</v>
      </c>
    </row>
    <row r="1559" spans="1:7">
      <c r="A1559">
        <v>2.028</v>
      </c>
      <c r="B1559">
        <v>0.18778</v>
      </c>
      <c r="C1559">
        <v>-0.46629999999999999</v>
      </c>
      <c r="D1559">
        <v>0.65403999999999995</v>
      </c>
      <c r="E1559">
        <v>-1.8473999999999999</v>
      </c>
      <c r="F1559">
        <v>1.6214999999999999</v>
      </c>
      <c r="G1559">
        <v>0.80750999999999995</v>
      </c>
    </row>
    <row r="1560" spans="1:7">
      <c r="A1560">
        <v>2.0583</v>
      </c>
      <c r="B1560">
        <v>-0.93232999999999999</v>
      </c>
      <c r="C1560">
        <v>-0.20204</v>
      </c>
      <c r="D1560">
        <v>-0.53559999999999997</v>
      </c>
      <c r="E1560">
        <v>0.98846999999999996</v>
      </c>
      <c r="F1560">
        <v>5.7767000000000001E-3</v>
      </c>
      <c r="G1560">
        <v>1.7028000000000001</v>
      </c>
    </row>
    <row r="1561" spans="1:7">
      <c r="A1561">
        <v>2.0583</v>
      </c>
      <c r="B1561">
        <v>0.41898000000000002</v>
      </c>
      <c r="C1561">
        <v>1.5044</v>
      </c>
      <c r="D1561">
        <v>1.5201</v>
      </c>
      <c r="E1561">
        <v>-0.42731000000000002</v>
      </c>
      <c r="F1561">
        <v>-0.18390999999999999</v>
      </c>
      <c r="G1561">
        <v>-1.8505</v>
      </c>
    </row>
    <row r="1562" spans="1:7">
      <c r="A1562">
        <v>2.0863</v>
      </c>
      <c r="B1562">
        <v>-0.43609999999999999</v>
      </c>
      <c r="C1562">
        <v>-0.17108000000000001</v>
      </c>
      <c r="D1562">
        <v>7.9713999999999993E-2</v>
      </c>
      <c r="E1562">
        <v>0.22187999999999999</v>
      </c>
      <c r="F1562">
        <v>1.4276</v>
      </c>
      <c r="G1562">
        <v>-0.13603999999999999</v>
      </c>
    </row>
    <row r="1563" spans="1:7">
      <c r="A1563">
        <v>2.1141999999999999</v>
      </c>
      <c r="B1563">
        <v>-0.19972999999999999</v>
      </c>
      <c r="C1563">
        <v>0.66134000000000004</v>
      </c>
      <c r="D1563">
        <v>-1.0638000000000001</v>
      </c>
      <c r="E1563">
        <v>0.10150000000000001</v>
      </c>
      <c r="F1563">
        <v>-0.65029999999999999</v>
      </c>
      <c r="G1563">
        <v>2.2330999999999999</v>
      </c>
    </row>
    <row r="1564" spans="1:7">
      <c r="A1564">
        <v>2.1421999999999999</v>
      </c>
      <c r="B1564">
        <v>-1.7422</v>
      </c>
      <c r="C1564">
        <v>0.27607999999999999</v>
      </c>
      <c r="D1564">
        <v>0.1017</v>
      </c>
      <c r="E1564">
        <v>0.80879000000000001</v>
      </c>
      <c r="F1564">
        <v>0.27332000000000001</v>
      </c>
      <c r="G1564">
        <v>1.2754000000000001</v>
      </c>
    </row>
    <row r="1565" spans="1:7">
      <c r="A1565">
        <v>2.1701999999999999</v>
      </c>
      <c r="B1565">
        <v>1.004</v>
      </c>
      <c r="C1565">
        <v>-1.1358999999999999</v>
      </c>
      <c r="D1565">
        <v>-1.5281</v>
      </c>
      <c r="E1565">
        <v>-0.38475999999999999</v>
      </c>
      <c r="F1565">
        <v>-0.80457000000000001</v>
      </c>
      <c r="G1565">
        <v>3.9413</v>
      </c>
    </row>
    <row r="1566" spans="1:7">
      <c r="A1566">
        <v>2.1981000000000002</v>
      </c>
      <c r="B1566">
        <v>-0.97660000000000002</v>
      </c>
      <c r="C1566">
        <v>0.94081999999999999</v>
      </c>
      <c r="D1566">
        <v>7.3965999999999995E-4</v>
      </c>
      <c r="E1566">
        <v>2.1459000000000001</v>
      </c>
      <c r="F1566">
        <v>0.34733999999999998</v>
      </c>
      <c r="G1566">
        <v>-1.4439</v>
      </c>
    </row>
    <row r="1567" spans="1:7">
      <c r="A1567">
        <v>2.2261000000000002</v>
      </c>
      <c r="B1567">
        <v>0.47239999999999999</v>
      </c>
      <c r="C1567">
        <v>0.32962000000000002</v>
      </c>
      <c r="D1567">
        <v>-0.43764999999999998</v>
      </c>
      <c r="E1567">
        <v>-0.34712999999999999</v>
      </c>
      <c r="F1567">
        <v>3.5024E-2</v>
      </c>
      <c r="G1567">
        <v>0.99539999999999995</v>
      </c>
    </row>
    <row r="1568" spans="1:7">
      <c r="A1568">
        <v>2.254</v>
      </c>
      <c r="B1568">
        <v>0.41641</v>
      </c>
      <c r="C1568">
        <v>0.85614000000000001</v>
      </c>
      <c r="D1568">
        <v>-1.2725</v>
      </c>
      <c r="E1568">
        <v>-0.61423000000000005</v>
      </c>
      <c r="F1568">
        <v>-1.2060999999999999</v>
      </c>
      <c r="G1568">
        <v>2.9304000000000001</v>
      </c>
    </row>
    <row r="1569" spans="1:7">
      <c r="A1569">
        <v>2.282</v>
      </c>
      <c r="B1569">
        <v>-5.1411999999999999E-2</v>
      </c>
      <c r="C1569">
        <v>0.15160999999999999</v>
      </c>
      <c r="D1569">
        <v>1.4661</v>
      </c>
      <c r="E1569">
        <v>-1.6417999999999999</v>
      </c>
      <c r="F1569">
        <v>-2.6394000000000002</v>
      </c>
      <c r="G1569">
        <v>3.7099000000000002</v>
      </c>
    </row>
    <row r="1570" spans="1:7">
      <c r="A1570">
        <v>2.3098999999999998</v>
      </c>
      <c r="B1570">
        <v>-0.91171999999999997</v>
      </c>
      <c r="C1570">
        <v>3.7564E-2</v>
      </c>
      <c r="D1570">
        <v>4.3802000000000001E-2</v>
      </c>
      <c r="E1570">
        <v>1.3169999999999999</v>
      </c>
      <c r="F1570">
        <v>0.67090000000000005</v>
      </c>
      <c r="G1570">
        <v>-0.16209999999999999</v>
      </c>
    </row>
    <row r="1571" spans="1:7">
      <c r="A1571">
        <v>2.1004999999999998</v>
      </c>
      <c r="B1571">
        <v>-0.16927</v>
      </c>
      <c r="C1571">
        <v>-1.0722</v>
      </c>
      <c r="D1571">
        <v>-0.42954999999999999</v>
      </c>
      <c r="E1571">
        <v>-1.0598000000000001</v>
      </c>
      <c r="F1571">
        <v>1.1529</v>
      </c>
      <c r="G1571">
        <v>2.6726999999999999</v>
      </c>
    </row>
    <row r="1572" spans="1:7">
      <c r="A1572">
        <v>2.1307</v>
      </c>
      <c r="B1572">
        <v>6.9646E-2</v>
      </c>
      <c r="C1572">
        <v>0.36758000000000002</v>
      </c>
      <c r="D1572">
        <v>-0.13267000000000001</v>
      </c>
      <c r="E1572">
        <v>1.8902000000000001</v>
      </c>
      <c r="F1572">
        <v>1.2801</v>
      </c>
      <c r="G1572">
        <v>-2.3700999999999999</v>
      </c>
    </row>
    <row r="1573" spans="1:7">
      <c r="A1573">
        <v>2.161</v>
      </c>
      <c r="B1573">
        <v>-0.12586</v>
      </c>
      <c r="C1573">
        <v>-0.33316000000000001</v>
      </c>
      <c r="D1573">
        <v>0.98856999999999995</v>
      </c>
      <c r="E1573">
        <v>-0.24102999999999999</v>
      </c>
      <c r="F1573">
        <v>-0.91083000000000003</v>
      </c>
      <c r="G1573">
        <v>1.7014</v>
      </c>
    </row>
    <row r="1574" spans="1:7">
      <c r="A1574">
        <v>2.1911999999999998</v>
      </c>
      <c r="B1574">
        <v>0.24859000000000001</v>
      </c>
      <c r="C1574">
        <v>-1.3673</v>
      </c>
      <c r="D1574">
        <v>-0.94493000000000005</v>
      </c>
      <c r="E1574">
        <v>0.94491999999999998</v>
      </c>
      <c r="F1574">
        <v>-0.15454999999999999</v>
      </c>
      <c r="G1574">
        <v>2.4169999999999998</v>
      </c>
    </row>
    <row r="1575" spans="1:7">
      <c r="A1575">
        <v>2.2214999999999998</v>
      </c>
      <c r="B1575">
        <v>1.4015</v>
      </c>
      <c r="C1575">
        <v>-0.59923999999999999</v>
      </c>
      <c r="D1575">
        <v>0.29581000000000002</v>
      </c>
      <c r="E1575">
        <v>-0.57201999999999997</v>
      </c>
      <c r="F1575">
        <v>-1.0797000000000001</v>
      </c>
      <c r="G1575">
        <v>1.6851</v>
      </c>
    </row>
    <row r="1576" spans="1:7">
      <c r="A1576">
        <v>2.2517</v>
      </c>
      <c r="B1576">
        <v>-0.72989999999999999</v>
      </c>
      <c r="C1576">
        <v>-0.30765999999999999</v>
      </c>
      <c r="D1576">
        <v>-0.81696999999999997</v>
      </c>
      <c r="E1576">
        <v>3.9281999999999997E-2</v>
      </c>
      <c r="F1576">
        <v>-1.4201999999999999</v>
      </c>
      <c r="G1576">
        <v>4.4029999999999996</v>
      </c>
    </row>
    <row r="1577" spans="1:7">
      <c r="A1577">
        <v>2.2164999999999999</v>
      </c>
      <c r="B1577">
        <v>-1.1981999999999999</v>
      </c>
      <c r="C1577">
        <v>-2.2301000000000002</v>
      </c>
      <c r="D1577">
        <v>-0.51222000000000001</v>
      </c>
      <c r="E1577">
        <v>-1.5306</v>
      </c>
      <c r="F1577">
        <v>-1.2445999999999999</v>
      </c>
      <c r="G1577">
        <v>7.8354999999999997</v>
      </c>
    </row>
    <row r="1578" spans="1:7">
      <c r="A1578">
        <v>2.282</v>
      </c>
      <c r="B1578">
        <v>0.68013999999999997</v>
      </c>
      <c r="C1578">
        <v>-1.4879</v>
      </c>
      <c r="D1578">
        <v>2.2938000000000001</v>
      </c>
      <c r="E1578">
        <v>-0.65071999999999997</v>
      </c>
      <c r="F1578">
        <v>6.9228999999999999E-2</v>
      </c>
      <c r="G1578">
        <v>0.10609</v>
      </c>
    </row>
    <row r="1579" spans="1:7">
      <c r="A1579">
        <v>2.3121999999999998</v>
      </c>
      <c r="B1579">
        <v>0.11595999999999999</v>
      </c>
      <c r="C1579">
        <v>0.29942999999999997</v>
      </c>
      <c r="D1579">
        <v>6.2362000000000001E-2</v>
      </c>
      <c r="E1579">
        <v>-1.8494999999999999</v>
      </c>
      <c r="F1579">
        <v>1.5407999999999999</v>
      </c>
      <c r="G1579">
        <v>0.94242999999999999</v>
      </c>
    </row>
    <row r="1580" spans="1:7">
      <c r="A1580">
        <v>2.3424999999999998</v>
      </c>
      <c r="B1580">
        <v>-0.28520000000000001</v>
      </c>
      <c r="C1580">
        <v>0.65690000000000004</v>
      </c>
      <c r="D1580">
        <v>-1.8472999999999999</v>
      </c>
      <c r="E1580">
        <v>0.91322999999999999</v>
      </c>
      <c r="F1580">
        <v>0.2263</v>
      </c>
      <c r="G1580">
        <v>1.5524</v>
      </c>
    </row>
    <row r="1581" spans="1:7">
      <c r="A1581">
        <v>2.3727</v>
      </c>
      <c r="B1581">
        <v>-1.1083000000000001</v>
      </c>
      <c r="C1581">
        <v>0.45004</v>
      </c>
      <c r="D1581">
        <v>-0.66098999999999997</v>
      </c>
      <c r="E1581">
        <v>1.2122999999999999</v>
      </c>
      <c r="F1581">
        <v>-1.9331999999999998E-2</v>
      </c>
      <c r="G1581">
        <v>1.2838000000000001</v>
      </c>
    </row>
    <row r="1582" spans="1:7">
      <c r="A1582">
        <v>2.403</v>
      </c>
      <c r="B1582">
        <v>-1.087</v>
      </c>
      <c r="C1582">
        <v>1.5515000000000001</v>
      </c>
      <c r="D1582">
        <v>1.0506</v>
      </c>
      <c r="E1582">
        <v>-0.15533</v>
      </c>
      <c r="F1582">
        <v>-0.38580999999999999</v>
      </c>
      <c r="G1582">
        <v>0.13425999999999999</v>
      </c>
    </row>
    <row r="1583" spans="1:7">
      <c r="A1583">
        <v>2.4331999999999998</v>
      </c>
      <c r="B1583">
        <v>-1.1309</v>
      </c>
      <c r="C1583">
        <v>2.0548999999999999</v>
      </c>
      <c r="D1583">
        <v>1.2584</v>
      </c>
      <c r="E1583">
        <v>1.6922999999999999</v>
      </c>
      <c r="F1583">
        <v>-1.2110000000000001</v>
      </c>
      <c r="G1583">
        <v>-1.5442</v>
      </c>
    </row>
    <row r="1584" spans="1:7">
      <c r="A1584">
        <v>2.2319</v>
      </c>
      <c r="B1584">
        <v>-0.76922999999999997</v>
      </c>
      <c r="C1584">
        <v>-0.54769999999999996</v>
      </c>
      <c r="D1584">
        <v>-0.29671999999999998</v>
      </c>
      <c r="E1584">
        <v>0.73663000000000001</v>
      </c>
      <c r="F1584">
        <v>0.15601999999999999</v>
      </c>
      <c r="G1584">
        <v>1.8547</v>
      </c>
    </row>
    <row r="1585" spans="1:7">
      <c r="A1585">
        <v>2.4331999999999998</v>
      </c>
      <c r="B1585">
        <v>1.393</v>
      </c>
      <c r="C1585">
        <v>0.36692999999999998</v>
      </c>
      <c r="D1585">
        <v>0.67267999999999994</v>
      </c>
      <c r="E1585">
        <v>-1.5125E-2</v>
      </c>
      <c r="F1585">
        <v>1.0548999999999999</v>
      </c>
      <c r="G1585">
        <v>-2.3551000000000002</v>
      </c>
    </row>
    <row r="1586" spans="1:7">
      <c r="A1586">
        <v>2.4085999999999999</v>
      </c>
      <c r="B1586">
        <v>0.29443999999999998</v>
      </c>
      <c r="C1586">
        <v>-0.34404000000000001</v>
      </c>
      <c r="D1586">
        <v>-0.97021999999999997</v>
      </c>
      <c r="E1586">
        <v>1.1092</v>
      </c>
      <c r="F1586">
        <v>0.47316000000000003</v>
      </c>
      <c r="G1586">
        <v>0.61399000000000004</v>
      </c>
    </row>
    <row r="1587" spans="1:7">
      <c r="A1587">
        <v>2.3839000000000001</v>
      </c>
      <c r="B1587">
        <v>-0.53691</v>
      </c>
      <c r="C1587">
        <v>0.73943999999999999</v>
      </c>
      <c r="D1587">
        <v>-0.45178000000000001</v>
      </c>
      <c r="E1587">
        <v>0.80023</v>
      </c>
      <c r="F1587">
        <v>-6.5846000000000002E-2</v>
      </c>
      <c r="G1587">
        <v>0.68625999999999998</v>
      </c>
    </row>
    <row r="1588" spans="1:7">
      <c r="A1588">
        <v>2.3593000000000002</v>
      </c>
      <c r="B1588">
        <v>-3.5744999999999999E-2</v>
      </c>
      <c r="C1588">
        <v>-0.75024999999999997</v>
      </c>
      <c r="D1588">
        <v>-0.33595999999999998</v>
      </c>
      <c r="E1588">
        <v>-0.63853000000000004</v>
      </c>
      <c r="F1588">
        <v>-0.18437000000000001</v>
      </c>
      <c r="G1588">
        <v>3.1000999999999999</v>
      </c>
    </row>
    <row r="1589" spans="1:7">
      <c r="A1589">
        <v>2.3346</v>
      </c>
      <c r="B1589">
        <v>-1.3408</v>
      </c>
      <c r="C1589">
        <v>-0.30130000000000001</v>
      </c>
      <c r="D1589">
        <v>1.3102</v>
      </c>
      <c r="E1589">
        <v>3.6559000000000001E-2</v>
      </c>
      <c r="F1589">
        <v>9.8941000000000001E-2</v>
      </c>
      <c r="G1589">
        <v>1.2688999999999999</v>
      </c>
    </row>
    <row r="1590" spans="1:7">
      <c r="B1590">
        <v>2.31</v>
      </c>
      <c r="C1590">
        <v>0.21309</v>
      </c>
      <c r="D1590">
        <v>1.0248999999999999</v>
      </c>
      <c r="E1590">
        <v>-0.80684</v>
      </c>
      <c r="F1590">
        <v>0.40228000000000003</v>
      </c>
      <c r="G1590">
        <v>0.89288999999999996</v>
      </c>
    </row>
    <row r="1591" spans="1:7">
      <c r="A1591">
        <v>2.2473000000000001</v>
      </c>
      <c r="B1591">
        <v>1.9483999999999999</v>
      </c>
      <c r="C1591">
        <v>0.96104000000000001</v>
      </c>
      <c r="D1591">
        <v>-1.0316000000000001</v>
      </c>
      <c r="E1591">
        <v>0.45356000000000002</v>
      </c>
      <c r="F1591">
        <v>-1.9524999999999999</v>
      </c>
      <c r="G1591">
        <v>0.88773999999999997</v>
      </c>
    </row>
    <row r="1592" spans="1:7">
      <c r="A1592">
        <v>2.2852999999999999</v>
      </c>
      <c r="B1592">
        <v>0.44536999999999999</v>
      </c>
      <c r="C1592">
        <v>-0.54913000000000001</v>
      </c>
      <c r="D1592">
        <v>0.70501999999999998</v>
      </c>
      <c r="E1592">
        <v>-0.29076000000000002</v>
      </c>
      <c r="F1592">
        <v>-1.8230999999999999</v>
      </c>
      <c r="G1592">
        <v>2.6625999999999999</v>
      </c>
    </row>
    <row r="1593" spans="1:7">
      <c r="A1593">
        <v>2.2606999999999999</v>
      </c>
      <c r="B1593">
        <v>-0.72514000000000001</v>
      </c>
      <c r="C1593">
        <v>-0.27387</v>
      </c>
      <c r="D1593">
        <v>-0.95601999999999998</v>
      </c>
      <c r="E1593">
        <v>-1.0175000000000001</v>
      </c>
      <c r="F1593">
        <v>1.3405</v>
      </c>
      <c r="G1593">
        <v>2.8029000000000002</v>
      </c>
    </row>
    <row r="1594" spans="1:7">
      <c r="A1594">
        <v>2.2360000000000002</v>
      </c>
      <c r="B1594">
        <v>2.2343000000000002</v>
      </c>
      <c r="C1594">
        <v>-0.76022000000000001</v>
      </c>
      <c r="D1594">
        <v>0.44890000000000002</v>
      </c>
      <c r="E1594">
        <v>0.87690000000000001</v>
      </c>
      <c r="F1594">
        <v>1.2582</v>
      </c>
      <c r="G1594">
        <v>-2.9197000000000002</v>
      </c>
    </row>
    <row r="1595" spans="1:7">
      <c r="A1595">
        <v>2.2113999999999998</v>
      </c>
      <c r="B1595">
        <v>0.44046000000000002</v>
      </c>
      <c r="C1595">
        <v>0.45695000000000002</v>
      </c>
      <c r="D1595">
        <v>2.1816</v>
      </c>
      <c r="E1595">
        <v>-0.79493000000000003</v>
      </c>
      <c r="F1595">
        <v>-0.44513000000000003</v>
      </c>
      <c r="G1595">
        <v>-0.75026999999999999</v>
      </c>
    </row>
    <row r="1596" spans="1:7">
      <c r="A1596">
        <v>2.1867999999999999</v>
      </c>
      <c r="B1596">
        <v>-0.27982000000000001</v>
      </c>
      <c r="C1596">
        <v>3.3172000000000001</v>
      </c>
      <c r="D1596">
        <v>-9.2904E-2</v>
      </c>
      <c r="E1596">
        <v>0.26014999999999999</v>
      </c>
      <c r="F1596">
        <v>-0.36529</v>
      </c>
      <c r="G1596">
        <v>-1.6148</v>
      </c>
    </row>
    <row r="1597" spans="1:7">
      <c r="A1597">
        <v>2.1621000000000001</v>
      </c>
      <c r="B1597">
        <v>-0.17480999999999999</v>
      </c>
      <c r="C1597">
        <v>0.66169</v>
      </c>
      <c r="D1597">
        <v>-0.38940999999999998</v>
      </c>
      <c r="E1597">
        <v>-0.37051000000000001</v>
      </c>
      <c r="F1597">
        <v>-0.87429999999999997</v>
      </c>
      <c r="G1597">
        <v>2.3567999999999998</v>
      </c>
    </row>
    <row r="1598" spans="1:7">
      <c r="A1598">
        <v>2.2545999999999999</v>
      </c>
      <c r="B1598">
        <v>1.3140000000000001</v>
      </c>
      <c r="C1598">
        <v>0.56884999999999997</v>
      </c>
      <c r="D1598">
        <v>-1.5442</v>
      </c>
      <c r="E1598">
        <v>-0.26080999999999999</v>
      </c>
      <c r="F1598">
        <v>0.68050999999999995</v>
      </c>
      <c r="G1598">
        <v>0.58684999999999998</v>
      </c>
    </row>
    <row r="1599" spans="1:7">
      <c r="A1599">
        <v>2.282</v>
      </c>
      <c r="B1599">
        <v>-0.52500000000000002</v>
      </c>
      <c r="C1599">
        <v>1.4661999999999999</v>
      </c>
      <c r="D1599">
        <v>-0.51951000000000003</v>
      </c>
      <c r="E1599">
        <v>1.3702000000000001</v>
      </c>
      <c r="F1599">
        <v>-0.87258999999999998</v>
      </c>
      <c r="G1599">
        <v>0.39445000000000002</v>
      </c>
    </row>
    <row r="1600" spans="1:7">
      <c r="A1600">
        <v>2.3094999999999999</v>
      </c>
      <c r="B1600">
        <v>-0.28494999999999998</v>
      </c>
      <c r="C1600">
        <v>-0.53556000000000004</v>
      </c>
      <c r="D1600">
        <v>-1.0929</v>
      </c>
      <c r="E1600">
        <v>0.12186</v>
      </c>
      <c r="F1600">
        <v>-0.30865999999999999</v>
      </c>
      <c r="G1600">
        <v>3.4045000000000001</v>
      </c>
    </row>
    <row r="1601" spans="1:7">
      <c r="A1601">
        <v>2.3369</v>
      </c>
      <c r="B1601">
        <v>1.0484</v>
      </c>
      <c r="C1601">
        <v>-1.5521</v>
      </c>
      <c r="D1601">
        <v>-0.74831000000000003</v>
      </c>
      <c r="E1601">
        <v>-0.54300999999999999</v>
      </c>
      <c r="F1601">
        <v>-1.0001</v>
      </c>
      <c r="G1601">
        <v>4.0949</v>
      </c>
    </row>
    <row r="1602" spans="1:7">
      <c r="A1602">
        <v>2.3643999999999998</v>
      </c>
      <c r="B1602">
        <v>-0.67967999999999995</v>
      </c>
      <c r="C1602">
        <v>-1.1314</v>
      </c>
      <c r="D1602">
        <v>0.51327</v>
      </c>
      <c r="E1602">
        <v>-0.18407999999999999</v>
      </c>
      <c r="F1602">
        <v>2.0244</v>
      </c>
      <c r="G1602">
        <v>0.64358000000000004</v>
      </c>
    </row>
    <row r="1603" spans="1:7">
      <c r="A1603">
        <v>2.3917999999999999</v>
      </c>
      <c r="B1603">
        <v>-1.9477</v>
      </c>
      <c r="C1603">
        <v>7.4807999999999999E-2</v>
      </c>
      <c r="D1603">
        <v>-0.81815000000000004</v>
      </c>
      <c r="E1603">
        <v>-1.1853</v>
      </c>
      <c r="F1603">
        <v>-0.12617</v>
      </c>
      <c r="G1603">
        <v>5.2828999999999997</v>
      </c>
    </row>
    <row r="1604" spans="1:7">
      <c r="A1604">
        <v>2.4192999999999998</v>
      </c>
      <c r="B1604">
        <v>0.17391999999999999</v>
      </c>
      <c r="C1604">
        <v>-1.1516999999999999</v>
      </c>
      <c r="D1604">
        <v>1.8557999999999999</v>
      </c>
      <c r="E1604">
        <v>-0.77122999999999997</v>
      </c>
      <c r="F1604">
        <v>-0.31716</v>
      </c>
      <c r="G1604">
        <v>1.3815</v>
      </c>
    </row>
    <row r="1605" spans="1:7">
      <c r="A1605">
        <v>2.4466999999999999</v>
      </c>
      <c r="B1605">
        <v>-0.67252000000000001</v>
      </c>
      <c r="C1605">
        <v>2.1345000000000001</v>
      </c>
      <c r="D1605">
        <v>-1.1292</v>
      </c>
      <c r="E1605">
        <v>0.41861999999999999</v>
      </c>
      <c r="F1605">
        <v>-0.51058999999999999</v>
      </c>
      <c r="G1605">
        <v>1.1036999999999999</v>
      </c>
    </row>
    <row r="1606" spans="1:7">
      <c r="A1606">
        <v>2.4742000000000002</v>
      </c>
      <c r="B1606">
        <v>0.41547000000000001</v>
      </c>
      <c r="C1606">
        <v>-0.24862999999999999</v>
      </c>
      <c r="D1606">
        <v>-0.70445999999999998</v>
      </c>
      <c r="E1606">
        <v>0.87844</v>
      </c>
      <c r="F1606">
        <v>-0.12787000000000001</v>
      </c>
      <c r="G1606">
        <v>1.0833999999999999</v>
      </c>
    </row>
    <row r="1607" spans="1:7">
      <c r="A1607">
        <v>2.5015999999999998</v>
      </c>
      <c r="B1607">
        <v>0.98655999999999999</v>
      </c>
      <c r="C1607">
        <v>-0.23859</v>
      </c>
      <c r="D1607">
        <v>-0.57001999999999997</v>
      </c>
      <c r="E1607">
        <v>1.0437000000000001</v>
      </c>
      <c r="F1607">
        <v>1.599</v>
      </c>
      <c r="G1607">
        <v>-1.5488</v>
      </c>
    </row>
    <row r="1608" spans="1:7">
      <c r="A1608">
        <v>2.5289999999999999</v>
      </c>
      <c r="B1608">
        <v>1.6103000000000001</v>
      </c>
      <c r="C1608">
        <v>-1.0817000000000001</v>
      </c>
      <c r="D1608">
        <v>0.89107999999999998</v>
      </c>
      <c r="E1608">
        <v>0.57996000000000003</v>
      </c>
      <c r="F1608">
        <v>-0.73502999999999996</v>
      </c>
      <c r="G1608">
        <v>-2.8194E-2</v>
      </c>
    </row>
    <row r="1609" spans="1:7">
      <c r="A1609">
        <v>2.5565000000000002</v>
      </c>
      <c r="B1609">
        <v>7.5892000000000001E-2</v>
      </c>
      <c r="C1609">
        <v>-5.6773999999999998E-2</v>
      </c>
      <c r="D1609">
        <v>0.25585999999999998</v>
      </c>
      <c r="E1609">
        <v>1.1662999999999999</v>
      </c>
      <c r="F1609">
        <v>0.11355999999999999</v>
      </c>
      <c r="G1609">
        <v>-0.30554999999999999</v>
      </c>
    </row>
    <row r="1610" spans="1:7">
      <c r="A1610">
        <v>2.2669000000000001</v>
      </c>
      <c r="B1610">
        <v>-0.66900000000000004</v>
      </c>
      <c r="C1610">
        <v>1.7333000000000001</v>
      </c>
      <c r="D1610">
        <v>0.37259999999999999</v>
      </c>
      <c r="E1610">
        <v>0.33184000000000002</v>
      </c>
      <c r="F1610">
        <v>-0.89410999999999996</v>
      </c>
      <c r="G1610">
        <v>0.41554000000000002</v>
      </c>
    </row>
    <row r="1611" spans="1:7">
      <c r="A1611">
        <v>2.2791999999999999</v>
      </c>
      <c r="B1611">
        <v>-0.56594</v>
      </c>
      <c r="C1611">
        <v>-0.42065999999999998</v>
      </c>
      <c r="D1611">
        <v>0.34637000000000001</v>
      </c>
      <c r="E1611">
        <v>-0.24035999999999999</v>
      </c>
      <c r="F1611">
        <v>-0.73329</v>
      </c>
      <c r="G1611">
        <v>2.8841999999999999</v>
      </c>
    </row>
    <row r="1612" spans="1:7">
      <c r="A1612">
        <v>2.2915999999999999</v>
      </c>
      <c r="B1612">
        <v>-1.3008</v>
      </c>
      <c r="C1612">
        <v>0.94013999999999998</v>
      </c>
      <c r="D1612">
        <v>1.4503999999999999</v>
      </c>
      <c r="E1612">
        <v>1.5410999999999999</v>
      </c>
      <c r="F1612">
        <v>-1.6168</v>
      </c>
      <c r="G1612">
        <v>0.24346999999999999</v>
      </c>
    </row>
    <row r="1613" spans="1:7">
      <c r="A1613">
        <v>2.3039000000000001</v>
      </c>
      <c r="B1613">
        <v>0.90763000000000005</v>
      </c>
      <c r="C1613">
        <v>1.2235</v>
      </c>
      <c r="D1613">
        <v>-0.63341999999999998</v>
      </c>
      <c r="E1613">
        <v>-0.17591000000000001</v>
      </c>
      <c r="F1613">
        <v>-0.64956000000000003</v>
      </c>
      <c r="G1613">
        <v>0.70635999999999999</v>
      </c>
    </row>
    <row r="1614" spans="1:7">
      <c r="A1614">
        <v>2.3161999999999998</v>
      </c>
      <c r="B1614">
        <v>-0.53537999999999997</v>
      </c>
      <c r="C1614">
        <v>5.6554E-2</v>
      </c>
      <c r="D1614">
        <v>-1.0508999999999999</v>
      </c>
      <c r="E1614">
        <v>1.2514000000000001</v>
      </c>
      <c r="F1614">
        <v>-0.68396999999999997</v>
      </c>
      <c r="G1614">
        <v>2.3365</v>
      </c>
    </row>
    <row r="1615" spans="1:7">
      <c r="A1615">
        <v>2.4087000000000001</v>
      </c>
      <c r="B1615">
        <v>-1.278</v>
      </c>
      <c r="C1615">
        <v>0.26057999999999998</v>
      </c>
      <c r="D1615">
        <v>2.7728000000000002</v>
      </c>
      <c r="E1615">
        <v>1.7507999999999999</v>
      </c>
      <c r="F1615">
        <v>-0.36218</v>
      </c>
      <c r="G1615">
        <v>-1.8568</v>
      </c>
    </row>
    <row r="1616" spans="1:7">
      <c r="A1616">
        <v>2.4361000000000002</v>
      </c>
      <c r="B1616">
        <v>-1.9702999999999999</v>
      </c>
      <c r="C1616">
        <v>7.1722000000000001E-3</v>
      </c>
      <c r="D1616">
        <v>1.0746</v>
      </c>
      <c r="E1616">
        <v>1.4016</v>
      </c>
      <c r="F1616">
        <v>-1.2589999999999999</v>
      </c>
      <c r="G1616">
        <v>2.1093999999999999</v>
      </c>
    </row>
    <row r="1617" spans="1:7">
      <c r="A1617">
        <v>2.4636</v>
      </c>
      <c r="B1617">
        <v>-1.3611</v>
      </c>
      <c r="C1617">
        <v>1.9819</v>
      </c>
      <c r="D1617">
        <v>-0.54386999999999996</v>
      </c>
      <c r="E1617">
        <v>-0.69457999999999998</v>
      </c>
      <c r="F1617">
        <v>-0.91876000000000002</v>
      </c>
      <c r="G1617">
        <v>3.0047000000000001</v>
      </c>
    </row>
    <row r="1618" spans="1:7">
      <c r="A1618">
        <v>2.4910000000000001</v>
      </c>
      <c r="B1618">
        <v>-0.69450999999999996</v>
      </c>
      <c r="C1618">
        <v>0.53315000000000001</v>
      </c>
      <c r="D1618">
        <v>5.7132000000000002E-2</v>
      </c>
      <c r="E1618">
        <v>0.58658999999999994</v>
      </c>
      <c r="F1618">
        <v>0.41921999999999998</v>
      </c>
      <c r="G1618">
        <v>0.50549999999999995</v>
      </c>
    </row>
    <row r="1619" spans="1:7">
      <c r="A1619">
        <v>2.5185</v>
      </c>
      <c r="B1619">
        <v>0.70267000000000002</v>
      </c>
      <c r="C1619">
        <v>0.22165000000000001</v>
      </c>
      <c r="D1619">
        <v>1.7617</v>
      </c>
      <c r="E1619">
        <v>-1.8304</v>
      </c>
      <c r="F1619">
        <v>-0.40948000000000001</v>
      </c>
      <c r="G1619">
        <v>0.91132999999999997</v>
      </c>
    </row>
    <row r="1620" spans="1:7">
      <c r="A1620">
        <v>2.5459000000000001</v>
      </c>
      <c r="B1620">
        <v>-0.25257000000000002</v>
      </c>
      <c r="C1620">
        <v>1.9991999999999999E-2</v>
      </c>
      <c r="D1620">
        <v>0.89359</v>
      </c>
      <c r="E1620">
        <v>-0.23557</v>
      </c>
      <c r="F1620">
        <v>-0.16335</v>
      </c>
      <c r="G1620">
        <v>1.1147</v>
      </c>
    </row>
    <row r="1621" spans="1:7">
      <c r="A1621">
        <v>2.5733999999999999</v>
      </c>
      <c r="B1621">
        <v>-8.2082000000000006E-3</v>
      </c>
      <c r="C1621">
        <v>1.6073999999999999</v>
      </c>
      <c r="D1621">
        <v>-0.75519000000000003</v>
      </c>
      <c r="E1621">
        <v>-1.2544999999999999</v>
      </c>
      <c r="F1621">
        <v>0.27932000000000001</v>
      </c>
      <c r="G1621">
        <v>1.6016999999999999</v>
      </c>
    </row>
    <row r="1622" spans="1:7">
      <c r="A1622">
        <v>2.6008</v>
      </c>
      <c r="B1622">
        <v>-1.6628000000000001</v>
      </c>
      <c r="C1622">
        <v>-9.078E-2</v>
      </c>
      <c r="D1622">
        <v>0.97384000000000004</v>
      </c>
      <c r="E1622">
        <v>0.44234000000000001</v>
      </c>
      <c r="F1622">
        <v>-1.8742000000000001</v>
      </c>
      <c r="G1622">
        <v>3.5914000000000001</v>
      </c>
    </row>
    <row r="1623" spans="1:7">
      <c r="A1623">
        <v>2.6282999999999999</v>
      </c>
      <c r="B1623">
        <v>-3.1572000000000003E-2</v>
      </c>
      <c r="C1623">
        <v>-0.24359</v>
      </c>
      <c r="D1623">
        <v>1.7156</v>
      </c>
      <c r="E1623">
        <v>-1.5337000000000001</v>
      </c>
      <c r="F1623">
        <v>0.57264999999999999</v>
      </c>
      <c r="G1623">
        <v>0.84996000000000005</v>
      </c>
    </row>
    <row r="1624" spans="1:7">
      <c r="A1624">
        <v>2.6556999999999999</v>
      </c>
      <c r="B1624">
        <v>0.64390999999999998</v>
      </c>
      <c r="C1624">
        <v>-1.3109999999999999</v>
      </c>
      <c r="D1624">
        <v>-1.0123</v>
      </c>
      <c r="E1624">
        <v>-0.97924999999999995</v>
      </c>
      <c r="F1624">
        <v>-1.0879000000000001</v>
      </c>
      <c r="G1624">
        <v>5.2115999999999998</v>
      </c>
    </row>
    <row r="1625" spans="1:7">
      <c r="A1625">
        <v>2.6831</v>
      </c>
      <c r="B1625">
        <v>-0.75846000000000002</v>
      </c>
      <c r="C1625">
        <v>-0.99451999999999996</v>
      </c>
      <c r="D1625">
        <v>1.9200999999999999</v>
      </c>
      <c r="E1625">
        <v>-1.5639000000000001</v>
      </c>
      <c r="F1625">
        <v>-0.54042999999999997</v>
      </c>
      <c r="G1625">
        <v>3.2541000000000002</v>
      </c>
    </row>
    <row r="1626" spans="1:7">
      <c r="A1626">
        <v>2.7105999999999999</v>
      </c>
      <c r="B1626">
        <v>-0.91618999999999995</v>
      </c>
      <c r="C1626">
        <v>0.44183</v>
      </c>
      <c r="D1626">
        <v>-0.54076000000000002</v>
      </c>
      <c r="E1626">
        <v>2.1114000000000002</v>
      </c>
      <c r="F1626">
        <v>-0.66198000000000001</v>
      </c>
      <c r="G1626">
        <v>1.0098</v>
      </c>
    </row>
    <row r="1627" spans="1:7">
      <c r="A1627">
        <v>2.4209999999999998</v>
      </c>
      <c r="B1627">
        <v>-1.9823999999999999</v>
      </c>
      <c r="C1627">
        <v>1.4342999999999999</v>
      </c>
      <c r="D1627">
        <v>-0.85384000000000004</v>
      </c>
      <c r="E1627">
        <v>-5.8273999999999999E-4</v>
      </c>
      <c r="F1627">
        <v>-0.66134999999999999</v>
      </c>
      <c r="G1627">
        <v>3.5384000000000002</v>
      </c>
    </row>
    <row r="1628" spans="1:7">
      <c r="A1628">
        <v>2.4333</v>
      </c>
      <c r="B1628">
        <v>-6.5702999999999998E-2</v>
      </c>
      <c r="C1628">
        <v>1.8755999999999999</v>
      </c>
      <c r="D1628">
        <v>-0.63524999999999998</v>
      </c>
      <c r="E1628">
        <v>0.68966000000000005</v>
      </c>
      <c r="F1628">
        <v>0.92695000000000005</v>
      </c>
      <c r="G1628">
        <v>-1.3090999999999999</v>
      </c>
    </row>
    <row r="1629" spans="1:7">
      <c r="A1629">
        <v>2.4457</v>
      </c>
      <c r="B1629">
        <v>-0.18153</v>
      </c>
      <c r="C1629">
        <v>0.37802000000000002</v>
      </c>
      <c r="D1629">
        <v>-1.0319</v>
      </c>
      <c r="E1629">
        <v>-0.45921000000000001</v>
      </c>
      <c r="F1629">
        <v>0.25911000000000001</v>
      </c>
      <c r="G1629">
        <v>2.5341</v>
      </c>
    </row>
    <row r="1630" spans="1:7">
      <c r="A1630">
        <v>2.4580000000000002</v>
      </c>
      <c r="B1630">
        <v>-1.4229000000000001</v>
      </c>
      <c r="C1630">
        <v>0.87990999999999997</v>
      </c>
      <c r="D1630">
        <v>2.2446999999999999</v>
      </c>
      <c r="E1630">
        <v>-1.4421999999999999</v>
      </c>
      <c r="F1630">
        <v>-0.46472000000000002</v>
      </c>
      <c r="G1630">
        <v>1.5762</v>
      </c>
    </row>
    <row r="1631" spans="1:7">
      <c r="A1631">
        <v>2.4702999999999999</v>
      </c>
      <c r="B1631">
        <v>-1.7309000000000001E-2</v>
      </c>
      <c r="C1631">
        <v>-1.2827</v>
      </c>
      <c r="D1631">
        <v>1.5212000000000001</v>
      </c>
      <c r="E1631">
        <v>0.76968000000000003</v>
      </c>
      <c r="F1631">
        <v>0.56118000000000001</v>
      </c>
      <c r="G1631">
        <v>-0.17004</v>
      </c>
    </row>
    <row r="1632" spans="1:7">
      <c r="A1632">
        <v>2.8647</v>
      </c>
      <c r="B1632">
        <v>-0.68798000000000004</v>
      </c>
      <c r="C1632">
        <v>-0.40354000000000001</v>
      </c>
      <c r="D1632">
        <v>0.27467999999999998</v>
      </c>
      <c r="E1632">
        <v>-0.71936</v>
      </c>
      <c r="F1632">
        <v>-0.96526000000000001</v>
      </c>
      <c r="G1632">
        <v>4.0591999999999997</v>
      </c>
    </row>
    <row r="1633" spans="1:7">
      <c r="A1633">
        <v>2.8447</v>
      </c>
      <c r="B1633">
        <v>0.73892999999999998</v>
      </c>
      <c r="C1633">
        <v>1.1478999999999999</v>
      </c>
      <c r="D1633">
        <v>0.92388000000000003</v>
      </c>
      <c r="E1633">
        <v>-1.2955000000000001</v>
      </c>
      <c r="F1633">
        <v>0.78298999999999996</v>
      </c>
      <c r="G1633">
        <v>-0.74902999999999997</v>
      </c>
    </row>
    <row r="1634" spans="1:7">
      <c r="A1634">
        <v>2.8246000000000002</v>
      </c>
      <c r="B1634">
        <v>-0.46042</v>
      </c>
      <c r="C1634">
        <v>-1.9198999999999999</v>
      </c>
      <c r="D1634">
        <v>-1.7302</v>
      </c>
      <c r="E1634">
        <v>0.98102</v>
      </c>
      <c r="F1634">
        <v>0.93532999999999999</v>
      </c>
      <c r="G1634">
        <v>3.8010999999999999</v>
      </c>
    </row>
    <row r="1635" spans="1:7">
      <c r="A1635">
        <v>2.8046000000000002</v>
      </c>
      <c r="B1635">
        <v>0.38791999999999999</v>
      </c>
      <c r="C1635">
        <v>-0.29077999999999998</v>
      </c>
      <c r="D1635">
        <v>-1.2121</v>
      </c>
      <c r="E1635">
        <v>-1.6267</v>
      </c>
      <c r="F1635">
        <v>0.40509000000000001</v>
      </c>
      <c r="G1635">
        <v>3.97</v>
      </c>
    </row>
    <row r="1636" spans="1:7">
      <c r="A1636">
        <v>2.7846000000000002</v>
      </c>
      <c r="B1636">
        <v>-0.10226</v>
      </c>
      <c r="C1636">
        <v>0.81867000000000001</v>
      </c>
      <c r="D1636">
        <v>0.28072999999999998</v>
      </c>
      <c r="E1636">
        <v>-0.56508999999999998</v>
      </c>
      <c r="F1636">
        <v>-2.2397</v>
      </c>
      <c r="G1636">
        <v>3.4293999999999998</v>
      </c>
    </row>
    <row r="1637" spans="1:7">
      <c r="A1637">
        <v>2.7646000000000002</v>
      </c>
      <c r="B1637">
        <v>1.5009999999999999</v>
      </c>
      <c r="C1637">
        <v>-0.59362999999999999</v>
      </c>
      <c r="D1637">
        <v>1.5472999999999999</v>
      </c>
      <c r="E1637">
        <v>-0.55095000000000005</v>
      </c>
      <c r="F1637">
        <v>-0.88154999999999994</v>
      </c>
      <c r="G1637">
        <v>0.52615000000000001</v>
      </c>
    </row>
    <row r="1638" spans="1:7">
      <c r="A1638">
        <v>2.5935999999999999</v>
      </c>
      <c r="B1638">
        <v>0.81720999999999999</v>
      </c>
      <c r="C1638">
        <v>4.2442000000000001E-3</v>
      </c>
      <c r="D1638">
        <v>-0.67329000000000006</v>
      </c>
      <c r="E1638">
        <v>-1.1771</v>
      </c>
      <c r="F1638">
        <v>-0.57037000000000004</v>
      </c>
      <c r="G1638">
        <v>3.2475999999999998</v>
      </c>
    </row>
    <row r="1639" spans="1:7">
      <c r="A1639">
        <v>2.6238000000000001</v>
      </c>
      <c r="B1639">
        <v>0.60514000000000001</v>
      </c>
      <c r="C1639">
        <v>0.30552000000000001</v>
      </c>
      <c r="D1639">
        <v>-1.371</v>
      </c>
      <c r="E1639">
        <v>-1.0387999999999999</v>
      </c>
      <c r="F1639">
        <v>-1.7861999999999999E-2</v>
      </c>
      <c r="G1639">
        <v>3.1899000000000002</v>
      </c>
    </row>
    <row r="1640" spans="1:7">
      <c r="A1640">
        <v>2.6539999999999999</v>
      </c>
      <c r="B1640">
        <v>-1.3603000000000001</v>
      </c>
      <c r="C1640">
        <v>-0.58182999999999996</v>
      </c>
      <c r="D1640">
        <v>0.33986</v>
      </c>
      <c r="E1640">
        <v>-0.61836999999999998</v>
      </c>
      <c r="F1640">
        <v>0.16780999999999999</v>
      </c>
      <c r="G1640">
        <v>3.6112000000000002</v>
      </c>
    </row>
    <row r="1641" spans="1:7">
      <c r="A1641">
        <v>2.6842000000000001</v>
      </c>
      <c r="B1641">
        <v>-0.68415999999999999</v>
      </c>
      <c r="C1641">
        <v>0.17149</v>
      </c>
      <c r="D1641">
        <v>1.5281</v>
      </c>
      <c r="E1641">
        <v>-0.27850999999999998</v>
      </c>
      <c r="F1641">
        <v>-1.9793000000000001</v>
      </c>
      <c r="G1641">
        <v>2.7987000000000002</v>
      </c>
    </row>
    <row r="1642" spans="1:7">
      <c r="A1642">
        <v>2.7143999999999999</v>
      </c>
      <c r="B1642">
        <v>-0.62490000000000001</v>
      </c>
      <c r="C1642">
        <v>-0.26428000000000001</v>
      </c>
      <c r="D1642">
        <v>3.5388000000000003E-2</v>
      </c>
      <c r="E1642">
        <v>0.49811</v>
      </c>
      <c r="F1642">
        <v>-1.5130999999999999</v>
      </c>
      <c r="G1642">
        <v>3.4775999999999998</v>
      </c>
    </row>
    <row r="1643" spans="1:7">
      <c r="A1643">
        <v>2.7446000000000002</v>
      </c>
      <c r="B1643">
        <v>3.6988E-2</v>
      </c>
      <c r="C1643">
        <v>0.40223999999999999</v>
      </c>
      <c r="D1643">
        <v>0.85128000000000004</v>
      </c>
      <c r="E1643">
        <v>1.2081999999999999</v>
      </c>
      <c r="F1643">
        <v>-0.85980999999999996</v>
      </c>
      <c r="G1643">
        <v>-5.8372E-2</v>
      </c>
    </row>
    <row r="1644" spans="1:7">
      <c r="A1644">
        <v>2.7749000000000001</v>
      </c>
      <c r="B1644">
        <v>1.4895</v>
      </c>
      <c r="C1644">
        <v>-0.61429</v>
      </c>
      <c r="D1644">
        <v>-1.2556</v>
      </c>
      <c r="E1644">
        <v>-1.4692000000000001</v>
      </c>
      <c r="F1644">
        <v>-0.51665000000000005</v>
      </c>
      <c r="G1644">
        <v>4.0430999999999999</v>
      </c>
    </row>
    <row r="1645" spans="1:7">
      <c r="A1645">
        <v>2.8050999999999999</v>
      </c>
      <c r="B1645">
        <v>0.65547999999999995</v>
      </c>
      <c r="C1645">
        <v>-0.17582999999999999</v>
      </c>
      <c r="D1645">
        <v>1.6812</v>
      </c>
      <c r="E1645">
        <v>1.7475000000000001</v>
      </c>
      <c r="F1645">
        <v>0.15742</v>
      </c>
      <c r="G1645">
        <v>-2.5286</v>
      </c>
    </row>
    <row r="1646" spans="1:7">
      <c r="A1646">
        <v>2.8353999999999999</v>
      </c>
      <c r="B1646">
        <v>-0.36730000000000002</v>
      </c>
      <c r="C1646">
        <v>-0.48869000000000001</v>
      </c>
      <c r="D1646">
        <v>-1.8847</v>
      </c>
      <c r="E1646">
        <v>0.18484999999999999</v>
      </c>
      <c r="F1646">
        <v>-0.20326</v>
      </c>
      <c r="G1646">
        <v>4.4485000000000001</v>
      </c>
    </row>
    <row r="1647" spans="1:7">
      <c r="A1647">
        <v>2.8656999999999999</v>
      </c>
      <c r="B1647">
        <v>-1.5049999999999999</v>
      </c>
      <c r="C1647">
        <v>2.2279</v>
      </c>
      <c r="D1647">
        <v>0.21142</v>
      </c>
      <c r="E1647">
        <v>1.0255000000000001</v>
      </c>
      <c r="F1647">
        <v>-0.93015999999999999</v>
      </c>
      <c r="G1647">
        <v>0.61041000000000001</v>
      </c>
    </row>
    <row r="1648" spans="1:7">
      <c r="A1648">
        <v>2.8959999999999999</v>
      </c>
      <c r="B1648">
        <v>3.5797000000000002E-2</v>
      </c>
      <c r="C1648">
        <v>0.19828999999999999</v>
      </c>
      <c r="D1648">
        <v>-0.49547000000000002</v>
      </c>
      <c r="E1648">
        <v>2.1823999999999999</v>
      </c>
      <c r="F1648">
        <v>-0.97004000000000001</v>
      </c>
      <c r="G1648">
        <v>0.71204999999999996</v>
      </c>
    </row>
    <row r="1649" spans="1:7">
      <c r="A1649">
        <v>2.9262999999999999</v>
      </c>
      <c r="B1649">
        <v>2.1915</v>
      </c>
      <c r="C1649">
        <v>1.2666999999999999</v>
      </c>
      <c r="D1649">
        <v>0.98179000000000005</v>
      </c>
      <c r="E1649">
        <v>1.5186999999999999</v>
      </c>
      <c r="F1649">
        <v>-1.1600999999999999</v>
      </c>
      <c r="G1649">
        <v>-3.1511999999999998</v>
      </c>
    </row>
    <row r="1650" spans="1:7">
      <c r="A1650">
        <v>-3.9317000000000002</v>
      </c>
      <c r="B1650">
        <v>1.7470000000000001</v>
      </c>
      <c r="C1650">
        <v>-0.57828000000000002</v>
      </c>
      <c r="D1650">
        <v>-1.7044999999999999</v>
      </c>
      <c r="E1650">
        <v>0.21539</v>
      </c>
      <c r="F1650">
        <v>1.2366999999999999</v>
      </c>
      <c r="G1650">
        <v>-2.6514000000000002</v>
      </c>
    </row>
    <row r="1651" spans="1:7">
      <c r="A1651">
        <v>-3.6490999999999998</v>
      </c>
      <c r="B1651">
        <v>-2.2770999999999999</v>
      </c>
      <c r="C1651">
        <v>0.12786</v>
      </c>
      <c r="D1651">
        <v>0.53063000000000005</v>
      </c>
      <c r="E1651">
        <v>-1.1788000000000001</v>
      </c>
      <c r="F1651">
        <v>-0.49106</v>
      </c>
      <c r="G1651">
        <v>1.458</v>
      </c>
    </row>
    <row r="1652" spans="1:7">
      <c r="A1652">
        <v>-3.7443</v>
      </c>
      <c r="B1652">
        <v>1.998</v>
      </c>
      <c r="C1652">
        <v>1.1404000000000001</v>
      </c>
      <c r="D1652">
        <v>0.43795000000000001</v>
      </c>
      <c r="E1652">
        <v>0.10786999999999999</v>
      </c>
      <c r="F1652">
        <v>-0.41377999999999998</v>
      </c>
      <c r="G1652">
        <v>-5.0167999999999999</v>
      </c>
    </row>
    <row r="1653" spans="1:7">
      <c r="A1653">
        <v>-3.7801</v>
      </c>
      <c r="B1653">
        <v>2.7126000000000001</v>
      </c>
      <c r="C1653">
        <v>-0.25058000000000002</v>
      </c>
      <c r="D1653">
        <v>1.2407999999999999</v>
      </c>
      <c r="E1653">
        <v>-0.70204999999999995</v>
      </c>
      <c r="F1653">
        <v>-0.27694999999999997</v>
      </c>
      <c r="G1653">
        <v>-4.4980000000000002</v>
      </c>
    </row>
    <row r="1654" spans="1:7">
      <c r="A1654">
        <v>-3.4851000000000001</v>
      </c>
      <c r="B1654">
        <v>-1.1832</v>
      </c>
      <c r="C1654">
        <v>-1.9602999999999999</v>
      </c>
      <c r="D1654">
        <v>0.56515000000000004</v>
      </c>
      <c r="E1654">
        <v>2.6211000000000002E-2</v>
      </c>
      <c r="F1654">
        <v>-1.0189999999999999</v>
      </c>
      <c r="G1654">
        <v>1.7916000000000001</v>
      </c>
    </row>
    <row r="1655" spans="1:7">
      <c r="A1655">
        <v>-3.8041</v>
      </c>
      <c r="B1655">
        <v>-0.82437000000000005</v>
      </c>
      <c r="C1655">
        <v>-0.62509999999999999</v>
      </c>
      <c r="D1655">
        <v>-0.87860000000000005</v>
      </c>
      <c r="E1655">
        <v>1.6693</v>
      </c>
      <c r="F1655">
        <v>-0.94055999999999995</v>
      </c>
      <c r="G1655">
        <v>-6.5831000000000001E-2</v>
      </c>
    </row>
    <row r="1656" spans="1:7">
      <c r="A1656">
        <v>-3.7532999999999999</v>
      </c>
      <c r="B1656">
        <v>1.2949999999999999</v>
      </c>
      <c r="C1656">
        <v>0.30434</v>
      </c>
      <c r="D1656">
        <v>-0.56864000000000003</v>
      </c>
      <c r="E1656">
        <v>0.61323000000000005</v>
      </c>
      <c r="F1656">
        <v>-1.4177999999999999</v>
      </c>
      <c r="G1656">
        <v>-1.8264</v>
      </c>
    </row>
    <row r="1657" spans="1:7">
      <c r="A1657">
        <v>-3.4664999999999999</v>
      </c>
      <c r="B1657">
        <v>-0.53261000000000003</v>
      </c>
      <c r="C1657">
        <v>0.67471999999999999</v>
      </c>
      <c r="D1657">
        <v>-1.3317000000000001E-2</v>
      </c>
      <c r="E1657">
        <v>0.69625000000000004</v>
      </c>
      <c r="F1657">
        <v>0.75851000000000002</v>
      </c>
      <c r="G1657">
        <v>-3.2204999999999999</v>
      </c>
    </row>
    <row r="1658" spans="1:7">
      <c r="A1658">
        <v>-3.7364999999999999</v>
      </c>
      <c r="B1658">
        <v>-0.82406999999999997</v>
      </c>
      <c r="C1658">
        <v>0.47265000000000001</v>
      </c>
      <c r="D1658">
        <v>-1.2047000000000001</v>
      </c>
      <c r="E1658">
        <v>-1.7669999999999999</v>
      </c>
      <c r="F1658">
        <v>-1.3321000000000001</v>
      </c>
      <c r="G1658">
        <v>3.1351</v>
      </c>
    </row>
    <row r="1659" spans="1:7">
      <c r="A1659">
        <v>-3.3273000000000001</v>
      </c>
      <c r="B1659">
        <v>-0.82840999999999998</v>
      </c>
      <c r="C1659">
        <v>0.83689999999999998</v>
      </c>
      <c r="D1659">
        <v>-0.11616</v>
      </c>
      <c r="E1659">
        <v>0.37092000000000003</v>
      </c>
      <c r="F1659">
        <v>-6.0984999999999998E-2</v>
      </c>
      <c r="G1659">
        <v>-1.7442</v>
      </c>
    </row>
    <row r="1660" spans="1:7">
      <c r="A1660">
        <v>-3.5910000000000002</v>
      </c>
      <c r="B1660">
        <v>-7.6721999999999999E-2</v>
      </c>
      <c r="C1660">
        <v>1.1335999999999999</v>
      </c>
      <c r="D1660">
        <v>0.67266000000000004</v>
      </c>
      <c r="E1660">
        <v>-0.25634000000000001</v>
      </c>
      <c r="F1660">
        <v>0.63234000000000001</v>
      </c>
      <c r="G1660">
        <v>-3.6349999999999998</v>
      </c>
    </row>
    <row r="1661" spans="1:7">
      <c r="A1661">
        <v>-3.4203000000000001</v>
      </c>
      <c r="B1661">
        <v>-1.6348</v>
      </c>
      <c r="C1661">
        <v>0.70796999999999999</v>
      </c>
      <c r="D1661">
        <v>-0.36096</v>
      </c>
      <c r="E1661">
        <v>0.76851999999999998</v>
      </c>
      <c r="F1661">
        <v>0.50385000000000002</v>
      </c>
      <c r="G1661">
        <v>-1.4456</v>
      </c>
    </row>
    <row r="1662" spans="1:7">
      <c r="A1662">
        <v>-3.1067999999999998</v>
      </c>
      <c r="B1662">
        <v>-0.26161000000000001</v>
      </c>
      <c r="C1662">
        <v>-0.85004999999999997</v>
      </c>
      <c r="D1662">
        <v>-0.91901999999999995</v>
      </c>
      <c r="E1662">
        <v>8.7398000000000003E-2</v>
      </c>
      <c r="F1662">
        <v>-0.68867999999999996</v>
      </c>
      <c r="G1662">
        <v>1.2546999999999999</v>
      </c>
    </row>
    <row r="1663" spans="1:7">
      <c r="A1663">
        <v>-3.0924999999999998</v>
      </c>
      <c r="B1663">
        <v>0.17974000000000001</v>
      </c>
      <c r="C1663">
        <v>0.75373000000000001</v>
      </c>
      <c r="D1663">
        <v>-0.17829</v>
      </c>
      <c r="E1663">
        <v>0.20885000000000001</v>
      </c>
      <c r="F1663">
        <v>-1.2121999999999999</v>
      </c>
      <c r="G1663">
        <v>-1.0736000000000001</v>
      </c>
    </row>
    <row r="1664" spans="1:7">
      <c r="A1664">
        <v>-3.2749000000000001</v>
      </c>
      <c r="B1664">
        <v>-0.80601</v>
      </c>
      <c r="C1664">
        <v>-0.23830999999999999</v>
      </c>
      <c r="D1664">
        <v>1.3505</v>
      </c>
      <c r="E1664">
        <v>-0.48615000000000003</v>
      </c>
      <c r="F1664">
        <v>0.68623999999999996</v>
      </c>
      <c r="G1664">
        <v>-1.8953</v>
      </c>
    </row>
    <row r="1665" spans="1:7">
      <c r="A1665">
        <v>-2.9441000000000002</v>
      </c>
      <c r="B1665">
        <v>9.3240000000000003E-2</v>
      </c>
      <c r="C1665">
        <v>0.57174000000000003</v>
      </c>
      <c r="D1665">
        <v>-0.43769000000000002</v>
      </c>
      <c r="E1665">
        <v>0.62961</v>
      </c>
      <c r="F1665">
        <v>-1.4738</v>
      </c>
      <c r="G1665">
        <v>-0.58404</v>
      </c>
    </row>
    <row r="1666" spans="1:7">
      <c r="A1666">
        <v>-2.8420999999999998</v>
      </c>
      <c r="B1666">
        <v>-5.5392999999999998E-2</v>
      </c>
      <c r="C1666">
        <v>1.0166999999999999</v>
      </c>
      <c r="D1666">
        <v>-0.47104000000000001</v>
      </c>
      <c r="E1666">
        <v>1.1054999999999999</v>
      </c>
      <c r="F1666">
        <v>2.8083</v>
      </c>
      <c r="G1666">
        <v>-5.6032000000000002</v>
      </c>
    </row>
    <row r="1667" spans="1:7">
      <c r="A1667">
        <v>-2.9525000000000001</v>
      </c>
      <c r="B1667">
        <v>0.63878000000000001</v>
      </c>
      <c r="C1667">
        <v>-0.24071000000000001</v>
      </c>
      <c r="D1667">
        <v>-6.0479999999999999E-2</v>
      </c>
      <c r="E1667">
        <v>0.93344000000000005</v>
      </c>
      <c r="F1667">
        <v>1.2304999999999999</v>
      </c>
      <c r="G1667">
        <v>-3.6461000000000001</v>
      </c>
    </row>
    <row r="1668" spans="1:7">
      <c r="A1668">
        <v>-2.9361000000000002</v>
      </c>
      <c r="B1668">
        <v>0.58420000000000005</v>
      </c>
      <c r="C1668">
        <v>0.32596999999999998</v>
      </c>
      <c r="D1668">
        <v>0.59938999999999998</v>
      </c>
      <c r="E1668">
        <v>-8.2430000000000003E-2</v>
      </c>
      <c r="F1668">
        <v>0.99758999999999998</v>
      </c>
      <c r="G1668">
        <v>-3.5236000000000001</v>
      </c>
    </row>
    <row r="1669" spans="1:7">
      <c r="A1669">
        <v>-2.8285</v>
      </c>
      <c r="B1669">
        <v>-1.2078</v>
      </c>
      <c r="C1669">
        <v>0.82769000000000004</v>
      </c>
      <c r="D1669">
        <v>1.5297000000000001</v>
      </c>
      <c r="E1669">
        <v>1.8524</v>
      </c>
      <c r="F1669">
        <v>-2.7532000000000001E-2</v>
      </c>
      <c r="G1669">
        <v>-4.0491999999999999</v>
      </c>
    </row>
    <row r="1670" spans="1:7">
      <c r="A1670">
        <v>-2.5992000000000002</v>
      </c>
      <c r="B1670">
        <v>1.7117</v>
      </c>
      <c r="C1670">
        <v>0.72121999999999997</v>
      </c>
      <c r="D1670">
        <v>0.77807999999999999</v>
      </c>
      <c r="E1670">
        <v>-1.0295000000000001</v>
      </c>
      <c r="F1670">
        <v>-1.3086</v>
      </c>
      <c r="G1670">
        <v>-1.7945</v>
      </c>
    </row>
    <row r="1671" spans="1:7">
      <c r="A1671">
        <v>-2.8540999999999999</v>
      </c>
      <c r="B1671">
        <v>0.64805000000000001</v>
      </c>
      <c r="C1671">
        <v>1.3692</v>
      </c>
      <c r="D1671">
        <v>-1.0536000000000001</v>
      </c>
      <c r="E1671">
        <v>1.5747</v>
      </c>
      <c r="F1671">
        <v>-0.95523000000000002</v>
      </c>
      <c r="G1671">
        <v>-2.3647999999999998</v>
      </c>
    </row>
    <row r="1672" spans="1:7">
      <c r="A1672">
        <v>-2.7107999999999999</v>
      </c>
      <c r="B1672">
        <v>0.55552999999999997</v>
      </c>
      <c r="C1672">
        <v>-0.32717000000000002</v>
      </c>
      <c r="D1672">
        <v>-0.80057</v>
      </c>
      <c r="E1672">
        <v>0.38139000000000001</v>
      </c>
      <c r="F1672">
        <v>1.5522</v>
      </c>
      <c r="G1672">
        <v>-2.1456</v>
      </c>
    </row>
    <row r="1673" spans="1:7">
      <c r="A1673">
        <v>-2.5137999999999998</v>
      </c>
      <c r="B1673">
        <v>-0.95647000000000004</v>
      </c>
      <c r="C1673">
        <v>0.42859000000000003</v>
      </c>
      <c r="D1673">
        <v>-0.12567</v>
      </c>
      <c r="E1673">
        <v>-0.55244000000000004</v>
      </c>
      <c r="F1673">
        <v>-0.34553</v>
      </c>
      <c r="G1673">
        <v>0.83291000000000004</v>
      </c>
    </row>
    <row r="1674" spans="1:7">
      <c r="A1674">
        <v>-2.6375999999999999</v>
      </c>
      <c r="B1674">
        <v>1.321</v>
      </c>
      <c r="C1674">
        <v>-0.22486</v>
      </c>
      <c r="D1674">
        <v>1.8907</v>
      </c>
      <c r="E1674">
        <v>0.72982999999999998</v>
      </c>
      <c r="F1674">
        <v>1.631</v>
      </c>
      <c r="G1674">
        <v>-6.0937000000000001</v>
      </c>
    </row>
    <row r="1675" spans="1:7">
      <c r="A1675">
        <v>-2.6789000000000001</v>
      </c>
      <c r="B1675">
        <v>-2.3226</v>
      </c>
      <c r="C1675">
        <v>1.2257</v>
      </c>
      <c r="D1675">
        <v>-1.6456</v>
      </c>
      <c r="E1675">
        <v>-1.6918</v>
      </c>
      <c r="F1675">
        <v>-2.5606</v>
      </c>
      <c r="G1675">
        <v>6.5246000000000004</v>
      </c>
    </row>
    <row r="1676" spans="1:7">
      <c r="A1676">
        <v>-2.4942000000000002</v>
      </c>
      <c r="B1676">
        <v>1.1266</v>
      </c>
      <c r="C1676">
        <v>-0.2324</v>
      </c>
      <c r="D1676">
        <v>1.3556999999999999</v>
      </c>
      <c r="E1676">
        <v>-0.19216</v>
      </c>
      <c r="F1676">
        <v>-0.53105000000000002</v>
      </c>
      <c r="G1676">
        <v>-2.0634000000000001</v>
      </c>
    </row>
    <row r="1677" spans="1:7">
      <c r="A1677">
        <v>-2.2256</v>
      </c>
      <c r="B1677">
        <v>-1.6405000000000001</v>
      </c>
      <c r="C1677">
        <v>-0.20319000000000001</v>
      </c>
      <c r="D1677">
        <v>-0.84375</v>
      </c>
      <c r="E1677">
        <v>-0.63751000000000002</v>
      </c>
      <c r="F1677">
        <v>-1.8929</v>
      </c>
      <c r="G1677">
        <v>4.8472</v>
      </c>
    </row>
    <row r="1678" spans="1:7">
      <c r="A1678">
        <v>-2.2860999999999998</v>
      </c>
      <c r="B1678">
        <v>0.15321000000000001</v>
      </c>
      <c r="C1678">
        <v>0.58499000000000001</v>
      </c>
      <c r="D1678">
        <v>0.16119</v>
      </c>
      <c r="E1678">
        <v>-0.37270999999999999</v>
      </c>
      <c r="F1678">
        <v>1.5628</v>
      </c>
      <c r="G1678">
        <v>-2.44</v>
      </c>
    </row>
    <row r="1679" spans="1:7">
      <c r="A1679">
        <v>-2.0937999999999999</v>
      </c>
      <c r="B1679">
        <v>1.3928</v>
      </c>
      <c r="C1679">
        <v>2.3933</v>
      </c>
      <c r="D1679">
        <v>0.82511000000000001</v>
      </c>
      <c r="E1679">
        <v>-0.81584999999999996</v>
      </c>
      <c r="F1679">
        <v>0.67623999999999995</v>
      </c>
      <c r="G1679">
        <v>-4.7121000000000004</v>
      </c>
    </row>
    <row r="1680" spans="1:7">
      <c r="A1680">
        <v>-1.6798999999999999</v>
      </c>
      <c r="B1680">
        <v>-0.82550999999999997</v>
      </c>
      <c r="C1680">
        <v>0.12619</v>
      </c>
      <c r="D1680">
        <v>0.81418000000000001</v>
      </c>
      <c r="E1680">
        <v>-1.3236000000000001</v>
      </c>
      <c r="F1680">
        <v>-0.86951999999999996</v>
      </c>
      <c r="G1680">
        <v>1.8875</v>
      </c>
    </row>
    <row r="1681" spans="1:7">
      <c r="A1681">
        <v>-1.8933</v>
      </c>
      <c r="B1681">
        <v>-1.1871</v>
      </c>
      <c r="C1681">
        <v>-1.1404000000000001</v>
      </c>
      <c r="D1681">
        <v>0.65629000000000004</v>
      </c>
      <c r="E1681">
        <v>0.12604000000000001</v>
      </c>
      <c r="F1681">
        <v>0.15606</v>
      </c>
      <c r="G1681">
        <v>1.2538</v>
      </c>
    </row>
    <row r="1682" spans="1:7">
      <c r="A1682">
        <v>-1.4205000000000001</v>
      </c>
      <c r="B1682">
        <v>0.56376000000000004</v>
      </c>
      <c r="C1682">
        <v>-0.23304</v>
      </c>
      <c r="D1682">
        <v>1.6007</v>
      </c>
      <c r="E1682">
        <v>0.10921</v>
      </c>
      <c r="F1682">
        <v>-0.21468999999999999</v>
      </c>
      <c r="G1682">
        <v>-1.8738999999999999</v>
      </c>
    </row>
    <row r="1683" spans="1:7">
      <c r="A1683">
        <v>-1.6434</v>
      </c>
      <c r="B1683">
        <v>-0.22367000000000001</v>
      </c>
      <c r="C1683">
        <v>-1.8694</v>
      </c>
      <c r="D1683">
        <v>-0.32091999999999998</v>
      </c>
      <c r="E1683">
        <v>-1.5825</v>
      </c>
      <c r="F1683">
        <v>0.22982</v>
      </c>
      <c r="G1683">
        <v>3.8557999999999999</v>
      </c>
    </row>
    <row r="1684" spans="1:7">
      <c r="A1684">
        <v>-1.6733</v>
      </c>
      <c r="B1684">
        <v>-0.13574</v>
      </c>
      <c r="C1684">
        <v>0.31002999999999997</v>
      </c>
      <c r="D1684">
        <v>0.78051000000000004</v>
      </c>
      <c r="E1684">
        <v>0.20999000000000001</v>
      </c>
      <c r="F1684">
        <v>-1.4843</v>
      </c>
      <c r="G1684">
        <v>0.51083000000000001</v>
      </c>
    </row>
    <row r="1685" spans="1:7">
      <c r="A1685">
        <v>-1.9181999999999999</v>
      </c>
      <c r="B1685">
        <v>-1.2790999999999999</v>
      </c>
      <c r="C1685">
        <v>0.74699000000000004</v>
      </c>
      <c r="D1685">
        <v>0.94625000000000004</v>
      </c>
      <c r="E1685">
        <v>-1.1296999999999999</v>
      </c>
      <c r="F1685">
        <v>-1.3172999999999999</v>
      </c>
      <c r="G1685">
        <v>2.3037999999999998</v>
      </c>
    </row>
    <row r="1686" spans="1:7">
      <c r="A1686">
        <v>-1.5045999999999999</v>
      </c>
      <c r="B1686">
        <v>-1.9811000000000001</v>
      </c>
      <c r="C1686">
        <v>-0.73045000000000004</v>
      </c>
      <c r="D1686">
        <v>1.8321000000000001</v>
      </c>
      <c r="E1686">
        <v>-0.13038</v>
      </c>
      <c r="F1686">
        <v>0.32006000000000001</v>
      </c>
      <c r="G1686">
        <v>0.96301000000000003</v>
      </c>
    </row>
    <row r="1687" spans="1:7">
      <c r="A1687">
        <v>-1.3011999999999999</v>
      </c>
      <c r="B1687">
        <v>1.0286999999999999</v>
      </c>
      <c r="C1687">
        <v>-0.69040000000000001</v>
      </c>
      <c r="D1687">
        <v>0.33050000000000002</v>
      </c>
      <c r="E1687">
        <v>0.16549</v>
      </c>
      <c r="F1687">
        <v>-1.2015</v>
      </c>
      <c r="G1687">
        <v>0.86229</v>
      </c>
    </row>
    <row r="1688" spans="1:7">
      <c r="A1688">
        <v>-1.4039999999999999</v>
      </c>
      <c r="B1688">
        <v>-1.8217000000000001</v>
      </c>
      <c r="C1688">
        <v>-0.31290000000000001</v>
      </c>
      <c r="D1688">
        <v>1.7907</v>
      </c>
      <c r="E1688">
        <v>-8.2350999999999994E-2</v>
      </c>
      <c r="F1688">
        <v>0.13350000000000001</v>
      </c>
      <c r="G1688">
        <v>0.77666999999999997</v>
      </c>
    </row>
    <row r="1689" spans="1:7">
      <c r="A1689">
        <v>-1.1146</v>
      </c>
      <c r="B1689">
        <v>-1.3248</v>
      </c>
      <c r="C1689">
        <v>1.9222999999999999E-4</v>
      </c>
      <c r="D1689">
        <v>-4.2202999999999997E-2</v>
      </c>
      <c r="E1689">
        <v>1.2094</v>
      </c>
      <c r="F1689">
        <v>-0.33037</v>
      </c>
      <c r="G1689">
        <v>1.1702999999999999</v>
      </c>
    </row>
    <row r="1690" spans="1:7">
      <c r="A1690">
        <v>-0.96404000000000001</v>
      </c>
      <c r="B1690">
        <v>1.4339</v>
      </c>
      <c r="C1690">
        <v>1.7062999999999999</v>
      </c>
      <c r="D1690">
        <v>0.91500000000000004</v>
      </c>
      <c r="E1690">
        <v>-0.16075</v>
      </c>
      <c r="F1690">
        <v>-0.24524000000000001</v>
      </c>
      <c r="G1690">
        <v>-2.8481999999999998</v>
      </c>
    </row>
    <row r="1691" spans="1:7">
      <c r="A1691">
        <v>-1.0206999999999999</v>
      </c>
      <c r="B1691">
        <v>0.49965999999999999</v>
      </c>
      <c r="C1691">
        <v>-1.0114000000000001</v>
      </c>
      <c r="D1691">
        <v>-0.49481999999999998</v>
      </c>
      <c r="E1691">
        <v>0.16728999999999999</v>
      </c>
      <c r="F1691">
        <v>-0.21507999999999999</v>
      </c>
      <c r="G1691">
        <v>1.9695</v>
      </c>
    </row>
    <row r="1692" spans="1:7">
      <c r="A1692">
        <v>-0.49945000000000001</v>
      </c>
      <c r="B1692">
        <v>-1.4535</v>
      </c>
      <c r="C1692">
        <v>1.0229999999999999</v>
      </c>
      <c r="D1692">
        <v>-1.3975</v>
      </c>
      <c r="E1692">
        <v>3.7047999999999998E-2</v>
      </c>
      <c r="F1692">
        <v>-3.0827E-2</v>
      </c>
      <c r="G1692">
        <v>2.8885999999999998</v>
      </c>
    </row>
    <row r="1693" spans="1:7">
      <c r="A1693">
        <v>-0.90005000000000002</v>
      </c>
      <c r="B1693">
        <v>-7.0114999999999997E-2</v>
      </c>
      <c r="C1693">
        <v>0.48143000000000002</v>
      </c>
      <c r="D1693">
        <v>-1.3624000000000001</v>
      </c>
      <c r="E1693">
        <v>0.56498000000000004</v>
      </c>
      <c r="F1693">
        <v>0.66247999999999996</v>
      </c>
      <c r="G1693">
        <v>0.89412000000000003</v>
      </c>
    </row>
    <row r="1694" spans="1:7">
      <c r="A1694">
        <v>-0.52080000000000004</v>
      </c>
      <c r="B1694">
        <v>-3.9766000000000003E-2</v>
      </c>
      <c r="C1694">
        <v>-0.90510000000000002</v>
      </c>
      <c r="D1694">
        <v>1.8744000000000001</v>
      </c>
      <c r="E1694">
        <v>0.42143999999999998</v>
      </c>
      <c r="F1694">
        <v>0.48065000000000002</v>
      </c>
      <c r="G1694">
        <v>-0.71204999999999996</v>
      </c>
    </row>
    <row r="1695" spans="1:7">
      <c r="A1695">
        <v>-0.59504999999999997</v>
      </c>
      <c r="B1695">
        <v>2.1928000000000001</v>
      </c>
      <c r="C1695">
        <v>-2.1770999999999998</v>
      </c>
      <c r="D1695">
        <v>0.55969000000000002</v>
      </c>
      <c r="E1695">
        <v>-1.5899000000000001</v>
      </c>
      <c r="F1695">
        <v>-0.51534000000000002</v>
      </c>
      <c r="G1695">
        <v>2.8411</v>
      </c>
    </row>
    <row r="1696" spans="1:7">
      <c r="A1696">
        <v>-0.42398000000000002</v>
      </c>
      <c r="B1696">
        <v>0.94747999999999999</v>
      </c>
      <c r="C1696">
        <v>1.5947</v>
      </c>
      <c r="D1696">
        <v>-0.64285999999999999</v>
      </c>
      <c r="E1696">
        <v>0.33672999999999997</v>
      </c>
      <c r="F1696">
        <v>-1.2133</v>
      </c>
      <c r="G1696">
        <v>0.50544999999999995</v>
      </c>
    </row>
    <row r="1697" spans="1:7">
      <c r="A1697">
        <v>-0.26679000000000003</v>
      </c>
      <c r="B1697">
        <v>0.19858000000000001</v>
      </c>
      <c r="C1697">
        <v>0.76941000000000004</v>
      </c>
      <c r="D1697">
        <v>-0.34795999999999999</v>
      </c>
      <c r="E1697">
        <v>1.0306</v>
      </c>
      <c r="F1697">
        <v>1.1978</v>
      </c>
      <c r="G1697">
        <v>-1.2761</v>
      </c>
    </row>
    <row r="1698" spans="1:7">
      <c r="A1698">
        <v>-0.16288</v>
      </c>
      <c r="B1698">
        <v>0.99743000000000004</v>
      </c>
      <c r="C1698">
        <v>1.3219000000000001</v>
      </c>
      <c r="D1698">
        <v>-0.10897999999999999</v>
      </c>
      <c r="E1698">
        <v>-0.36742000000000002</v>
      </c>
      <c r="F1698">
        <v>-0.22728999999999999</v>
      </c>
      <c r="G1698">
        <v>0.10141</v>
      </c>
    </row>
    <row r="1699" spans="1:7">
      <c r="A1699">
        <v>-0.20852999999999999</v>
      </c>
      <c r="B1699">
        <v>2.3734999999999999</v>
      </c>
      <c r="C1699">
        <v>1.9805999999999999</v>
      </c>
      <c r="D1699">
        <v>0.43647999999999998</v>
      </c>
      <c r="E1699">
        <v>0.69943</v>
      </c>
      <c r="F1699">
        <v>-0.20602999999999999</v>
      </c>
      <c r="G1699">
        <v>-3.4491000000000001</v>
      </c>
    </row>
    <row r="1700" spans="1:7">
      <c r="A1700">
        <v>-0.30553999999999998</v>
      </c>
      <c r="B1700">
        <v>-0.17263999999999999</v>
      </c>
      <c r="C1700">
        <v>-0.22514000000000001</v>
      </c>
      <c r="D1700">
        <v>-0.20485</v>
      </c>
      <c r="E1700">
        <v>0.49569000000000002</v>
      </c>
      <c r="F1700">
        <v>-1.0189999999999999</v>
      </c>
      <c r="G1700">
        <v>-0.66515000000000002</v>
      </c>
    </row>
    <row r="1701" spans="1:7">
      <c r="A1701">
        <v>-0.16747999999999999</v>
      </c>
      <c r="B1701">
        <v>-0.85468999999999995</v>
      </c>
      <c r="C1701">
        <v>1.6201E-2</v>
      </c>
      <c r="D1701">
        <v>-0.53822999999999999</v>
      </c>
      <c r="E1701">
        <v>6.1393000000000003E-2</v>
      </c>
      <c r="F1701">
        <v>-1.6762999999999999</v>
      </c>
      <c r="G1701">
        <v>1.3381000000000001</v>
      </c>
    </row>
    <row r="1702" spans="1:7">
      <c r="A1702">
        <v>-0.15745000000000001</v>
      </c>
      <c r="B1702">
        <v>1.2578</v>
      </c>
      <c r="C1702">
        <v>-0.46266000000000002</v>
      </c>
      <c r="D1702">
        <v>-2.6372</v>
      </c>
      <c r="E1702">
        <v>0.72045000000000003</v>
      </c>
      <c r="F1702">
        <v>0.43378</v>
      </c>
      <c r="G1702">
        <v>-0.77175000000000005</v>
      </c>
    </row>
    <row r="1703" spans="1:7">
      <c r="A1703">
        <v>6.5041000000000002E-2</v>
      </c>
      <c r="B1703">
        <v>-0.41313</v>
      </c>
      <c r="C1703">
        <v>-0.64132999999999996</v>
      </c>
      <c r="D1703">
        <v>1.6903999999999999</v>
      </c>
      <c r="E1703">
        <v>1.3956</v>
      </c>
      <c r="F1703">
        <v>1.1775</v>
      </c>
      <c r="G1703">
        <v>-4.7786</v>
      </c>
    </row>
    <row r="1704" spans="1:7">
      <c r="A1704">
        <v>-0.18393999999999999</v>
      </c>
      <c r="B1704">
        <v>-5.9547999999999997E-2</v>
      </c>
      <c r="C1704">
        <v>-0.1409</v>
      </c>
      <c r="D1704">
        <v>-1.3069999999999999</v>
      </c>
      <c r="E1704">
        <v>-0.63593999999999995</v>
      </c>
      <c r="F1704">
        <v>0.46135999999999999</v>
      </c>
      <c r="G1704">
        <v>0.38089000000000001</v>
      </c>
    </row>
    <row r="1705" spans="1:7">
      <c r="A1705">
        <v>0.12640000000000001</v>
      </c>
      <c r="B1705">
        <v>0.61658999999999997</v>
      </c>
      <c r="C1705">
        <v>0.64171999999999996</v>
      </c>
      <c r="D1705">
        <v>-6.0053000000000002E-2</v>
      </c>
      <c r="E1705">
        <v>1.3479000000000001</v>
      </c>
      <c r="F1705">
        <v>0.50590999999999997</v>
      </c>
      <c r="G1705">
        <v>-4.2796000000000003</v>
      </c>
    </row>
    <row r="1706" spans="1:7">
      <c r="A1706">
        <v>0.49218000000000001</v>
      </c>
      <c r="B1706">
        <v>-0.10117</v>
      </c>
      <c r="C1706">
        <v>-0.52822000000000002</v>
      </c>
      <c r="D1706">
        <v>1.0270999999999999</v>
      </c>
      <c r="E1706">
        <v>-0.67681000000000002</v>
      </c>
      <c r="F1706">
        <v>-0.15667</v>
      </c>
      <c r="G1706">
        <v>-0.74487999999999999</v>
      </c>
    </row>
    <row r="1707" spans="1:7">
      <c r="A1707">
        <v>0.41489999999999999</v>
      </c>
      <c r="B1707">
        <v>0.56096999999999997</v>
      </c>
      <c r="C1707">
        <v>1.6420999999999999</v>
      </c>
      <c r="D1707">
        <v>-1.3544</v>
      </c>
      <c r="E1707">
        <v>-0.12468</v>
      </c>
      <c r="F1707">
        <v>0.55347000000000002</v>
      </c>
      <c r="G1707">
        <v>-2.2155999999999998</v>
      </c>
    </row>
    <row r="1708" spans="1:7">
      <c r="A1708">
        <v>0.53664999999999996</v>
      </c>
      <c r="B1708">
        <v>-0.99807999999999997</v>
      </c>
      <c r="C1708">
        <v>-0.15601000000000001</v>
      </c>
      <c r="D1708">
        <v>-0.26327</v>
      </c>
      <c r="E1708">
        <v>-0.91078999999999999</v>
      </c>
      <c r="F1708">
        <v>-8.1923999999999997E-2</v>
      </c>
      <c r="G1708">
        <v>1.4948999999999999</v>
      </c>
    </row>
    <row r="1709" spans="1:7">
      <c r="A1709">
        <v>0.57238999999999995</v>
      </c>
      <c r="B1709">
        <v>0.57491000000000003</v>
      </c>
      <c r="C1709">
        <v>-0.73304000000000002</v>
      </c>
      <c r="D1709">
        <v>2.4935</v>
      </c>
      <c r="E1709">
        <v>-2.0057</v>
      </c>
      <c r="F1709">
        <v>0.42858000000000002</v>
      </c>
      <c r="G1709">
        <v>-1.6872</v>
      </c>
    </row>
    <row r="1710" spans="1:7">
      <c r="A1710">
        <v>0.84255999999999998</v>
      </c>
      <c r="B1710">
        <v>0.65642</v>
      </c>
      <c r="C1710">
        <v>0.73341999999999996</v>
      </c>
      <c r="D1710">
        <v>-3.1064000000000001E-2</v>
      </c>
      <c r="E1710">
        <v>-1.0058</v>
      </c>
      <c r="F1710">
        <v>0.79215000000000002</v>
      </c>
      <c r="G1710">
        <v>-1.8429</v>
      </c>
    </row>
    <row r="1711" spans="1:7">
      <c r="A1711">
        <v>0.98970999999999998</v>
      </c>
      <c r="B1711">
        <v>-0.81467000000000001</v>
      </c>
      <c r="C1711">
        <v>1.3954</v>
      </c>
      <c r="D1711">
        <v>0.15359999999999999</v>
      </c>
      <c r="E1711">
        <v>-0.45596999999999999</v>
      </c>
      <c r="F1711">
        <v>-0.10463</v>
      </c>
      <c r="G1711">
        <v>-0.77237</v>
      </c>
    </row>
    <row r="1712" spans="1:7">
      <c r="A1712">
        <v>1.0881000000000001</v>
      </c>
      <c r="B1712">
        <v>-0.4884</v>
      </c>
      <c r="C1712">
        <v>1.6671</v>
      </c>
      <c r="D1712">
        <v>-0.25741000000000003</v>
      </c>
      <c r="E1712">
        <v>6.9113999999999995E-2</v>
      </c>
      <c r="F1712">
        <v>0.84177000000000002</v>
      </c>
      <c r="G1712">
        <v>-2.3191999999999999</v>
      </c>
    </row>
    <row r="1713" spans="1:7">
      <c r="A1713">
        <v>0.89700999999999997</v>
      </c>
      <c r="B1713">
        <v>-0.23432</v>
      </c>
      <c r="C1713">
        <v>-0.95306999999999997</v>
      </c>
      <c r="D1713">
        <v>0.66386000000000001</v>
      </c>
      <c r="E1713">
        <v>0.11072</v>
      </c>
      <c r="F1713">
        <v>-0.71035999999999999</v>
      </c>
      <c r="G1713">
        <v>0.67972999999999995</v>
      </c>
    </row>
    <row r="1714" spans="1:7">
      <c r="A1714">
        <v>1.1875</v>
      </c>
      <c r="B1714">
        <v>0.74675999999999998</v>
      </c>
      <c r="C1714">
        <v>0.62260000000000004</v>
      </c>
      <c r="D1714">
        <v>-0.55012000000000005</v>
      </c>
      <c r="E1714">
        <v>1.369</v>
      </c>
      <c r="F1714">
        <v>-0.67349999999999999</v>
      </c>
      <c r="G1714">
        <v>-1.7746</v>
      </c>
    </row>
    <row r="1715" spans="1:7">
      <c r="A1715">
        <v>1.0953999999999999</v>
      </c>
      <c r="B1715">
        <v>0.26384999999999997</v>
      </c>
      <c r="C1715">
        <v>0.92701</v>
      </c>
      <c r="D1715">
        <v>-0.76000999999999996</v>
      </c>
      <c r="E1715">
        <v>-0.23047999999999999</v>
      </c>
      <c r="F1715">
        <v>-0.43354999999999999</v>
      </c>
      <c r="G1715">
        <v>7.4242000000000002E-2</v>
      </c>
    </row>
    <row r="1716" spans="1:7">
      <c r="A1716">
        <v>1.3259000000000001</v>
      </c>
      <c r="B1716">
        <v>3.5430999999999997E-2</v>
      </c>
      <c r="C1716">
        <v>0.60757000000000005</v>
      </c>
      <c r="D1716">
        <v>0.11656</v>
      </c>
      <c r="E1716">
        <v>1.8421000000000001</v>
      </c>
      <c r="F1716">
        <v>0.97263999999999995</v>
      </c>
      <c r="G1716">
        <v>-3.7084000000000001</v>
      </c>
    </row>
    <row r="1717" spans="1:7">
      <c r="A1717">
        <v>1.1422000000000001</v>
      </c>
      <c r="B1717">
        <v>-0.37785000000000002</v>
      </c>
      <c r="C1717">
        <v>-1.3903000000000001</v>
      </c>
      <c r="D1717">
        <v>1.5336000000000001</v>
      </c>
      <c r="E1717">
        <v>-6.9559999999999997E-2</v>
      </c>
      <c r="F1717">
        <v>-0.3246</v>
      </c>
      <c r="G1717">
        <v>0.50907000000000002</v>
      </c>
    </row>
    <row r="1718" spans="1:7">
      <c r="A1718">
        <v>1.3243</v>
      </c>
      <c r="B1718">
        <v>0.35408000000000001</v>
      </c>
      <c r="C1718">
        <v>-0.26207999999999998</v>
      </c>
      <c r="D1718">
        <v>-1.3931</v>
      </c>
      <c r="E1718">
        <v>8.5393999999999998E-2</v>
      </c>
      <c r="F1718">
        <v>1.4662999999999999</v>
      </c>
      <c r="G1718">
        <v>-0.15235000000000001</v>
      </c>
    </row>
    <row r="1719" spans="1:7">
      <c r="A1719">
        <v>1.8312999999999999</v>
      </c>
      <c r="B1719">
        <v>1.0212000000000001E-2</v>
      </c>
      <c r="C1719">
        <v>0.87885000000000002</v>
      </c>
      <c r="D1719">
        <v>0.95148999999999995</v>
      </c>
      <c r="E1719">
        <v>-0.63671</v>
      </c>
      <c r="F1719">
        <v>-0.24281</v>
      </c>
      <c r="G1719">
        <v>-0.83940000000000003</v>
      </c>
    </row>
    <row r="1720" spans="1:7">
      <c r="A1720">
        <v>1.4613</v>
      </c>
      <c r="B1720">
        <v>0.32724999999999999</v>
      </c>
      <c r="C1720">
        <v>0.50858000000000003</v>
      </c>
      <c r="D1720">
        <v>0.31340000000000001</v>
      </c>
      <c r="E1720">
        <v>0.33345999999999998</v>
      </c>
      <c r="F1720">
        <v>0.39016000000000001</v>
      </c>
      <c r="G1720">
        <v>-1.6489</v>
      </c>
    </row>
    <row r="1721" spans="1:7">
      <c r="A1721">
        <v>1.9911000000000001</v>
      </c>
      <c r="B1721">
        <v>0.47543000000000002</v>
      </c>
      <c r="C1721">
        <v>0.48613000000000001</v>
      </c>
      <c r="D1721">
        <v>-2.3275999999999999</v>
      </c>
      <c r="E1721">
        <v>0.38033</v>
      </c>
      <c r="F1721">
        <v>-0.26279999999999998</v>
      </c>
      <c r="G1721">
        <v>1.6839</v>
      </c>
    </row>
    <row r="1722" spans="1:7">
      <c r="A1722">
        <v>2.1457000000000002</v>
      </c>
      <c r="B1722">
        <v>2.5487000000000002</v>
      </c>
      <c r="C1722">
        <v>-0.14050000000000001</v>
      </c>
      <c r="D1722">
        <v>-0.51071999999999995</v>
      </c>
      <c r="E1722">
        <v>0.48686000000000001</v>
      </c>
      <c r="F1722">
        <v>-0.22353000000000001</v>
      </c>
      <c r="G1722">
        <v>-1.7091000000000001</v>
      </c>
    </row>
    <row r="1723" spans="1:7">
      <c r="A1723">
        <v>1.8573</v>
      </c>
      <c r="B1723">
        <v>0.68386999999999998</v>
      </c>
      <c r="C1723">
        <v>-0.20762</v>
      </c>
      <c r="D1723">
        <v>-0.23832</v>
      </c>
      <c r="E1723">
        <v>1.1032</v>
      </c>
      <c r="F1723">
        <v>0.28737000000000001</v>
      </c>
      <c r="G1723">
        <v>-1.1387</v>
      </c>
    </row>
    <row r="1724" spans="1:7">
      <c r="A1724">
        <v>1.7179</v>
      </c>
      <c r="B1724">
        <v>-1.1285000000000001</v>
      </c>
      <c r="C1724">
        <v>-0.78818999999999995</v>
      </c>
      <c r="D1724">
        <v>0.23368</v>
      </c>
      <c r="E1724">
        <v>0.63024000000000002</v>
      </c>
      <c r="F1724">
        <v>-0.80257000000000001</v>
      </c>
      <c r="G1724">
        <v>2.3896999999999999</v>
      </c>
    </row>
    <row r="1725" spans="1:7">
      <c r="A1725">
        <v>2.0436000000000001</v>
      </c>
      <c r="B1725">
        <v>-0.41252</v>
      </c>
      <c r="C1725">
        <v>1.0484</v>
      </c>
      <c r="D1725">
        <v>1.2818000000000001</v>
      </c>
      <c r="E1725">
        <v>0.45996999999999999</v>
      </c>
      <c r="F1725">
        <v>-7.0473000000000003E-3</v>
      </c>
      <c r="G1725">
        <v>-1.7809999999999999</v>
      </c>
    </row>
    <row r="1726" spans="1:7">
      <c r="A1726">
        <v>2.1059999999999999</v>
      </c>
      <c r="B1726">
        <v>9.8808999999999998E-3</v>
      </c>
      <c r="C1726">
        <v>-0.62568999999999997</v>
      </c>
      <c r="D1726">
        <v>1.4762999999999999</v>
      </c>
      <c r="E1726">
        <v>0.21539</v>
      </c>
      <c r="F1726">
        <v>8.8342000000000004E-2</v>
      </c>
      <c r="G1726">
        <v>-0.52988999999999997</v>
      </c>
    </row>
    <row r="1727" spans="1:7">
      <c r="A1727">
        <v>2.2280000000000002</v>
      </c>
      <c r="B1727">
        <v>0.70572000000000001</v>
      </c>
      <c r="C1727">
        <v>0.32214999999999999</v>
      </c>
      <c r="D1727">
        <v>-1.2902</v>
      </c>
      <c r="E1727">
        <v>-0.81728999999999996</v>
      </c>
      <c r="F1727">
        <v>0.51185999999999998</v>
      </c>
      <c r="G1727">
        <v>1.4138999999999999</v>
      </c>
    </row>
    <row r="1728" spans="1:7">
      <c r="A1728">
        <v>2.1644999999999999</v>
      </c>
      <c r="B1728">
        <v>-0.52595999999999998</v>
      </c>
      <c r="C1728">
        <v>-1.8591</v>
      </c>
      <c r="D1728">
        <v>-7.7590999999999993E-2</v>
      </c>
      <c r="E1728">
        <v>-0.52698</v>
      </c>
      <c r="F1728">
        <v>0.34595999999999999</v>
      </c>
      <c r="G1728">
        <v>3.4622999999999999</v>
      </c>
    </row>
    <row r="1729" spans="1:7">
      <c r="A1729">
        <v>2.1918000000000002</v>
      </c>
      <c r="B1729">
        <v>0.27433999999999997</v>
      </c>
      <c r="C1729">
        <v>1.5764</v>
      </c>
      <c r="D1729">
        <v>4.9304000000000001E-2</v>
      </c>
      <c r="E1729">
        <v>1.1525000000000001</v>
      </c>
      <c r="F1729">
        <v>-0.17080000000000001</v>
      </c>
      <c r="G1729">
        <v>-1.9323999999999999</v>
      </c>
    </row>
    <row r="1730" spans="1:7">
      <c r="A1730">
        <v>2.6638000000000002</v>
      </c>
      <c r="B1730">
        <v>-5.4149999999999997E-2</v>
      </c>
      <c r="C1730">
        <v>-0.23380999999999999</v>
      </c>
      <c r="D1730">
        <v>-0.87209000000000003</v>
      </c>
      <c r="E1730">
        <v>0.19417000000000001</v>
      </c>
      <c r="F1730">
        <v>-0.21822</v>
      </c>
      <c r="G1730">
        <v>2.2113</v>
      </c>
    </row>
    <row r="1731" spans="1:7">
      <c r="A1731">
        <v>2.3965000000000001</v>
      </c>
      <c r="B1731">
        <v>-0.70491000000000004</v>
      </c>
      <c r="C1731">
        <v>-5.7583000000000002E-2</v>
      </c>
      <c r="D1731">
        <v>1.0281</v>
      </c>
      <c r="E1731">
        <v>-0.97838999999999998</v>
      </c>
      <c r="F1731">
        <v>-1.3079000000000001</v>
      </c>
      <c r="G1731">
        <v>3.0409999999999999</v>
      </c>
    </row>
    <row r="1732" spans="1:7">
      <c r="A1732">
        <v>2.5400999999999998</v>
      </c>
      <c r="B1732">
        <v>0.53237999999999996</v>
      </c>
      <c r="C1732">
        <v>-1.265E-2</v>
      </c>
      <c r="D1732">
        <v>0.12479999999999999</v>
      </c>
      <c r="E1732">
        <v>0.76480999999999999</v>
      </c>
      <c r="F1732">
        <v>0.27951999999999999</v>
      </c>
      <c r="G1732">
        <v>-0.57574999999999998</v>
      </c>
    </row>
    <row r="1733" spans="1:7">
      <c r="A1733">
        <v>2.4201999999999999</v>
      </c>
      <c r="B1733">
        <v>-0.83774999999999999</v>
      </c>
      <c r="C1733">
        <v>1.8612</v>
      </c>
      <c r="D1733">
        <v>-0.68696000000000002</v>
      </c>
      <c r="E1733">
        <v>1.7467999999999999</v>
      </c>
      <c r="F1733">
        <v>-0.94037000000000004</v>
      </c>
      <c r="G1733">
        <v>9.6035999999999996E-2</v>
      </c>
    </row>
    <row r="1734" spans="1:7">
      <c r="A1734">
        <v>2.2883</v>
      </c>
      <c r="B1734">
        <v>1.7290000000000001</v>
      </c>
      <c r="C1734">
        <v>0.93513999999999997</v>
      </c>
      <c r="D1734">
        <v>-1.2223999999999999</v>
      </c>
      <c r="E1734">
        <v>0.31738</v>
      </c>
      <c r="F1734">
        <v>1.2010000000000001</v>
      </c>
      <c r="G1734">
        <v>-1.6537999999999999</v>
      </c>
    </row>
    <row r="1735" spans="1:7">
      <c r="A1735">
        <v>2.7488000000000001</v>
      </c>
      <c r="B1735">
        <v>-0.77142999999999995</v>
      </c>
      <c r="C1735">
        <v>0.35622999999999999</v>
      </c>
      <c r="D1735">
        <v>-0.11537</v>
      </c>
      <c r="E1735">
        <v>-0.12606999999999999</v>
      </c>
      <c r="F1735">
        <v>0.94767999999999997</v>
      </c>
      <c r="G1735">
        <v>0.98878999999999995</v>
      </c>
    </row>
    <row r="1736" spans="1:7">
      <c r="A1736">
        <v>2.7799</v>
      </c>
      <c r="B1736">
        <v>-0.21329999999999999</v>
      </c>
      <c r="C1736">
        <v>1.0392999999999999</v>
      </c>
      <c r="D1736">
        <v>-0.35143000000000002</v>
      </c>
      <c r="E1736">
        <v>0.13074</v>
      </c>
      <c r="F1736">
        <v>0.27934999999999999</v>
      </c>
      <c r="G1736">
        <v>0.48555999999999999</v>
      </c>
    </row>
    <row r="1737" spans="1:7">
      <c r="A1737">
        <v>2.8856999999999999</v>
      </c>
      <c r="B1737">
        <v>-0.53266000000000002</v>
      </c>
      <c r="C1737">
        <v>0.14913000000000001</v>
      </c>
      <c r="D1737">
        <v>1.3115000000000001</v>
      </c>
      <c r="E1737">
        <v>-1.0271999999999999</v>
      </c>
      <c r="F1737">
        <v>0.96284000000000003</v>
      </c>
      <c r="G1737">
        <v>0.45845000000000002</v>
      </c>
    </row>
    <row r="1738" spans="1:7">
      <c r="A1738">
        <v>2.6579999999999999</v>
      </c>
      <c r="B1738">
        <v>1.0904</v>
      </c>
      <c r="C1738">
        <v>-1.1362000000000001</v>
      </c>
      <c r="D1738">
        <v>-1.1889000000000001</v>
      </c>
      <c r="E1738">
        <v>1.0701000000000001</v>
      </c>
      <c r="F1738">
        <v>-0.38222</v>
      </c>
      <c r="G1738">
        <v>2.0451999999999999</v>
      </c>
    </row>
    <row r="1739" spans="1:7">
      <c r="A1739">
        <v>2.9245000000000001</v>
      </c>
      <c r="B1739">
        <v>-0.16113</v>
      </c>
      <c r="C1739">
        <v>1.8116000000000001</v>
      </c>
      <c r="D1739">
        <v>1.1117999999999999</v>
      </c>
      <c r="E1739">
        <v>1.1435999999999999</v>
      </c>
      <c r="F1739">
        <v>0.67988999999999999</v>
      </c>
      <c r="G1739">
        <v>-3.1280000000000001</v>
      </c>
    </row>
    <row r="1740" spans="1:7">
      <c r="A1740">
        <v>3.0619000000000001</v>
      </c>
      <c r="B1740">
        <v>-0.39715</v>
      </c>
      <c r="C1740">
        <v>-0.41494999999999999</v>
      </c>
      <c r="D1740">
        <v>1.4523999999999999</v>
      </c>
      <c r="E1740">
        <v>-0.27987000000000001</v>
      </c>
      <c r="F1740">
        <v>-0.41293000000000002</v>
      </c>
      <c r="G1740">
        <v>1.5197000000000001</v>
      </c>
    </row>
    <row r="1741" spans="1:7">
      <c r="A1741">
        <v>3.1819999999999999</v>
      </c>
      <c r="B1741">
        <v>-0.97663999999999995</v>
      </c>
      <c r="C1741">
        <v>-1.3239000000000001</v>
      </c>
      <c r="D1741">
        <v>-0.19747999999999999</v>
      </c>
      <c r="E1741">
        <v>0.22198999999999999</v>
      </c>
      <c r="F1741">
        <v>-0.61097999999999997</v>
      </c>
      <c r="G1741">
        <v>4.4499000000000004</v>
      </c>
    </row>
    <row r="1742" spans="1:7">
      <c r="A1742">
        <v>3.1522000000000001</v>
      </c>
      <c r="B1742">
        <v>-0.70218000000000003</v>
      </c>
      <c r="C1742">
        <v>-0.15162</v>
      </c>
      <c r="D1742">
        <v>-1.8117999999999999E-2</v>
      </c>
      <c r="E1742">
        <v>-0.14430999999999999</v>
      </c>
      <c r="F1742">
        <v>-0.42374000000000001</v>
      </c>
      <c r="G1742">
        <v>3.0516000000000001</v>
      </c>
    </row>
    <row r="1743" spans="1:7">
      <c r="A1743">
        <v>2.9342000000000001</v>
      </c>
      <c r="B1743">
        <v>0.77278000000000002</v>
      </c>
      <c r="C1743">
        <v>-0.46410000000000001</v>
      </c>
      <c r="D1743">
        <v>1.2378</v>
      </c>
      <c r="E1743">
        <v>-0.13427</v>
      </c>
      <c r="F1743">
        <v>-1.4295</v>
      </c>
      <c r="G1743">
        <v>1.6358999999999999</v>
      </c>
    </row>
    <row r="1744" spans="1:7">
      <c r="A1744">
        <v>3.0874000000000001</v>
      </c>
      <c r="B1744">
        <v>1.3626</v>
      </c>
      <c r="C1744">
        <v>-1.1511</v>
      </c>
      <c r="D1744">
        <v>-2.2165000000000001E-2</v>
      </c>
      <c r="E1744">
        <v>0.83879000000000004</v>
      </c>
      <c r="F1744">
        <v>-0.85496000000000005</v>
      </c>
      <c r="G1744">
        <v>1.5205</v>
      </c>
    </row>
    <row r="1745" spans="1:7">
      <c r="A1745">
        <v>3.2456999999999998</v>
      </c>
      <c r="B1745">
        <v>-1.7365999999999999</v>
      </c>
      <c r="C1745">
        <v>0.14391999999999999</v>
      </c>
      <c r="D1745">
        <v>0.12223000000000001</v>
      </c>
      <c r="E1745">
        <v>0.45740999999999998</v>
      </c>
      <c r="F1745">
        <v>-0.27712999999999999</v>
      </c>
      <c r="G1745">
        <v>2.9819</v>
      </c>
    </row>
    <row r="1746" spans="1:7">
      <c r="A1746">
        <v>3.0489999999999999</v>
      </c>
      <c r="B1746">
        <v>1.169</v>
      </c>
      <c r="C1746">
        <v>-0.15106</v>
      </c>
      <c r="D1746">
        <v>-0.69081999999999999</v>
      </c>
      <c r="E1746">
        <v>-1.3845000000000001</v>
      </c>
      <c r="F1746">
        <v>-0.30231000000000002</v>
      </c>
      <c r="G1746">
        <v>3.1436999999999999</v>
      </c>
    </row>
    <row r="1747" spans="1:7">
      <c r="A1747">
        <v>3.1139999999999999</v>
      </c>
      <c r="B1747">
        <v>-1.4242999999999999</v>
      </c>
      <c r="C1747">
        <v>0.38712999999999997</v>
      </c>
      <c r="D1747">
        <v>0.73934</v>
      </c>
      <c r="E1747">
        <v>-0.84591000000000005</v>
      </c>
      <c r="F1747">
        <v>0.81457000000000002</v>
      </c>
      <c r="G1747">
        <v>2.0331999999999999</v>
      </c>
    </row>
    <row r="1748" spans="1:7">
      <c r="A1748">
        <v>3.2321</v>
      </c>
      <c r="B1748">
        <v>0.88027</v>
      </c>
      <c r="C1748">
        <v>-0.18082999999999999</v>
      </c>
      <c r="D1748">
        <v>0.38740999999999998</v>
      </c>
      <c r="E1748">
        <v>0.65971000000000002</v>
      </c>
      <c r="F1748">
        <v>-0.43864999999999998</v>
      </c>
      <c r="G1748">
        <v>0.46428999999999998</v>
      </c>
    </row>
    <row r="1749" spans="1:7">
      <c r="A1749">
        <v>3.4007999999999998</v>
      </c>
      <c r="B1749">
        <v>0.1895</v>
      </c>
      <c r="C1749">
        <v>1.1447000000000001E-2</v>
      </c>
      <c r="D1749">
        <v>-8.7175000000000002E-2</v>
      </c>
      <c r="E1749">
        <v>0.98429999999999995</v>
      </c>
      <c r="F1749">
        <v>-0.31734000000000001</v>
      </c>
      <c r="G1749">
        <v>1.0178</v>
      </c>
    </row>
    <row r="1750" spans="1:7">
      <c r="A1750">
        <v>-3.7835999999999999</v>
      </c>
      <c r="B1750">
        <v>-2.9512</v>
      </c>
      <c r="C1750">
        <v>-1.2029000000000001</v>
      </c>
      <c r="D1750">
        <v>-0.84355999999999998</v>
      </c>
      <c r="E1750">
        <v>0.53064</v>
      </c>
      <c r="F1750">
        <v>-0.25750000000000001</v>
      </c>
      <c r="G1750">
        <v>2.8269000000000002</v>
      </c>
    </row>
    <row r="1751" spans="1:7">
      <c r="A1751">
        <v>-3.6345000000000001</v>
      </c>
      <c r="B1751">
        <v>-0.73495999999999995</v>
      </c>
      <c r="C1751">
        <v>-1.0264</v>
      </c>
      <c r="D1751">
        <v>-1.6398999999999999</v>
      </c>
      <c r="E1751">
        <v>1.1959</v>
      </c>
      <c r="F1751">
        <v>0.34882000000000002</v>
      </c>
      <c r="G1751">
        <v>0.15554000000000001</v>
      </c>
    </row>
    <row r="1752" spans="1:7">
      <c r="A1752">
        <v>-3.5947</v>
      </c>
      <c r="B1752">
        <v>-1.1094999999999999</v>
      </c>
      <c r="C1752">
        <v>-0.10011</v>
      </c>
      <c r="D1752">
        <v>0.19592999999999999</v>
      </c>
      <c r="E1752">
        <v>0.70669000000000004</v>
      </c>
      <c r="F1752">
        <v>-1.1140000000000001</v>
      </c>
      <c r="G1752">
        <v>-0.30142999999999998</v>
      </c>
    </row>
    <row r="1753" spans="1:7">
      <c r="A1753">
        <v>-4.0133999999999999</v>
      </c>
      <c r="B1753">
        <v>0.23507</v>
      </c>
      <c r="C1753">
        <v>0.76351000000000002</v>
      </c>
      <c r="D1753">
        <v>9.6989000000000006E-2</v>
      </c>
      <c r="E1753">
        <v>0.66269999999999996</v>
      </c>
      <c r="F1753">
        <v>-0.82184999999999997</v>
      </c>
      <c r="G1753">
        <v>-3.0621999999999998</v>
      </c>
    </row>
    <row r="1754" spans="1:7">
      <c r="A1754">
        <v>-3.6463000000000001</v>
      </c>
      <c r="B1754">
        <v>-0.71653999999999995</v>
      </c>
      <c r="C1754">
        <v>0.49725999999999998</v>
      </c>
      <c r="D1754">
        <v>0.10780000000000001</v>
      </c>
      <c r="E1754">
        <v>0.53586999999999996</v>
      </c>
      <c r="F1754">
        <v>-3.0889E-2</v>
      </c>
      <c r="G1754">
        <v>-2.2014999999999998</v>
      </c>
    </row>
    <row r="1755" spans="1:7">
      <c r="A1755">
        <v>-3.6284999999999998</v>
      </c>
      <c r="B1755">
        <v>0.41377000000000003</v>
      </c>
      <c r="C1755">
        <v>-0.32495000000000002</v>
      </c>
      <c r="D1755">
        <v>-0.32197999999999999</v>
      </c>
      <c r="E1755">
        <v>-0.45132</v>
      </c>
      <c r="F1755">
        <v>1.6961999999999999</v>
      </c>
      <c r="G1755">
        <v>-2.8302999999999998</v>
      </c>
    </row>
    <row r="1756" spans="1:7">
      <c r="A1756">
        <v>-3.5257999999999998</v>
      </c>
      <c r="B1756">
        <v>1.2189000000000001</v>
      </c>
      <c r="C1756">
        <v>0.68191000000000002</v>
      </c>
      <c r="D1756">
        <v>-1.0206999999999999</v>
      </c>
      <c r="E1756">
        <v>0.34093000000000001</v>
      </c>
      <c r="F1756">
        <v>-0.93908000000000003</v>
      </c>
      <c r="G1756">
        <v>-1.9319</v>
      </c>
    </row>
    <row r="1757" spans="1:7">
      <c r="A1757">
        <v>-3.4716999999999998</v>
      </c>
      <c r="B1757">
        <v>0.71618000000000004</v>
      </c>
      <c r="C1757">
        <v>-0.39301999999999998</v>
      </c>
      <c r="D1757">
        <v>-0.57008999999999999</v>
      </c>
      <c r="E1757">
        <v>1.2499</v>
      </c>
      <c r="F1757">
        <v>-1.7435</v>
      </c>
      <c r="G1757">
        <v>-0.91598999999999997</v>
      </c>
    </row>
    <row r="1758" spans="1:7">
      <c r="A1758">
        <v>-3.5951</v>
      </c>
      <c r="B1758">
        <v>0.56545000000000001</v>
      </c>
      <c r="C1758">
        <v>-1.3138000000000001</v>
      </c>
      <c r="D1758">
        <v>1.6255999999999999</v>
      </c>
      <c r="E1758">
        <v>2.2509000000000001E-2</v>
      </c>
      <c r="F1758">
        <v>-0.15035999999999999</v>
      </c>
      <c r="G1758">
        <v>-2.6955</v>
      </c>
    </row>
    <row r="1759" spans="1:7">
      <c r="A1759">
        <v>-3.2576999999999998</v>
      </c>
      <c r="B1759">
        <v>0.87119999999999997</v>
      </c>
      <c r="C1759">
        <v>0.67642000000000002</v>
      </c>
      <c r="D1759">
        <v>1.3542000000000001</v>
      </c>
      <c r="E1759">
        <v>0.83038999999999996</v>
      </c>
      <c r="F1759">
        <v>-1.0690999999999999</v>
      </c>
      <c r="G1759">
        <v>-4.2507999999999999</v>
      </c>
    </row>
    <row r="1760" spans="1:7">
      <c r="A1760">
        <v>-3.5775999999999999</v>
      </c>
      <c r="B1760">
        <v>-0.23580000000000001</v>
      </c>
      <c r="C1760">
        <v>-0.64732999999999996</v>
      </c>
      <c r="D1760">
        <v>-0.56616</v>
      </c>
      <c r="E1760">
        <v>-0.54179999999999995</v>
      </c>
      <c r="F1760">
        <v>-0.56994999999999996</v>
      </c>
      <c r="G1760">
        <v>0.66364999999999996</v>
      </c>
    </row>
    <row r="1761" spans="1:7">
      <c r="A1761">
        <v>-3.3334999999999999</v>
      </c>
      <c r="B1761">
        <v>-0.30706</v>
      </c>
      <c r="C1761">
        <v>0.17385999999999999</v>
      </c>
      <c r="D1761">
        <v>-0.76054999999999995</v>
      </c>
      <c r="E1761">
        <v>-0.44746999999999998</v>
      </c>
      <c r="F1761">
        <v>-5.5808000000000003E-2</v>
      </c>
      <c r="G1761">
        <v>-0.28539999999999999</v>
      </c>
    </row>
    <row r="1762" spans="1:7">
      <c r="A1762">
        <v>-3.4944999999999999</v>
      </c>
      <c r="B1762">
        <v>-1.8169999999999999</v>
      </c>
      <c r="C1762">
        <v>-1.1742999999999999</v>
      </c>
      <c r="D1762">
        <v>-0.55972</v>
      </c>
      <c r="E1762">
        <v>0.40403</v>
      </c>
      <c r="F1762">
        <v>0.76951000000000003</v>
      </c>
      <c r="G1762">
        <v>0.43326999999999999</v>
      </c>
    </row>
    <row r="1763" spans="1:7">
      <c r="A1763">
        <v>-3.3060999999999998</v>
      </c>
      <c r="B1763">
        <v>-0.12934999999999999</v>
      </c>
      <c r="C1763">
        <v>0.68189</v>
      </c>
      <c r="D1763">
        <v>-0.33896999999999999</v>
      </c>
      <c r="E1763">
        <v>-2.2284999999999999E-2</v>
      </c>
      <c r="F1763">
        <v>-0.37422</v>
      </c>
      <c r="G1763">
        <v>-1.5640000000000001</v>
      </c>
    </row>
    <row r="1764" spans="1:7">
      <c r="A1764">
        <v>-3.3336999999999999</v>
      </c>
      <c r="B1764">
        <v>-1.2481</v>
      </c>
      <c r="C1764">
        <v>-0.61370000000000002</v>
      </c>
      <c r="D1764">
        <v>-0.33907999999999999</v>
      </c>
      <c r="E1764">
        <v>1.0689</v>
      </c>
      <c r="F1764">
        <v>1.0551999999999999</v>
      </c>
      <c r="G1764">
        <v>-1.7988999999999999</v>
      </c>
    </row>
    <row r="1765" spans="1:7">
      <c r="A1765">
        <v>-3.1595</v>
      </c>
      <c r="B1765">
        <v>-1.3217000000000001</v>
      </c>
      <c r="C1765">
        <v>0.60538000000000003</v>
      </c>
      <c r="D1765">
        <v>0.35809000000000002</v>
      </c>
      <c r="E1765">
        <v>-1.0365</v>
      </c>
      <c r="F1765">
        <v>0.13882</v>
      </c>
      <c r="G1765">
        <v>-0.49378</v>
      </c>
    </row>
    <row r="1766" spans="1:7">
      <c r="A1766">
        <v>-3.1857000000000002</v>
      </c>
      <c r="B1766">
        <v>0.24475</v>
      </c>
      <c r="C1766">
        <v>0.44979999999999998</v>
      </c>
      <c r="D1766">
        <v>0.60711999999999999</v>
      </c>
      <c r="E1766">
        <v>1.4134</v>
      </c>
      <c r="F1766">
        <v>0.78229000000000004</v>
      </c>
      <c r="G1766">
        <v>-5.3310000000000004</v>
      </c>
    </row>
    <row r="1767" spans="1:7">
      <c r="A1767">
        <v>-3.3906999999999998</v>
      </c>
      <c r="B1767">
        <v>-0.99631000000000003</v>
      </c>
      <c r="C1767">
        <v>-0.52834999999999999</v>
      </c>
      <c r="D1767">
        <v>-0.33857999999999999</v>
      </c>
      <c r="E1767">
        <v>3.7971999999999999E-2</v>
      </c>
      <c r="F1767">
        <v>1.6326000000000001</v>
      </c>
      <c r="G1767">
        <v>-1.8968</v>
      </c>
    </row>
    <row r="1768" spans="1:7">
      <c r="A1768">
        <v>-2.9845999999999999</v>
      </c>
      <c r="B1768">
        <v>-0.56352999999999998</v>
      </c>
      <c r="C1768">
        <v>1.151</v>
      </c>
      <c r="D1768">
        <v>-1.1376999999999999</v>
      </c>
      <c r="E1768">
        <v>0.70852000000000004</v>
      </c>
      <c r="F1768">
        <v>-0.66491</v>
      </c>
      <c r="G1768">
        <v>-1.1362000000000001</v>
      </c>
    </row>
    <row r="1769" spans="1:7">
      <c r="A1769">
        <v>-2.7787999999999999</v>
      </c>
      <c r="B1769">
        <v>0.30546000000000001</v>
      </c>
      <c r="C1769">
        <v>-1.538</v>
      </c>
      <c r="D1769">
        <v>1.6676</v>
      </c>
      <c r="E1769">
        <v>0.51939000000000002</v>
      </c>
      <c r="F1769">
        <v>0.87705</v>
      </c>
      <c r="G1769">
        <v>-3.5036999999999998</v>
      </c>
    </row>
    <row r="1770" spans="1:7">
      <c r="A1770">
        <v>-2.7932999999999999</v>
      </c>
      <c r="B1770">
        <v>8.2611000000000004E-2</v>
      </c>
      <c r="C1770">
        <v>6.6405000000000006E-2</v>
      </c>
      <c r="D1770">
        <v>-1.5199</v>
      </c>
      <c r="E1770">
        <v>0.68723000000000001</v>
      </c>
      <c r="F1770">
        <v>0.80562999999999996</v>
      </c>
      <c r="G1770">
        <v>-1.7051000000000001</v>
      </c>
    </row>
    <row r="1771" spans="1:7">
      <c r="A1771">
        <v>-3.0129000000000001</v>
      </c>
      <c r="B1771">
        <v>1.6165</v>
      </c>
      <c r="C1771">
        <v>0.58433000000000002</v>
      </c>
      <c r="D1771">
        <v>1.1463000000000001</v>
      </c>
      <c r="E1771">
        <v>-0.99834000000000001</v>
      </c>
      <c r="F1771">
        <v>-0.18992999999999999</v>
      </c>
      <c r="G1771">
        <v>-4.0974000000000004</v>
      </c>
    </row>
    <row r="1772" spans="1:7">
      <c r="A1772">
        <v>-3.0758999999999999</v>
      </c>
      <c r="B1772">
        <v>-0.49801000000000001</v>
      </c>
      <c r="C1772">
        <v>-1.0378000000000001</v>
      </c>
      <c r="D1772">
        <v>0.60192000000000001</v>
      </c>
      <c r="E1772">
        <v>1.7675000000000001</v>
      </c>
      <c r="F1772">
        <v>0.54351000000000005</v>
      </c>
      <c r="G1772">
        <v>-3.4792000000000001</v>
      </c>
    </row>
    <row r="1773" spans="1:7">
      <c r="A1773">
        <v>-2.8068</v>
      </c>
      <c r="B1773">
        <v>-1.7858000000000001</v>
      </c>
      <c r="C1773">
        <v>-0.11835</v>
      </c>
      <c r="D1773">
        <v>-0.49120000000000003</v>
      </c>
      <c r="E1773">
        <v>-1.4695</v>
      </c>
      <c r="F1773">
        <v>1.4992000000000001</v>
      </c>
      <c r="G1773">
        <v>0.50156000000000001</v>
      </c>
    </row>
    <row r="1774" spans="1:7">
      <c r="A1774">
        <v>-2.8527999999999998</v>
      </c>
      <c r="B1774">
        <v>-1.6855</v>
      </c>
      <c r="C1774">
        <v>0.60185999999999995</v>
      </c>
      <c r="D1774">
        <v>0.63432999999999995</v>
      </c>
      <c r="E1774">
        <v>-2.8851999999999999E-2</v>
      </c>
      <c r="F1774">
        <v>2.0097999999999998</v>
      </c>
      <c r="G1774">
        <v>-3.5543999999999998</v>
      </c>
    </row>
    <row r="1775" spans="1:7">
      <c r="A1775">
        <v>-2.4348999999999998</v>
      </c>
      <c r="B1775">
        <v>0.12701999999999999</v>
      </c>
      <c r="C1775">
        <v>-1.3129999999999999</v>
      </c>
      <c r="D1775">
        <v>0.39461000000000002</v>
      </c>
      <c r="E1775">
        <v>-0.72214</v>
      </c>
      <c r="F1775">
        <v>-0.74375000000000002</v>
      </c>
      <c r="G1775">
        <v>0.62439999999999996</v>
      </c>
    </row>
    <row r="1776" spans="1:7">
      <c r="A1776">
        <v>-2.8239000000000001</v>
      </c>
      <c r="B1776">
        <v>-1.0781000000000001</v>
      </c>
      <c r="C1776">
        <v>-4.4644000000000003E-2</v>
      </c>
      <c r="D1776">
        <v>-0.88654999999999995</v>
      </c>
      <c r="E1776">
        <v>-0.26135000000000003</v>
      </c>
      <c r="F1776">
        <v>0.41078999999999999</v>
      </c>
      <c r="G1776">
        <v>-0.18546000000000001</v>
      </c>
    </row>
    <row r="1777" spans="1:7">
      <c r="A1777">
        <v>-2.5005000000000002</v>
      </c>
      <c r="B1777">
        <v>1.2861</v>
      </c>
      <c r="C1777">
        <v>-0.73131000000000002</v>
      </c>
      <c r="D1777">
        <v>0.36303000000000002</v>
      </c>
      <c r="E1777">
        <v>0.15143999999999999</v>
      </c>
      <c r="F1777">
        <v>0.59631999999999996</v>
      </c>
      <c r="G1777">
        <v>-3.5028999999999999</v>
      </c>
    </row>
    <row r="1778" spans="1:7">
      <c r="A1778">
        <v>-2.4060999999999999</v>
      </c>
      <c r="B1778">
        <v>0.90878000000000003</v>
      </c>
      <c r="C1778">
        <v>-0.60687000000000002</v>
      </c>
      <c r="D1778">
        <v>-1.5586</v>
      </c>
      <c r="E1778">
        <v>1.6648000000000001</v>
      </c>
      <c r="F1778">
        <v>2.2807000000000001E-2</v>
      </c>
      <c r="G1778">
        <v>-2.1589</v>
      </c>
    </row>
    <row r="1779" spans="1:7">
      <c r="A1779">
        <v>-2.5908000000000002</v>
      </c>
      <c r="B1779">
        <v>-0.81899</v>
      </c>
      <c r="C1779">
        <v>-1.2185999999999999</v>
      </c>
      <c r="D1779">
        <v>-1.2272E-2</v>
      </c>
      <c r="E1779">
        <v>-1.5604</v>
      </c>
      <c r="F1779">
        <v>-1.0842000000000001</v>
      </c>
      <c r="G1779">
        <v>2.6288999999999998</v>
      </c>
    </row>
    <row r="1780" spans="1:7">
      <c r="A1780">
        <v>-2.1244000000000001</v>
      </c>
      <c r="B1780">
        <v>-0.75180000000000002</v>
      </c>
      <c r="C1780">
        <v>2.6025999999999998</v>
      </c>
      <c r="D1780">
        <v>-0.35974</v>
      </c>
      <c r="E1780">
        <v>-6.3182000000000002E-2</v>
      </c>
      <c r="F1780">
        <v>-1.3461000000000001</v>
      </c>
      <c r="G1780">
        <v>-1.6848000000000001</v>
      </c>
    </row>
    <row r="1781" spans="1:7">
      <c r="A1781">
        <v>-2.3096000000000001</v>
      </c>
      <c r="B1781">
        <v>-0.84277999999999997</v>
      </c>
      <c r="C1781">
        <v>3.3302999999999999E-2</v>
      </c>
      <c r="D1781">
        <v>0.72111000000000003</v>
      </c>
      <c r="E1781">
        <v>0.75738000000000005</v>
      </c>
      <c r="F1781">
        <v>1.0102</v>
      </c>
      <c r="G1781">
        <v>-3.6678000000000002</v>
      </c>
    </row>
    <row r="1782" spans="1:7">
      <c r="A1782">
        <v>-1.9196</v>
      </c>
      <c r="B1782">
        <v>-0.21007999999999999</v>
      </c>
      <c r="C1782">
        <v>1.0186999999999999</v>
      </c>
      <c r="D1782">
        <v>-2.5024000000000002</v>
      </c>
      <c r="E1782">
        <v>-0.24385999999999999</v>
      </c>
      <c r="F1782">
        <v>-0.80520000000000003</v>
      </c>
      <c r="G1782">
        <v>1.2527999999999999</v>
      </c>
    </row>
    <row r="1783" spans="1:7">
      <c r="A1783">
        <v>-2.4329999999999998</v>
      </c>
      <c r="B1783">
        <v>0.19591</v>
      </c>
      <c r="C1783">
        <v>-0.83006000000000002</v>
      </c>
      <c r="D1783">
        <v>1.1812</v>
      </c>
      <c r="E1783">
        <v>0.40128999999999998</v>
      </c>
      <c r="F1783">
        <v>-0.31408999999999998</v>
      </c>
      <c r="G1783">
        <v>-2.9096000000000002</v>
      </c>
    </row>
    <row r="1784" spans="1:7">
      <c r="A1784">
        <v>-1.8611</v>
      </c>
      <c r="B1784">
        <v>0.37413000000000002</v>
      </c>
      <c r="C1784">
        <v>0.14127000000000001</v>
      </c>
      <c r="D1784">
        <v>0.45538000000000001</v>
      </c>
      <c r="E1784">
        <v>-1.4550000000000001</v>
      </c>
      <c r="F1784">
        <v>1.18</v>
      </c>
      <c r="G1784">
        <v>-2.4584000000000001</v>
      </c>
    </row>
    <row r="1785" spans="1:7">
      <c r="A1785">
        <v>-1.6513</v>
      </c>
      <c r="B1785">
        <v>0.38734000000000002</v>
      </c>
      <c r="C1785">
        <v>-0.66491</v>
      </c>
      <c r="D1785">
        <v>1.4829000000000001</v>
      </c>
      <c r="E1785">
        <v>-0.94811999999999996</v>
      </c>
      <c r="F1785">
        <v>-1.7581</v>
      </c>
      <c r="G1785">
        <v>-0.15336</v>
      </c>
    </row>
    <row r="1786" spans="1:7">
      <c r="A1786">
        <v>-2.0546000000000002</v>
      </c>
      <c r="B1786">
        <v>0.88754999999999995</v>
      </c>
      <c r="C1786">
        <v>-5.2166999999999998E-2</v>
      </c>
      <c r="D1786">
        <v>-0.67181000000000002</v>
      </c>
      <c r="E1786">
        <v>-8.8520000000000001E-2</v>
      </c>
      <c r="F1786">
        <v>-0.61297999999999997</v>
      </c>
      <c r="G1786">
        <v>-1.5113000000000001</v>
      </c>
    </row>
    <row r="1787" spans="1:7">
      <c r="A1787">
        <v>-1.9510000000000001</v>
      </c>
      <c r="B1787">
        <v>-0.83811000000000002</v>
      </c>
      <c r="C1787">
        <v>1.1705000000000001</v>
      </c>
      <c r="D1787">
        <v>1.7586999999999999</v>
      </c>
      <c r="E1787">
        <v>-1.6012</v>
      </c>
      <c r="F1787">
        <v>-1.4754E-2</v>
      </c>
      <c r="G1787">
        <v>-2.6259999999999999</v>
      </c>
    </row>
    <row r="1788" spans="1:7">
      <c r="A1788">
        <v>-1.5914999999999999</v>
      </c>
      <c r="B1788">
        <v>2.4910999999999999</v>
      </c>
      <c r="C1788">
        <v>-0.76810999999999996</v>
      </c>
      <c r="D1788">
        <v>0.66671000000000002</v>
      </c>
      <c r="E1788">
        <v>5.0312000000000003E-2</v>
      </c>
      <c r="F1788">
        <v>0.97070000000000001</v>
      </c>
      <c r="G1788">
        <v>-5.2527999999999997</v>
      </c>
    </row>
    <row r="1789" spans="1:7">
      <c r="A1789">
        <v>-1.6048</v>
      </c>
      <c r="B1789">
        <v>-0.16134000000000001</v>
      </c>
      <c r="C1789">
        <v>-0.21165999999999999</v>
      </c>
      <c r="D1789">
        <v>0.21632999999999999</v>
      </c>
      <c r="E1789">
        <v>0.25183</v>
      </c>
      <c r="F1789">
        <v>0.34512999999999999</v>
      </c>
      <c r="G1789">
        <v>-2.3805000000000001</v>
      </c>
    </row>
    <row r="1790" spans="1:7">
      <c r="A1790">
        <v>-1.5359</v>
      </c>
      <c r="B1790">
        <v>0.29687000000000002</v>
      </c>
      <c r="C1790">
        <v>-0.27614</v>
      </c>
      <c r="D1790">
        <v>1.7424999999999999</v>
      </c>
      <c r="E1790">
        <v>-1.2444</v>
      </c>
      <c r="F1790">
        <v>0.55342000000000002</v>
      </c>
      <c r="G1790">
        <v>-3.1017000000000001</v>
      </c>
    </row>
    <row r="1791" spans="1:7">
      <c r="A1791">
        <v>-1.3001</v>
      </c>
      <c r="B1791">
        <v>-0.1258</v>
      </c>
      <c r="C1791">
        <v>0.65173999999999999</v>
      </c>
      <c r="D1791">
        <v>0.73773999999999995</v>
      </c>
      <c r="E1791">
        <v>1.1299999999999999</v>
      </c>
      <c r="F1791">
        <v>1.7923</v>
      </c>
      <c r="G1791">
        <v>-6.0423</v>
      </c>
    </row>
    <row r="1792" spans="1:7">
      <c r="A1792">
        <v>-1.5862000000000001</v>
      </c>
      <c r="B1792">
        <v>-2.9405000000000001</v>
      </c>
      <c r="C1792">
        <v>0.29471000000000003</v>
      </c>
      <c r="D1792">
        <v>-1.5364</v>
      </c>
      <c r="E1792">
        <v>-0.60536999999999996</v>
      </c>
      <c r="F1792">
        <v>-6.2126999999999998E-3</v>
      </c>
      <c r="G1792">
        <v>2.6472000000000002</v>
      </c>
    </row>
    <row r="1793" spans="1:7">
      <c r="A1793">
        <v>-0.73477000000000003</v>
      </c>
      <c r="B1793">
        <v>0.29737000000000002</v>
      </c>
      <c r="C1793">
        <v>0.33529999999999999</v>
      </c>
      <c r="D1793">
        <v>0.46575</v>
      </c>
      <c r="E1793">
        <v>-0.62973000000000001</v>
      </c>
      <c r="F1793">
        <v>0.68720000000000003</v>
      </c>
      <c r="G1793">
        <v>-2.6141999999999999</v>
      </c>
    </row>
    <row r="1794" spans="1:7">
      <c r="A1794">
        <v>-1.3133999999999999</v>
      </c>
      <c r="B1794">
        <v>-6.9033999999999998E-2</v>
      </c>
      <c r="C1794">
        <v>-4.9374000000000001E-2</v>
      </c>
      <c r="D1794">
        <v>-1.5336000000000001</v>
      </c>
      <c r="E1794">
        <v>0.64434999999999998</v>
      </c>
      <c r="F1794">
        <v>1.006</v>
      </c>
      <c r="G1794">
        <v>-2.0579000000000001</v>
      </c>
    </row>
    <row r="1795" spans="1:7">
      <c r="A1795">
        <v>-0.84267999999999998</v>
      </c>
      <c r="B1795">
        <v>-5.3551000000000001E-2</v>
      </c>
      <c r="C1795">
        <v>2.2111999999999998</v>
      </c>
      <c r="D1795">
        <v>1.7208000000000001</v>
      </c>
      <c r="E1795">
        <v>-1.3291999999999999</v>
      </c>
      <c r="F1795">
        <v>-1.7898000000000001E-2</v>
      </c>
      <c r="G1795">
        <v>-4.3162000000000003</v>
      </c>
    </row>
    <row r="1796" spans="1:7">
      <c r="A1796">
        <v>-1.0166999999999999</v>
      </c>
      <c r="B1796">
        <v>0.22844999999999999</v>
      </c>
      <c r="C1796">
        <v>-1.8331</v>
      </c>
      <c r="D1796">
        <v>0.22622999999999999</v>
      </c>
      <c r="E1796">
        <v>-1.0322</v>
      </c>
      <c r="F1796">
        <v>-7.2964000000000001E-2</v>
      </c>
      <c r="G1796">
        <v>0.43275999999999998</v>
      </c>
    </row>
    <row r="1797" spans="1:7">
      <c r="A1797">
        <v>-0.92484999999999995</v>
      </c>
      <c r="B1797">
        <v>-2.9641000000000001E-2</v>
      </c>
      <c r="C1797">
        <v>-7.8853000000000006E-2</v>
      </c>
      <c r="D1797">
        <v>-0.70657999999999999</v>
      </c>
      <c r="E1797">
        <v>-0.12447999999999999</v>
      </c>
      <c r="F1797">
        <v>-0.86287999999999998</v>
      </c>
      <c r="G1797">
        <v>-0.18481</v>
      </c>
    </row>
    <row r="1798" spans="1:7">
      <c r="A1798">
        <v>-0.47702</v>
      </c>
      <c r="B1798">
        <v>-1.5066999999999999</v>
      </c>
      <c r="C1798">
        <v>-0.41332999999999998</v>
      </c>
      <c r="D1798">
        <v>0.43608999999999998</v>
      </c>
      <c r="E1798">
        <v>-1.3394999999999999</v>
      </c>
      <c r="F1798">
        <v>0.48315000000000002</v>
      </c>
      <c r="G1798">
        <v>0.60228000000000004</v>
      </c>
    </row>
    <row r="1799" spans="1:7">
      <c r="A1799">
        <v>-0.59062999999999999</v>
      </c>
      <c r="B1799">
        <v>-0.70576000000000005</v>
      </c>
      <c r="C1799">
        <v>-1.4605999999999999</v>
      </c>
      <c r="D1799">
        <v>2.4912000000000001</v>
      </c>
      <c r="E1799">
        <v>-1.5845</v>
      </c>
      <c r="F1799">
        <v>1.0582</v>
      </c>
      <c r="G1799">
        <v>-1.8607</v>
      </c>
    </row>
    <row r="1800" spans="1:7">
      <c r="A1800">
        <v>-7.8458E-2</v>
      </c>
      <c r="B1800">
        <v>1.5863</v>
      </c>
      <c r="C1800">
        <v>-0.95738999999999996</v>
      </c>
      <c r="D1800">
        <v>-0.24757000000000001</v>
      </c>
      <c r="E1800">
        <v>-1.0956999999999999</v>
      </c>
      <c r="F1800">
        <v>0.79661999999999999</v>
      </c>
      <c r="G1800">
        <v>1.6113999999999999</v>
      </c>
    </row>
    <row r="1801" spans="1:7">
      <c r="A1801">
        <v>0.44744</v>
      </c>
      <c r="B1801">
        <v>-0.71472000000000002</v>
      </c>
      <c r="C1801">
        <v>-0.14654</v>
      </c>
      <c r="D1801">
        <v>1.1011</v>
      </c>
      <c r="E1801">
        <v>-0.35766999999999999</v>
      </c>
      <c r="F1801">
        <v>-2.7935999999999999E-2</v>
      </c>
      <c r="G1801">
        <v>2.1936</v>
      </c>
    </row>
    <row r="1802" spans="1:7">
      <c r="A1802">
        <v>0.22034000000000001</v>
      </c>
      <c r="B1802">
        <v>-0.18232999999999999</v>
      </c>
      <c r="C1802">
        <v>-0.57696000000000003</v>
      </c>
      <c r="D1802">
        <v>2.7019999999999999E-2</v>
      </c>
      <c r="E1802">
        <v>-0.20948</v>
      </c>
      <c r="F1802">
        <v>0.21017</v>
      </c>
      <c r="G1802">
        <v>2.4925999999999999</v>
      </c>
    </row>
    <row r="1803" spans="1:7">
      <c r="A1803">
        <v>0.58303000000000005</v>
      </c>
      <c r="B1803">
        <v>1.3262</v>
      </c>
      <c r="C1803">
        <v>5.6940000000000003E-3</v>
      </c>
      <c r="D1803">
        <v>-4.8638000000000001E-2</v>
      </c>
      <c r="E1803">
        <v>5.3768000000000003E-2</v>
      </c>
      <c r="F1803">
        <v>1.1748000000000001</v>
      </c>
      <c r="G1803">
        <v>-0.47835</v>
      </c>
    </row>
    <row r="1804" spans="1:7">
      <c r="A1804">
        <v>0.23024</v>
      </c>
      <c r="B1804">
        <v>-0.29732999999999998</v>
      </c>
      <c r="C1804">
        <v>-0.11089</v>
      </c>
      <c r="D1804">
        <v>-1.0699000000000001</v>
      </c>
      <c r="E1804">
        <v>-1.1387</v>
      </c>
      <c r="F1804">
        <v>-0.50019999999999998</v>
      </c>
      <c r="G1804">
        <v>4.7483000000000004</v>
      </c>
    </row>
    <row r="1805" spans="1:7">
      <c r="A1805">
        <v>0.61467000000000005</v>
      </c>
      <c r="B1805">
        <v>-1.2074</v>
      </c>
      <c r="C1805">
        <v>-0.37407000000000001</v>
      </c>
      <c r="D1805">
        <v>1.1215999999999999</v>
      </c>
      <c r="E1805">
        <v>9.0924000000000005E-2</v>
      </c>
      <c r="F1805">
        <v>-0.12381</v>
      </c>
      <c r="G1805">
        <v>2.2879999999999998</v>
      </c>
    </row>
    <row r="1806" spans="1:7">
      <c r="A1806">
        <v>0.66064999999999996</v>
      </c>
      <c r="B1806">
        <v>1.0963000000000001</v>
      </c>
      <c r="C1806">
        <v>-0.67723</v>
      </c>
      <c r="D1806">
        <v>1.1154999999999999</v>
      </c>
      <c r="E1806">
        <v>-0.25631999999999999</v>
      </c>
      <c r="F1806">
        <v>-0.33921000000000001</v>
      </c>
      <c r="G1806">
        <v>0.82882</v>
      </c>
    </row>
    <row r="1807" spans="1:7">
      <c r="A1807">
        <v>0.96377000000000002</v>
      </c>
      <c r="B1807">
        <v>-1.0666</v>
      </c>
      <c r="C1807">
        <v>-2.4517000000000002</v>
      </c>
      <c r="D1807">
        <v>0.65795000000000003</v>
      </c>
      <c r="E1807">
        <v>-0.48794999999999999</v>
      </c>
      <c r="F1807">
        <v>-0.37241999999999997</v>
      </c>
      <c r="G1807">
        <v>5.6614000000000004</v>
      </c>
    </row>
    <row r="1808" spans="1:7">
      <c r="A1808">
        <v>1.0241</v>
      </c>
      <c r="B1808">
        <v>0.77415</v>
      </c>
      <c r="C1808">
        <v>0.20119999999999999</v>
      </c>
      <c r="D1808">
        <v>0.48200999999999999</v>
      </c>
      <c r="E1808">
        <v>-0.52730999999999995</v>
      </c>
      <c r="F1808">
        <v>-0.30077999999999999</v>
      </c>
      <c r="G1808">
        <v>1.3434999999999999</v>
      </c>
    </row>
    <row r="1809" spans="1:7">
      <c r="A1809">
        <v>0.80859000000000003</v>
      </c>
      <c r="B1809">
        <v>-1.1946000000000001</v>
      </c>
      <c r="C1809">
        <v>-0.50316000000000005</v>
      </c>
      <c r="D1809">
        <v>1.0025999999999999</v>
      </c>
      <c r="E1809">
        <v>-1.7494000000000001</v>
      </c>
      <c r="F1809">
        <v>-0.52837000000000001</v>
      </c>
      <c r="G1809">
        <v>4.5850999999999997</v>
      </c>
    </row>
    <row r="1810" spans="1:7">
      <c r="A1810">
        <v>1.1028</v>
      </c>
      <c r="B1810">
        <v>0.23777999999999999</v>
      </c>
      <c r="C1810">
        <v>4.7219999999999998E-2</v>
      </c>
      <c r="D1810">
        <v>0.58099999999999996</v>
      </c>
      <c r="E1810">
        <v>0.47613</v>
      </c>
      <c r="F1810">
        <v>0.43697000000000003</v>
      </c>
      <c r="G1810">
        <v>5.9936999999999997E-2</v>
      </c>
    </row>
    <row r="1811" spans="1:7">
      <c r="A1811">
        <v>1.1571</v>
      </c>
      <c r="B1811">
        <v>0.12088</v>
      </c>
      <c r="C1811">
        <v>1.5538000000000001</v>
      </c>
      <c r="D1811">
        <v>-1.1346000000000001</v>
      </c>
      <c r="E1811">
        <v>-1.0904</v>
      </c>
      <c r="F1811">
        <v>-7.6261999999999996E-2</v>
      </c>
      <c r="G1811">
        <v>2.5337000000000001</v>
      </c>
    </row>
    <row r="1812" spans="1:7">
      <c r="A1812">
        <v>1.3547</v>
      </c>
      <c r="B1812">
        <v>1.522</v>
      </c>
      <c r="C1812">
        <v>0.19470999999999999</v>
      </c>
      <c r="D1812">
        <v>1.9833000000000001</v>
      </c>
      <c r="E1812">
        <v>-2.2119</v>
      </c>
      <c r="F1812">
        <v>3.4331E-2</v>
      </c>
      <c r="G1812">
        <v>0.34875</v>
      </c>
    </row>
    <row r="1813" spans="1:7">
      <c r="A1813">
        <v>1.5019</v>
      </c>
      <c r="B1813">
        <v>0.51505000000000001</v>
      </c>
      <c r="C1813">
        <v>0.34372999999999998</v>
      </c>
      <c r="D1813">
        <v>0.49247000000000002</v>
      </c>
      <c r="E1813">
        <v>0.53722000000000003</v>
      </c>
      <c r="F1813">
        <v>-0.39480999999999999</v>
      </c>
      <c r="G1813">
        <v>0.49575000000000002</v>
      </c>
    </row>
    <row r="1814" spans="1:7">
      <c r="A1814">
        <v>1.3358000000000001</v>
      </c>
      <c r="B1814">
        <v>-0.21592</v>
      </c>
      <c r="C1814">
        <v>-0.6915</v>
      </c>
      <c r="D1814">
        <v>-1.1164000000000001</v>
      </c>
      <c r="E1814">
        <v>2.1</v>
      </c>
      <c r="F1814">
        <v>-0.49782999999999999</v>
      </c>
      <c r="G1814">
        <v>2.2061999999999999</v>
      </c>
    </row>
    <row r="1815" spans="1:7">
      <c r="A1815">
        <v>1.4208000000000001</v>
      </c>
      <c r="B1815">
        <v>-0.91178999999999999</v>
      </c>
      <c r="C1815">
        <v>-0.48921999999999999</v>
      </c>
      <c r="D1815">
        <v>-0.30576999999999999</v>
      </c>
      <c r="E1815">
        <v>1.8393999999999999</v>
      </c>
      <c r="F1815">
        <v>-0.217</v>
      </c>
      <c r="G1815">
        <v>1.8234999999999999</v>
      </c>
    </row>
    <row r="1816" spans="1:7">
      <c r="A1816">
        <v>1.732</v>
      </c>
      <c r="B1816">
        <v>1.1496</v>
      </c>
      <c r="C1816">
        <v>-1.3131999999999999</v>
      </c>
      <c r="D1816">
        <v>1.8884000000000001</v>
      </c>
      <c r="E1816">
        <v>-1.1356999999999999</v>
      </c>
      <c r="F1816">
        <v>0.36103000000000002</v>
      </c>
      <c r="G1816">
        <v>0.92305000000000004</v>
      </c>
    </row>
    <row r="1817" spans="1:7">
      <c r="A1817">
        <v>1.6556999999999999</v>
      </c>
      <c r="B1817">
        <v>0.99024999999999996</v>
      </c>
      <c r="C1817">
        <v>-1.1440999999999999</v>
      </c>
      <c r="D1817">
        <v>0.85955999999999999</v>
      </c>
      <c r="E1817">
        <v>-0.1072</v>
      </c>
      <c r="F1817">
        <v>0.14096</v>
      </c>
      <c r="G1817">
        <v>1.0243</v>
      </c>
    </row>
    <row r="1818" spans="1:7">
      <c r="A1818">
        <v>2.0261999999999998</v>
      </c>
      <c r="B1818">
        <v>-0.16739000000000001</v>
      </c>
      <c r="C1818">
        <v>8.8498999999999994E-2</v>
      </c>
      <c r="D1818">
        <v>-3.3898999999999999E-2</v>
      </c>
      <c r="E1818">
        <v>-1.0966</v>
      </c>
      <c r="F1818">
        <v>-1.2092000000000001</v>
      </c>
      <c r="G1818">
        <v>4.5347999999999997</v>
      </c>
    </row>
    <row r="1819" spans="1:7">
      <c r="A1819">
        <v>1.923</v>
      </c>
      <c r="B1819">
        <v>-2.9250000000000002E-2</v>
      </c>
      <c r="C1819">
        <v>0.73765999999999998</v>
      </c>
      <c r="D1819">
        <v>1.8874</v>
      </c>
      <c r="E1819">
        <v>1.0662</v>
      </c>
      <c r="F1819">
        <v>-1.6964999999999999</v>
      </c>
      <c r="G1819">
        <v>-9.8376000000000005E-2</v>
      </c>
    </row>
    <row r="1820" spans="1:7">
      <c r="A1820">
        <v>2.0857999999999999</v>
      </c>
      <c r="B1820">
        <v>0.38908999999999999</v>
      </c>
      <c r="C1820">
        <v>-0.76981999999999995</v>
      </c>
      <c r="D1820">
        <v>1.0684</v>
      </c>
      <c r="E1820">
        <v>1.61</v>
      </c>
      <c r="F1820">
        <v>0.7238</v>
      </c>
      <c r="G1820">
        <v>-1.0873999999999999</v>
      </c>
    </row>
    <row r="1821" spans="1:7">
      <c r="A1821">
        <v>2.2223000000000002</v>
      </c>
      <c r="B1821">
        <v>-1.4226000000000001</v>
      </c>
      <c r="C1821">
        <v>0.10713</v>
      </c>
      <c r="D1821">
        <v>-0.83614999999999995</v>
      </c>
      <c r="E1821">
        <v>-1.7496</v>
      </c>
      <c r="F1821">
        <v>0.15479000000000001</v>
      </c>
      <c r="G1821">
        <v>5.8276000000000003</v>
      </c>
    </row>
    <row r="1822" spans="1:7">
      <c r="A1822">
        <v>2.0562</v>
      </c>
      <c r="B1822">
        <v>0.95079000000000002</v>
      </c>
      <c r="C1822">
        <v>1.8945000000000001</v>
      </c>
      <c r="D1822">
        <v>-0.42736000000000002</v>
      </c>
      <c r="E1822">
        <v>-1.5526</v>
      </c>
      <c r="F1822">
        <v>1.373</v>
      </c>
      <c r="G1822">
        <v>-0.37762000000000001</v>
      </c>
    </row>
    <row r="1823" spans="1:7">
      <c r="A1823">
        <v>2.1204000000000001</v>
      </c>
      <c r="B1823">
        <v>3.0312000000000001</v>
      </c>
      <c r="C1823">
        <v>-1.2609999999999999</v>
      </c>
      <c r="D1823">
        <v>-0.54503000000000001</v>
      </c>
      <c r="E1823">
        <v>-0.44630999999999998</v>
      </c>
      <c r="F1823">
        <v>-0.40597</v>
      </c>
      <c r="G1823">
        <v>1.4862</v>
      </c>
    </row>
    <row r="1824" spans="1:7">
      <c r="A1824">
        <v>2.1341000000000001</v>
      </c>
      <c r="B1824">
        <v>-0.40305999999999997</v>
      </c>
      <c r="C1824">
        <v>-0.10221</v>
      </c>
      <c r="D1824">
        <v>0.69998000000000005</v>
      </c>
      <c r="E1824">
        <v>-0.98663000000000001</v>
      </c>
      <c r="F1824">
        <v>-0.3422</v>
      </c>
      <c r="G1824">
        <v>2.8589000000000002</v>
      </c>
    </row>
    <row r="1825" spans="1:7">
      <c r="A1825">
        <v>2.1434000000000002</v>
      </c>
      <c r="B1825">
        <v>0.91105999999999998</v>
      </c>
      <c r="C1825">
        <v>-1.3165</v>
      </c>
      <c r="D1825">
        <v>1.7729999999999999</v>
      </c>
      <c r="E1825">
        <v>4.2812999999999997E-2</v>
      </c>
      <c r="F1825">
        <v>-1.0606</v>
      </c>
      <c r="G1825">
        <v>1.2749999999999999</v>
      </c>
    </row>
    <row r="1826" spans="1:7">
      <c r="A1826">
        <v>2.6053000000000002</v>
      </c>
      <c r="B1826">
        <v>1.9664999999999999</v>
      </c>
      <c r="C1826">
        <v>2.4815999999999998</v>
      </c>
      <c r="D1826">
        <v>-1.7771999999999999</v>
      </c>
      <c r="E1826">
        <v>-0.65466999999999997</v>
      </c>
      <c r="F1826">
        <v>-1.4514</v>
      </c>
      <c r="G1826">
        <v>1.6840999999999999</v>
      </c>
    </row>
    <row r="1827" spans="1:7">
      <c r="A1827">
        <v>2.5030000000000001</v>
      </c>
      <c r="B1827">
        <v>1.6507000000000001</v>
      </c>
      <c r="C1827">
        <v>-1.6614</v>
      </c>
      <c r="D1827">
        <v>-1.6229</v>
      </c>
      <c r="E1827">
        <v>-0.85563</v>
      </c>
      <c r="F1827">
        <v>0.84565000000000001</v>
      </c>
      <c r="G1827">
        <v>3.6194999999999999</v>
      </c>
    </row>
    <row r="1828" spans="1:7">
      <c r="A1828">
        <v>2.5341</v>
      </c>
      <c r="B1828">
        <v>0.78537999999999997</v>
      </c>
      <c r="C1828">
        <v>-0.64341000000000004</v>
      </c>
      <c r="D1828">
        <v>-0.31047000000000002</v>
      </c>
      <c r="E1828">
        <v>0.39306000000000002</v>
      </c>
      <c r="F1828">
        <v>-0.28066999999999998</v>
      </c>
      <c r="G1828">
        <v>1.9626999999999999</v>
      </c>
    </row>
    <row r="1829" spans="1:7">
      <c r="A1829">
        <v>2.3159000000000001</v>
      </c>
      <c r="B1829">
        <v>1.2805</v>
      </c>
      <c r="C1829">
        <v>-0.22158</v>
      </c>
      <c r="D1829">
        <v>-0.27750000000000002</v>
      </c>
      <c r="E1829">
        <v>-1.1024</v>
      </c>
      <c r="F1829">
        <v>0.29171999999999998</v>
      </c>
      <c r="G1829">
        <v>1.6614</v>
      </c>
    </row>
    <row r="1830" spans="1:7">
      <c r="A1830">
        <v>2.5434999999999999</v>
      </c>
      <c r="B1830">
        <v>-0.55452999999999997</v>
      </c>
      <c r="C1830">
        <v>1.1456</v>
      </c>
      <c r="D1830">
        <v>0.22269</v>
      </c>
      <c r="E1830">
        <v>-9.1424000000000005E-2</v>
      </c>
      <c r="F1830">
        <v>-1.3078000000000001</v>
      </c>
      <c r="G1830">
        <v>2.3843000000000001</v>
      </c>
    </row>
    <row r="1831" spans="1:7">
      <c r="A1831">
        <v>2.5280999999999998</v>
      </c>
      <c r="B1831">
        <v>0.39018000000000003</v>
      </c>
      <c r="C1831">
        <v>0.23416000000000001</v>
      </c>
      <c r="D1831">
        <v>-0.34233000000000002</v>
      </c>
      <c r="E1831">
        <v>-2.0457999999999998</v>
      </c>
      <c r="F1831">
        <v>-0.40426000000000001</v>
      </c>
      <c r="G1831">
        <v>3.9045000000000001</v>
      </c>
    </row>
    <row r="1832" spans="1:7">
      <c r="A1832">
        <v>3.0028000000000001</v>
      </c>
      <c r="B1832">
        <v>-1.3174999999999999</v>
      </c>
      <c r="C1832">
        <v>0.17229</v>
      </c>
      <c r="D1832">
        <v>0.39940999999999999</v>
      </c>
      <c r="E1832">
        <v>1.1828000000000001</v>
      </c>
      <c r="F1832">
        <v>-0.64686999999999995</v>
      </c>
      <c r="G1832">
        <v>2.3100999999999998</v>
      </c>
    </row>
    <row r="1833" spans="1:7">
      <c r="A1833">
        <v>2.5308999999999999</v>
      </c>
      <c r="B1833">
        <v>0.44135999999999997</v>
      </c>
      <c r="C1833">
        <v>-0.54191999999999996</v>
      </c>
      <c r="D1833">
        <v>-1.7331000000000001</v>
      </c>
      <c r="E1833">
        <v>1.0656000000000001</v>
      </c>
      <c r="F1833">
        <v>0.90319000000000005</v>
      </c>
      <c r="G1833">
        <v>1.5238</v>
      </c>
    </row>
    <row r="1834" spans="1:7">
      <c r="A1834">
        <v>2.9529000000000001</v>
      </c>
      <c r="B1834">
        <v>-1.36</v>
      </c>
      <c r="C1834">
        <v>0.33080999999999999</v>
      </c>
      <c r="D1834">
        <v>-6.1442999999999998E-2</v>
      </c>
      <c r="E1834">
        <v>-0.26932</v>
      </c>
      <c r="F1834">
        <v>1.1456999999999999</v>
      </c>
      <c r="G1834">
        <v>2.1574</v>
      </c>
    </row>
    <row r="1835" spans="1:7">
      <c r="A1835">
        <v>2.8978999999999999</v>
      </c>
      <c r="B1835">
        <v>0.18104999999999999</v>
      </c>
      <c r="C1835">
        <v>-1.7244999999999999</v>
      </c>
      <c r="D1835">
        <v>-0.22306000000000001</v>
      </c>
      <c r="E1835">
        <v>-0.29735</v>
      </c>
      <c r="F1835">
        <v>2.8296999999999999</v>
      </c>
      <c r="G1835">
        <v>1.0427</v>
      </c>
    </row>
    <row r="1836" spans="1:7">
      <c r="A1836">
        <v>2.9224999999999999</v>
      </c>
      <c r="B1836">
        <v>0.77968999999999999</v>
      </c>
      <c r="C1836">
        <v>0.17827999999999999</v>
      </c>
      <c r="D1836">
        <v>0.64239000000000002</v>
      </c>
      <c r="E1836">
        <v>1.3712</v>
      </c>
      <c r="F1836">
        <v>-1.3416999999999999</v>
      </c>
      <c r="G1836">
        <v>0.21351000000000001</v>
      </c>
    </row>
    <row r="1837" spans="1:7">
      <c r="A1837">
        <v>2.8005</v>
      </c>
      <c r="B1837">
        <v>0.37885000000000002</v>
      </c>
      <c r="C1837">
        <v>5.2557E-2</v>
      </c>
      <c r="D1837">
        <v>0.36414000000000002</v>
      </c>
      <c r="E1837">
        <v>-0.27254</v>
      </c>
      <c r="F1837">
        <v>-0.11187999999999999</v>
      </c>
      <c r="G1837">
        <v>1.2553000000000001</v>
      </c>
    </row>
    <row r="1838" spans="1:7">
      <c r="A1838">
        <v>2.9558</v>
      </c>
      <c r="B1838">
        <v>1.1791</v>
      </c>
      <c r="C1838">
        <v>-0.42752000000000001</v>
      </c>
      <c r="D1838">
        <v>-0.69854000000000005</v>
      </c>
      <c r="E1838">
        <v>4.6947999999999997E-2</v>
      </c>
      <c r="F1838">
        <v>1.9464999999999999</v>
      </c>
      <c r="G1838">
        <v>-0.24970000000000001</v>
      </c>
    </row>
    <row r="1839" spans="1:7">
      <c r="A1839">
        <v>3.1674000000000002</v>
      </c>
      <c r="B1839">
        <v>1.6251</v>
      </c>
      <c r="C1839">
        <v>-0.22663</v>
      </c>
      <c r="D1839">
        <v>-1.5799000000000001</v>
      </c>
      <c r="E1839">
        <v>1.5068999999999999</v>
      </c>
      <c r="F1839">
        <v>1.0108999999999999</v>
      </c>
      <c r="G1839">
        <v>-0.30986999999999998</v>
      </c>
    </row>
    <row r="1840" spans="1:7">
      <c r="A1840">
        <v>3.1040000000000001</v>
      </c>
      <c r="B1840">
        <v>-0.91791</v>
      </c>
      <c r="C1840">
        <v>-1.4466000000000001</v>
      </c>
      <c r="D1840">
        <v>2.5746000000000002</v>
      </c>
      <c r="E1840">
        <v>-0.74004999999999999</v>
      </c>
      <c r="F1840">
        <v>0.22403999999999999</v>
      </c>
      <c r="G1840">
        <v>2.0141</v>
      </c>
    </row>
    <row r="1841" spans="1:7">
      <c r="A1841">
        <v>2.9969999999999999</v>
      </c>
      <c r="B1841">
        <v>0.16170000000000001</v>
      </c>
      <c r="C1841">
        <v>-0.64463999999999999</v>
      </c>
      <c r="D1841">
        <v>-0.23385</v>
      </c>
      <c r="E1841">
        <v>-0.32108999999999999</v>
      </c>
      <c r="F1841">
        <v>-1.9496</v>
      </c>
      <c r="G1841">
        <v>4.7342000000000004</v>
      </c>
    </row>
    <row r="1842" spans="1:7">
      <c r="A1842">
        <v>2.8062</v>
      </c>
      <c r="B1842">
        <v>-0.67861000000000005</v>
      </c>
      <c r="C1842">
        <v>-1.6722999999999999</v>
      </c>
      <c r="D1842">
        <v>0.68844000000000005</v>
      </c>
      <c r="E1842">
        <v>1.9697</v>
      </c>
      <c r="F1842">
        <v>1.3288</v>
      </c>
      <c r="G1842">
        <v>-0.22681999999999999</v>
      </c>
    </row>
    <row r="1843" spans="1:7">
      <c r="A1843">
        <v>3.0203000000000002</v>
      </c>
      <c r="B1843">
        <v>-1.4873000000000001</v>
      </c>
      <c r="C1843">
        <v>0.31407000000000002</v>
      </c>
      <c r="D1843">
        <v>-0.83506000000000002</v>
      </c>
      <c r="E1843">
        <v>0.31873000000000001</v>
      </c>
      <c r="F1843">
        <v>0.53998000000000002</v>
      </c>
      <c r="G1843">
        <v>2.8426</v>
      </c>
    </row>
    <row r="1844" spans="1:7">
      <c r="A1844">
        <v>3.1898</v>
      </c>
      <c r="B1844">
        <v>-0.25244</v>
      </c>
      <c r="C1844">
        <v>-0.77942</v>
      </c>
      <c r="D1844">
        <v>-0.99392000000000003</v>
      </c>
      <c r="E1844">
        <v>-0.98385999999999996</v>
      </c>
      <c r="F1844">
        <v>-1.4532</v>
      </c>
      <c r="G1844">
        <v>6.3326000000000002</v>
      </c>
    </row>
    <row r="1845" spans="1:7">
      <c r="A1845">
        <v>3.089</v>
      </c>
      <c r="B1845">
        <v>-0.38168000000000002</v>
      </c>
      <c r="C1845">
        <v>1.8125</v>
      </c>
      <c r="D1845">
        <v>-2.6440000000000001</v>
      </c>
      <c r="E1845">
        <v>-4.0903000000000002E-2</v>
      </c>
      <c r="F1845">
        <v>-0.55189999999999995</v>
      </c>
      <c r="G1845">
        <v>3.6486999999999998</v>
      </c>
    </row>
    <row r="1846" spans="1:7">
      <c r="A1846">
        <v>3.3056000000000001</v>
      </c>
      <c r="B1846">
        <v>-1.6295999999999999</v>
      </c>
      <c r="C1846">
        <v>-0.41792000000000001</v>
      </c>
      <c r="D1846">
        <v>-0.20780999999999999</v>
      </c>
      <c r="E1846">
        <v>3.7128000000000001E-2</v>
      </c>
      <c r="F1846">
        <v>-0.40278000000000003</v>
      </c>
      <c r="G1846">
        <v>4.5011999999999999</v>
      </c>
    </row>
    <row r="1847" spans="1:7">
      <c r="A1847">
        <v>3.6082000000000001</v>
      </c>
      <c r="B1847">
        <v>-0.60933000000000004</v>
      </c>
      <c r="C1847">
        <v>-0.81693000000000005</v>
      </c>
      <c r="D1847">
        <v>-0.46349000000000001</v>
      </c>
      <c r="E1847">
        <v>0.83284000000000002</v>
      </c>
      <c r="F1847">
        <v>3.7946000000000001E-2</v>
      </c>
      <c r="G1847">
        <v>3.1937000000000002</v>
      </c>
    </row>
    <row r="1848" spans="1:7">
      <c r="A1848">
        <v>3.3003999999999998</v>
      </c>
      <c r="B1848">
        <v>-0.57830000000000004</v>
      </c>
      <c r="C1848">
        <v>-1.0785</v>
      </c>
      <c r="D1848">
        <v>1.1636</v>
      </c>
      <c r="E1848">
        <v>1.5468999999999999</v>
      </c>
      <c r="F1848">
        <v>-1.2875000000000001</v>
      </c>
      <c r="G1848">
        <v>2.0347</v>
      </c>
    </row>
    <row r="1849" spans="1:7">
      <c r="A1849">
        <v>3.2515999999999998</v>
      </c>
      <c r="B1849">
        <v>2.8574999999999999</v>
      </c>
      <c r="C1849">
        <v>-1.591</v>
      </c>
      <c r="D1849">
        <v>3.5004E-2</v>
      </c>
      <c r="E1849">
        <v>1.3051999999999999</v>
      </c>
      <c r="F1849">
        <v>-7.9282999999999992E-3</v>
      </c>
      <c r="G1849">
        <v>-0.78852</v>
      </c>
    </row>
  </sheetData>
  <phoneticPr fontId="3"/>
  <hyperlinks>
    <hyperlink ref="B7" r:id="rId1" display="http://www4.stat.ncsu.edu/~Estefanski/index_alt.html"/>
  </hyperlink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N1" sqref="N1:N65536"/>
    </sheetView>
  </sheetViews>
  <sheetFormatPr baseColWidth="10" defaultColWidth="11" defaultRowHeight="13" x14ac:dyDescent="0"/>
  <sheetData>
    <row r="1" spans="1:6" ht="20">
      <c r="A1" s="36" t="s">
        <v>762</v>
      </c>
    </row>
    <row r="4" spans="1:6" ht="16">
      <c r="A4" s="23" t="s">
        <v>618</v>
      </c>
      <c r="B4" s="23"/>
      <c r="C4" s="23"/>
      <c r="D4" s="23"/>
      <c r="E4" s="23"/>
      <c r="F4" s="23"/>
    </row>
    <row r="5" spans="1:6" ht="16">
      <c r="A5" s="23" t="s">
        <v>616</v>
      </c>
      <c r="B5" s="23"/>
      <c r="C5" s="23"/>
      <c r="D5" s="23"/>
      <c r="E5" s="23"/>
      <c r="F5" s="23"/>
    </row>
    <row r="6" spans="1:6" ht="16">
      <c r="A6" s="23" t="s">
        <v>617</v>
      </c>
      <c r="B6" s="23"/>
      <c r="C6" s="23"/>
      <c r="D6" s="23"/>
      <c r="E6" s="23"/>
      <c r="F6" s="23"/>
    </row>
    <row r="7" spans="1:6" ht="16">
      <c r="A7" s="23"/>
      <c r="B7" s="23"/>
      <c r="C7" s="23"/>
      <c r="D7" s="23"/>
      <c r="E7" s="23"/>
      <c r="F7" s="23"/>
    </row>
    <row r="8" spans="1:6" ht="16">
      <c r="A8" s="23"/>
      <c r="B8" s="23"/>
      <c r="C8" s="23"/>
      <c r="D8" s="23"/>
      <c r="E8" s="23"/>
      <c r="F8" s="23"/>
    </row>
    <row r="9" spans="1:6" ht="16">
      <c r="A9" s="23"/>
      <c r="B9" s="23"/>
      <c r="C9" s="23"/>
      <c r="D9" s="23"/>
      <c r="E9" s="23"/>
      <c r="F9" s="23"/>
    </row>
    <row r="10" spans="1:6" ht="16">
      <c r="A10" s="23" t="s">
        <v>760</v>
      </c>
      <c r="B10" s="23" t="s">
        <v>761</v>
      </c>
      <c r="C10" s="23"/>
      <c r="D10" s="23"/>
      <c r="E10" s="23"/>
      <c r="F10" s="23"/>
    </row>
    <row r="11" spans="1:6" ht="16">
      <c r="A11" s="23">
        <v>12</v>
      </c>
      <c r="B11" s="23">
        <v>3</v>
      </c>
      <c r="C11" s="23"/>
      <c r="D11" s="23"/>
      <c r="E11" s="23"/>
      <c r="F11" s="23"/>
    </row>
    <row r="12" spans="1:6" ht="16">
      <c r="A12" s="23">
        <v>12</v>
      </c>
      <c r="B12" s="23">
        <v>4</v>
      </c>
      <c r="C12" s="23"/>
      <c r="D12" s="23"/>
      <c r="E12" s="23"/>
      <c r="F12" s="23"/>
    </row>
    <row r="13" spans="1:6" ht="16">
      <c r="A13" s="23">
        <v>32</v>
      </c>
      <c r="B13" s="23">
        <v>8</v>
      </c>
      <c r="C13" s="23"/>
      <c r="D13" s="23"/>
      <c r="E13" s="23"/>
      <c r="F13" s="23"/>
    </row>
    <row r="14" spans="1:6" ht="16">
      <c r="A14" s="23">
        <v>20</v>
      </c>
      <c r="B14" s="23">
        <v>6</v>
      </c>
      <c r="C14" s="23"/>
      <c r="D14" s="23"/>
      <c r="E14" s="23"/>
      <c r="F14" s="23"/>
    </row>
    <row r="15" spans="1:6" ht="16">
      <c r="A15" s="23">
        <v>20</v>
      </c>
      <c r="B15" s="23">
        <v>10</v>
      </c>
      <c r="C15" s="23"/>
      <c r="D15" s="23"/>
      <c r="E15" s="23"/>
      <c r="F15" s="23"/>
    </row>
    <row r="16" spans="1:6" ht="16">
      <c r="A16" s="23">
        <v>27</v>
      </c>
      <c r="B16" s="23">
        <v>5</v>
      </c>
      <c r="C16" s="23"/>
      <c r="D16" s="23"/>
      <c r="E16" s="23"/>
      <c r="F16" s="23"/>
    </row>
    <row r="17" spans="1:6" ht="16">
      <c r="A17" s="23">
        <v>23</v>
      </c>
      <c r="B17" s="23">
        <v>4</v>
      </c>
      <c r="C17" s="23"/>
      <c r="D17" s="23"/>
      <c r="E17" s="23"/>
      <c r="F17" s="23"/>
    </row>
    <row r="18" spans="1:6" ht="16">
      <c r="A18" s="23">
        <v>19</v>
      </c>
      <c r="B18" s="23">
        <v>7</v>
      </c>
      <c r="C18" s="23"/>
      <c r="D18" s="23"/>
      <c r="E18" s="23"/>
      <c r="F18" s="23"/>
    </row>
    <row r="19" spans="1:6" ht="16">
      <c r="A19" s="23">
        <v>23</v>
      </c>
      <c r="B19" s="23">
        <v>2</v>
      </c>
      <c r="C19" s="23"/>
      <c r="D19" s="23"/>
      <c r="E19" s="23"/>
      <c r="F19" s="23"/>
    </row>
    <row r="20" spans="1:6" ht="16">
      <c r="A20" s="23">
        <v>26</v>
      </c>
      <c r="B20" s="23">
        <v>8</v>
      </c>
      <c r="C20" s="23"/>
      <c r="D20" s="23"/>
      <c r="E20" s="23"/>
      <c r="F20" s="23"/>
    </row>
    <row r="21" spans="1:6" ht="16">
      <c r="A21" s="23">
        <v>21</v>
      </c>
      <c r="B21" s="23">
        <v>6</v>
      </c>
      <c r="C21" s="23"/>
      <c r="D21" s="23"/>
      <c r="E21" s="23"/>
      <c r="F21" s="23"/>
    </row>
    <row r="22" spans="1:6" ht="16">
      <c r="A22" s="23">
        <v>3</v>
      </c>
      <c r="B22" s="23">
        <v>0</v>
      </c>
      <c r="C22" s="23"/>
      <c r="D22" s="23"/>
      <c r="E22" s="23"/>
      <c r="F22" s="23"/>
    </row>
    <row r="23" spans="1:6" ht="16">
      <c r="A23" s="23">
        <v>8</v>
      </c>
      <c r="B23" s="23">
        <v>2</v>
      </c>
      <c r="C23" s="23"/>
      <c r="D23" s="23"/>
      <c r="E23" s="23"/>
      <c r="F23" s="23"/>
    </row>
    <row r="24" spans="1:6" ht="16">
      <c r="A24" s="23">
        <v>35</v>
      </c>
      <c r="B24" s="23">
        <v>6</v>
      </c>
      <c r="C24" s="23"/>
      <c r="D24" s="23"/>
      <c r="E24" s="23"/>
      <c r="F24" s="23"/>
    </row>
    <row r="25" spans="1:6" ht="16">
      <c r="A25" s="23">
        <v>2</v>
      </c>
      <c r="B25" s="23">
        <v>1</v>
      </c>
      <c r="C25" s="23"/>
      <c r="D25" s="23"/>
      <c r="E25" s="23"/>
      <c r="F25" s="23"/>
    </row>
    <row r="26" spans="1:6" ht="16">
      <c r="A26" s="23">
        <v>19</v>
      </c>
      <c r="B26" s="23">
        <v>5</v>
      </c>
      <c r="C26" s="23"/>
      <c r="D26" s="23"/>
      <c r="E26" s="23"/>
      <c r="F26" s="23"/>
    </row>
    <row r="27" spans="1:6" ht="16">
      <c r="A27" s="23">
        <v>8</v>
      </c>
      <c r="B27" s="23">
        <v>1</v>
      </c>
      <c r="C27" s="23"/>
      <c r="D27" s="23"/>
      <c r="E27" s="23"/>
      <c r="F27" s="23"/>
    </row>
    <row r="28" spans="1:6" ht="16">
      <c r="A28" s="23">
        <v>25</v>
      </c>
      <c r="B28" s="23">
        <v>5</v>
      </c>
      <c r="C28" s="23"/>
      <c r="D28" s="23"/>
      <c r="E28" s="23"/>
      <c r="F28" s="23"/>
    </row>
    <row r="29" spans="1:6" ht="16">
      <c r="A29" s="23">
        <v>33</v>
      </c>
      <c r="B29" s="23">
        <v>4</v>
      </c>
      <c r="C29" s="23"/>
      <c r="D29" s="23"/>
      <c r="E29" s="23"/>
      <c r="F29" s="23"/>
    </row>
    <row r="30" spans="1:6" ht="16">
      <c r="A30" s="23">
        <v>35</v>
      </c>
      <c r="B30" s="23">
        <v>10</v>
      </c>
      <c r="C30" s="23"/>
      <c r="D30" s="23"/>
      <c r="E30" s="23"/>
      <c r="F30" s="23"/>
    </row>
    <row r="31" spans="1:6" ht="16">
      <c r="A31" s="23"/>
      <c r="B31" s="23"/>
      <c r="C31" s="23"/>
      <c r="D31" s="23"/>
      <c r="E31" s="23"/>
      <c r="F31" s="23"/>
    </row>
  </sheetData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A5" sqref="A5"/>
    </sheetView>
  </sheetViews>
  <sheetFormatPr baseColWidth="10" defaultColWidth="11" defaultRowHeight="13" x14ac:dyDescent="0"/>
  <sheetData>
    <row r="1" spans="1:3" ht="20">
      <c r="A1" s="36" t="s">
        <v>491</v>
      </c>
    </row>
    <row r="3" spans="1:3">
      <c r="A3" t="s">
        <v>426</v>
      </c>
    </row>
    <row r="4" spans="1:3">
      <c r="A4" t="s">
        <v>427</v>
      </c>
    </row>
    <row r="10" spans="1:3">
      <c r="A10" t="s">
        <v>1636</v>
      </c>
      <c r="B10" t="s">
        <v>1695</v>
      </c>
      <c r="C10" t="s">
        <v>1039</v>
      </c>
    </row>
    <row r="11" spans="1:3">
      <c r="A11">
        <v>10</v>
      </c>
      <c r="B11">
        <v>11.8</v>
      </c>
      <c r="C11" t="s">
        <v>1173</v>
      </c>
    </row>
    <row r="12" spans="1:3">
      <c r="A12">
        <v>15</v>
      </c>
      <c r="B12">
        <v>21.3</v>
      </c>
      <c r="C12" t="s">
        <v>1173</v>
      </c>
    </row>
    <row r="13" spans="1:3">
      <c r="A13">
        <v>20</v>
      </c>
      <c r="B13">
        <v>8.8000000000000007</v>
      </c>
      <c r="C13" t="s">
        <v>1173</v>
      </c>
    </row>
    <row r="14" spans="1:3">
      <c r="A14">
        <v>25</v>
      </c>
      <c r="B14">
        <v>10.4</v>
      </c>
      <c r="C14" t="s">
        <v>1173</v>
      </c>
    </row>
    <row r="15" spans="1:3">
      <c r="A15">
        <v>30</v>
      </c>
      <c r="B15">
        <v>2.2000000000000002</v>
      </c>
      <c r="C15" t="s">
        <v>1173</v>
      </c>
    </row>
    <row r="16" spans="1:3">
      <c r="A16">
        <v>35</v>
      </c>
      <c r="B16">
        <v>8.4</v>
      </c>
      <c r="C16" t="s">
        <v>1173</v>
      </c>
    </row>
    <row r="17" spans="1:3">
      <c r="A17">
        <v>10</v>
      </c>
      <c r="B17">
        <v>15.1</v>
      </c>
      <c r="C17" t="s">
        <v>1174</v>
      </c>
    </row>
    <row r="18" spans="1:3">
      <c r="A18">
        <v>15</v>
      </c>
      <c r="B18">
        <v>22.3</v>
      </c>
      <c r="C18" t="s">
        <v>1174</v>
      </c>
    </row>
    <row r="19" spans="1:3">
      <c r="A19">
        <v>20</v>
      </c>
      <c r="B19">
        <v>8.1</v>
      </c>
      <c r="C19" t="s">
        <v>1174</v>
      </c>
    </row>
    <row r="20" spans="1:3">
      <c r="A20">
        <v>25</v>
      </c>
      <c r="B20">
        <v>8.5</v>
      </c>
      <c r="C20" t="s">
        <v>1174</v>
      </c>
    </row>
    <row r="21" spans="1:3">
      <c r="A21">
        <v>30</v>
      </c>
      <c r="B21">
        <v>3.3</v>
      </c>
      <c r="C21" t="s">
        <v>1174</v>
      </c>
    </row>
    <row r="22" spans="1:3">
      <c r="A22">
        <v>35</v>
      </c>
      <c r="B22">
        <v>7.3</v>
      </c>
      <c r="C22" t="s">
        <v>1174</v>
      </c>
    </row>
    <row r="23" spans="1:3">
      <c r="A23">
        <v>10</v>
      </c>
      <c r="B23">
        <v>22.6</v>
      </c>
      <c r="C23" t="s">
        <v>1017</v>
      </c>
    </row>
    <row r="24" spans="1:3">
      <c r="A24">
        <v>15</v>
      </c>
      <c r="B24">
        <v>19.8</v>
      </c>
      <c r="C24" t="s">
        <v>1017</v>
      </c>
    </row>
    <row r="25" spans="1:3">
      <c r="A25">
        <v>20</v>
      </c>
      <c r="B25">
        <v>6.1</v>
      </c>
      <c r="C25" t="s">
        <v>1017</v>
      </c>
    </row>
    <row r="26" spans="1:3">
      <c r="A26">
        <v>25</v>
      </c>
      <c r="B26">
        <v>8.1999999999999993</v>
      </c>
      <c r="C26" t="s">
        <v>1017</v>
      </c>
    </row>
    <row r="27" spans="1:3">
      <c r="A27">
        <v>30</v>
      </c>
      <c r="B27">
        <v>6.1</v>
      </c>
      <c r="C27" t="s">
        <v>1017</v>
      </c>
    </row>
    <row r="28" spans="1:3">
      <c r="A28">
        <v>35</v>
      </c>
      <c r="B28">
        <v>5.2</v>
      </c>
      <c r="C28" t="s">
        <v>1017</v>
      </c>
    </row>
    <row r="29" spans="1:3">
      <c r="A29">
        <v>10</v>
      </c>
      <c r="B29">
        <v>7.1</v>
      </c>
      <c r="C29" t="s">
        <v>1208</v>
      </c>
    </row>
    <row r="30" spans="1:3">
      <c r="A30">
        <v>15</v>
      </c>
      <c r="B30">
        <v>9.9</v>
      </c>
      <c r="C30" t="s">
        <v>1208</v>
      </c>
    </row>
    <row r="31" spans="1:3">
      <c r="A31">
        <v>20</v>
      </c>
      <c r="B31">
        <v>1</v>
      </c>
      <c r="C31" t="s">
        <v>1208</v>
      </c>
    </row>
    <row r="32" spans="1:3">
      <c r="A32">
        <v>25</v>
      </c>
      <c r="B32">
        <v>2.8</v>
      </c>
      <c r="C32" t="s">
        <v>1208</v>
      </c>
    </row>
    <row r="33" spans="1:3">
      <c r="A33">
        <v>30</v>
      </c>
      <c r="B33">
        <v>0.7</v>
      </c>
      <c r="C33" t="s">
        <v>1208</v>
      </c>
    </row>
    <row r="34" spans="1:3">
      <c r="A34">
        <v>35</v>
      </c>
      <c r="B34">
        <v>2.2000000000000002</v>
      </c>
      <c r="C34" t="s">
        <v>1208</v>
      </c>
    </row>
  </sheetData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C53" sqref="C53"/>
    </sheetView>
  </sheetViews>
  <sheetFormatPr baseColWidth="10" defaultRowHeight="16" x14ac:dyDescent="0"/>
  <cols>
    <col min="1" max="1" width="10.7109375" style="23"/>
    <col min="2" max="2" width="15" style="23" customWidth="1"/>
    <col min="3" max="3" width="10" style="23" customWidth="1"/>
    <col min="4" max="4" width="10.42578125" style="23" customWidth="1"/>
    <col min="5" max="5" width="1.85546875" style="23" customWidth="1"/>
    <col min="6" max="16384" width="10.7109375" style="23"/>
  </cols>
  <sheetData>
    <row r="1" spans="1:2" ht="21">
      <c r="A1" s="35" t="s">
        <v>3025</v>
      </c>
    </row>
    <row r="2" spans="1:2" s="165" customFormat="1" ht="15">
      <c r="A2" s="165" t="s">
        <v>3957</v>
      </c>
    </row>
    <row r="4" spans="1:2">
      <c r="A4" s="23" t="s">
        <v>3026</v>
      </c>
    </row>
    <row r="6" spans="1:2">
      <c r="A6" s="23" t="s">
        <v>2909</v>
      </c>
    </row>
    <row r="7" spans="1:2">
      <c r="A7" s="23" t="s">
        <v>2910</v>
      </c>
    </row>
    <row r="8" spans="1:2">
      <c r="A8" s="23" t="s">
        <v>2997</v>
      </c>
    </row>
    <row r="9" spans="1:2">
      <c r="A9" s="23" t="s">
        <v>3282</v>
      </c>
    </row>
    <row r="10" spans="1:2">
      <c r="A10" s="23" t="s">
        <v>3136</v>
      </c>
    </row>
    <row r="11" spans="1:2">
      <c r="B11" s="23" t="s">
        <v>3286</v>
      </c>
    </row>
    <row r="12" spans="1:2">
      <c r="B12" s="23" t="s">
        <v>3287</v>
      </c>
    </row>
    <row r="13" spans="1:2">
      <c r="B13" s="23" t="s">
        <v>3421</v>
      </c>
    </row>
    <row r="14" spans="1:2">
      <c r="A14" s="23" t="s">
        <v>3422</v>
      </c>
    </row>
    <row r="15" spans="1:2">
      <c r="A15" s="23" t="s">
        <v>3425</v>
      </c>
    </row>
    <row r="16" spans="1:2">
      <c r="A16" s="23" t="s">
        <v>3564</v>
      </c>
    </row>
    <row r="17" spans="1:7">
      <c r="A17" s="23" t="s">
        <v>3028</v>
      </c>
    </row>
    <row r="18" spans="1:7">
      <c r="A18" s="23" t="s">
        <v>3956</v>
      </c>
    </row>
    <row r="19" spans="1:7">
      <c r="A19" s="23" t="s">
        <v>3029</v>
      </c>
    </row>
    <row r="21" spans="1:7">
      <c r="A21" s="50" t="s">
        <v>3030</v>
      </c>
      <c r="B21" s="50"/>
      <c r="C21" s="50"/>
      <c r="D21" s="50"/>
      <c r="E21" s="50"/>
      <c r="F21" s="50"/>
      <c r="G21" s="50"/>
    </row>
    <row r="22" spans="1:7">
      <c r="A22" s="50" t="s">
        <v>3031</v>
      </c>
      <c r="B22" s="50"/>
      <c r="C22" s="50"/>
      <c r="D22" s="50"/>
      <c r="E22" s="50"/>
      <c r="F22" s="50"/>
      <c r="G22" s="50"/>
    </row>
    <row r="24" spans="1:7">
      <c r="A24" s="51" t="s">
        <v>2916</v>
      </c>
      <c r="B24" s="51"/>
      <c r="C24" s="51"/>
    </row>
    <row r="25" spans="1:7">
      <c r="A25" s="52" t="s">
        <v>2906</v>
      </c>
      <c r="B25" s="52"/>
      <c r="C25" s="52"/>
    </row>
    <row r="26" spans="1:7">
      <c r="A26" s="42"/>
    </row>
    <row r="27" spans="1:7">
      <c r="A27" s="23" t="s">
        <v>2907</v>
      </c>
    </row>
    <row r="28" spans="1:7">
      <c r="A28" s="23" t="s">
        <v>2908</v>
      </c>
    </row>
    <row r="29" spans="1:7">
      <c r="A29" s="23" t="s">
        <v>2800</v>
      </c>
    </row>
    <row r="31" spans="1:7">
      <c r="A31" s="23" t="s">
        <v>3055</v>
      </c>
    </row>
    <row r="32" spans="1:7">
      <c r="A32" s="23" t="s">
        <v>3208</v>
      </c>
    </row>
    <row r="33" spans="1:6">
      <c r="A33" s="23" t="s">
        <v>3209</v>
      </c>
    </row>
    <row r="36" spans="1:6">
      <c r="C36" s="42" t="s">
        <v>3210</v>
      </c>
      <c r="D36" s="42" t="s">
        <v>3211</v>
      </c>
    </row>
    <row r="37" spans="1:6">
      <c r="C37" s="23" t="s">
        <v>3212</v>
      </c>
      <c r="D37" s="23" t="s">
        <v>3212</v>
      </c>
    </row>
    <row r="38" spans="1:6">
      <c r="C38" s="23" t="s">
        <v>3213</v>
      </c>
      <c r="D38" s="23" t="s">
        <v>3214</v>
      </c>
    </row>
    <row r="39" spans="1:6">
      <c r="C39" s="23" t="s">
        <v>3358</v>
      </c>
      <c r="D39" s="23" t="s">
        <v>3359</v>
      </c>
    </row>
    <row r="40" spans="1:6">
      <c r="C40" s="23" t="s">
        <v>3360</v>
      </c>
      <c r="D40" s="23" t="s">
        <v>1394</v>
      </c>
    </row>
    <row r="41" spans="1:6">
      <c r="B41" s="44"/>
      <c r="C41" s="44" t="s">
        <v>3210</v>
      </c>
      <c r="D41" s="44" t="s">
        <v>3361</v>
      </c>
      <c r="E41" s="44"/>
    </row>
    <row r="42" spans="1:6">
      <c r="F42" s="42" t="s">
        <v>3073</v>
      </c>
    </row>
    <row r="43" spans="1:6">
      <c r="A43" s="23" t="s">
        <v>3074</v>
      </c>
      <c r="C43" s="53">
        <v>168</v>
      </c>
      <c r="D43" s="53">
        <v>168</v>
      </c>
      <c r="F43" s="23" t="s">
        <v>3075</v>
      </c>
    </row>
    <row r="44" spans="1:6">
      <c r="A44" s="23" t="s">
        <v>3076</v>
      </c>
      <c r="C44" s="54">
        <v>0.84399999999999997</v>
      </c>
      <c r="D44" s="55" t="s">
        <v>3077</v>
      </c>
      <c r="F44" s="23" t="s">
        <v>2968</v>
      </c>
    </row>
    <row r="45" spans="1:6">
      <c r="A45" s="23" t="s">
        <v>2969</v>
      </c>
      <c r="C45" s="54">
        <v>0.66700000000000004</v>
      </c>
      <c r="D45" s="54">
        <v>0.73</v>
      </c>
      <c r="F45" s="23" t="s">
        <v>2970</v>
      </c>
    </row>
    <row r="47" spans="1:6">
      <c r="A47" s="42" t="s">
        <v>2971</v>
      </c>
    </row>
    <row r="48" spans="1:6">
      <c r="A48" s="23" t="s">
        <v>2972</v>
      </c>
    </row>
    <row r="50" spans="1:6">
      <c r="A50" s="23" t="s">
        <v>2973</v>
      </c>
      <c r="C50" s="56">
        <v>40</v>
      </c>
      <c r="D50" s="56">
        <v>20</v>
      </c>
      <c r="F50" s="23" t="s">
        <v>2851</v>
      </c>
    </row>
    <row r="51" spans="1:6">
      <c r="F51" s="23" t="s">
        <v>3354</v>
      </c>
    </row>
    <row r="53" spans="1:6" ht="17" thickBot="1">
      <c r="A53" s="23" t="s">
        <v>3355</v>
      </c>
      <c r="C53" s="33">
        <f>SQRT(C44^2/C50*(1-C50/C43))</f>
        <v>0.11648306641698938</v>
      </c>
      <c r="D53" s="57">
        <f>SQRT(D45*(1-D45)/D50*(1-D50/D43))</f>
        <v>9.3176100553123128E-2</v>
      </c>
      <c r="F53" s="23" t="s">
        <v>3357</v>
      </c>
    </row>
    <row r="54" spans="1:6" ht="17" thickBot="1">
      <c r="A54" s="23" t="s">
        <v>3362</v>
      </c>
      <c r="C54" s="33">
        <f>2*C53</f>
        <v>0.23296613283397877</v>
      </c>
      <c r="D54" s="58">
        <f>2*D53</f>
        <v>0.18635220110624626</v>
      </c>
      <c r="F54" s="59" t="s">
        <v>3363</v>
      </c>
    </row>
    <row r="55" spans="1:6">
      <c r="C55" s="34"/>
      <c r="D55" s="33"/>
    </row>
    <row r="56" spans="1:6" ht="17" thickBot="1">
      <c r="A56" s="23" t="s">
        <v>3500</v>
      </c>
      <c r="C56" s="60">
        <f>C53/(C45)</f>
        <v>0.17463728098499157</v>
      </c>
      <c r="D56" s="61">
        <f>D53/D45</f>
        <v>0.12763849390838786</v>
      </c>
      <c r="F56" s="23" t="s">
        <v>3364</v>
      </c>
    </row>
    <row r="57" spans="1:6" ht="17" thickBot="1">
      <c r="A57" s="23" t="s">
        <v>3227</v>
      </c>
      <c r="C57" s="62">
        <f>2*C56</f>
        <v>0.34927456196998313</v>
      </c>
      <c r="D57" s="63">
        <f>2*D56</f>
        <v>0.25527698781677571</v>
      </c>
      <c r="F57" s="59" t="s">
        <v>3288</v>
      </c>
    </row>
    <row r="58" spans="1:6">
      <c r="C58" s="23" t="s">
        <v>3426</v>
      </c>
    </row>
    <row r="59" spans="1:6">
      <c r="C59" s="23" t="s">
        <v>3154</v>
      </c>
    </row>
    <row r="61" spans="1:6">
      <c r="A61" s="23" t="s">
        <v>3155</v>
      </c>
    </row>
  </sheetData>
  <phoneticPr fontId="3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A6" sqref="A6"/>
    </sheetView>
  </sheetViews>
  <sheetFormatPr baseColWidth="10" defaultColWidth="11" defaultRowHeight="13" x14ac:dyDescent="0"/>
  <sheetData>
    <row r="1" spans="1:11" ht="20">
      <c r="A1" s="36" t="s">
        <v>428</v>
      </c>
    </row>
    <row r="3" spans="1:11">
      <c r="A3" t="s">
        <v>332</v>
      </c>
    </row>
    <row r="4" spans="1:11">
      <c r="A4" t="s">
        <v>496</v>
      </c>
    </row>
    <row r="5" spans="1:11">
      <c r="A5" t="s">
        <v>497</v>
      </c>
    </row>
    <row r="9" spans="1:11">
      <c r="A9" t="s">
        <v>111</v>
      </c>
      <c r="B9" t="s">
        <v>115</v>
      </c>
      <c r="C9" t="s">
        <v>120</v>
      </c>
      <c r="D9" t="s">
        <v>121</v>
      </c>
      <c r="E9" t="s">
        <v>122</v>
      </c>
      <c r="F9" t="s">
        <v>123</v>
      </c>
      <c r="G9" t="s">
        <v>124</v>
      </c>
      <c r="H9" t="s">
        <v>1629</v>
      </c>
      <c r="I9" t="s">
        <v>1630</v>
      </c>
      <c r="J9" t="s">
        <v>1631</v>
      </c>
      <c r="K9" t="s">
        <v>1632</v>
      </c>
    </row>
    <row r="10" spans="1:11">
      <c r="A10">
        <v>1</v>
      </c>
      <c r="B10" t="s">
        <v>104</v>
      </c>
      <c r="C10" t="s">
        <v>105</v>
      </c>
      <c r="D10" t="s">
        <v>106</v>
      </c>
      <c r="E10">
        <v>23</v>
      </c>
      <c r="F10">
        <v>38.4</v>
      </c>
      <c r="G10">
        <v>27.7</v>
      </c>
      <c r="H10">
        <v>25.7</v>
      </c>
      <c r="I10">
        <v>53.1</v>
      </c>
      <c r="J10">
        <v>30.6</v>
      </c>
      <c r="K10">
        <v>30.2</v>
      </c>
    </row>
    <row r="11" spans="1:11">
      <c r="A11">
        <v>2</v>
      </c>
      <c r="B11" t="s">
        <v>107</v>
      </c>
      <c r="C11" t="s">
        <v>108</v>
      </c>
      <c r="D11" t="s">
        <v>109</v>
      </c>
      <c r="E11">
        <v>43</v>
      </c>
      <c r="F11">
        <v>46.2</v>
      </c>
      <c r="G11">
        <v>57.2</v>
      </c>
      <c r="H11">
        <v>41.9</v>
      </c>
      <c r="I11">
        <v>54.7</v>
      </c>
      <c r="J11">
        <v>43.3</v>
      </c>
      <c r="K11">
        <v>56.7</v>
      </c>
    </row>
    <row r="12" spans="1:11">
      <c r="A12">
        <v>3</v>
      </c>
      <c r="B12" t="s">
        <v>104</v>
      </c>
      <c r="C12" t="s">
        <v>105</v>
      </c>
      <c r="D12" t="s">
        <v>106</v>
      </c>
      <c r="E12">
        <v>43</v>
      </c>
      <c r="F12">
        <v>72.5</v>
      </c>
      <c r="G12">
        <v>57.9</v>
      </c>
      <c r="H12">
        <v>51.9</v>
      </c>
      <c r="I12">
        <v>74.2</v>
      </c>
      <c r="J12">
        <v>53.4</v>
      </c>
      <c r="K12">
        <v>42.4</v>
      </c>
    </row>
    <row r="13" spans="1:11">
      <c r="A13">
        <v>4</v>
      </c>
      <c r="B13" t="s">
        <v>104</v>
      </c>
      <c r="C13" t="s">
        <v>105</v>
      </c>
      <c r="D13" t="s">
        <v>109</v>
      </c>
      <c r="E13">
        <v>32</v>
      </c>
      <c r="F13">
        <v>38</v>
      </c>
      <c r="G13">
        <v>38</v>
      </c>
      <c r="H13">
        <v>32.200000000000003</v>
      </c>
      <c r="I13">
        <v>49.6</v>
      </c>
      <c r="J13">
        <v>37.4</v>
      </c>
      <c r="K13">
        <v>34.4</v>
      </c>
    </row>
    <row r="14" spans="1:11">
      <c r="A14">
        <v>5</v>
      </c>
      <c r="B14" t="s">
        <v>104</v>
      </c>
      <c r="C14" t="s">
        <v>105</v>
      </c>
      <c r="D14" t="s">
        <v>109</v>
      </c>
      <c r="E14">
        <v>15</v>
      </c>
      <c r="F14">
        <v>82.8</v>
      </c>
      <c r="G14">
        <v>57.9</v>
      </c>
      <c r="H14">
        <v>64.7</v>
      </c>
      <c r="I14">
        <v>53.6</v>
      </c>
      <c r="J14">
        <v>48.6</v>
      </c>
      <c r="K14">
        <v>44.8</v>
      </c>
    </row>
    <row r="15" spans="1:11">
      <c r="A15">
        <v>6</v>
      </c>
      <c r="B15" t="s">
        <v>107</v>
      </c>
      <c r="C15" t="s">
        <v>108</v>
      </c>
      <c r="D15" t="s">
        <v>106</v>
      </c>
      <c r="E15">
        <v>37</v>
      </c>
      <c r="F15">
        <v>33.9</v>
      </c>
      <c r="G15">
        <v>32</v>
      </c>
      <c r="H15">
        <v>31.4</v>
      </c>
      <c r="I15">
        <v>51.3</v>
      </c>
      <c r="J15">
        <v>35.5</v>
      </c>
      <c r="K15">
        <v>42.9</v>
      </c>
    </row>
    <row r="16" spans="1:11">
      <c r="A16">
        <v>7</v>
      </c>
      <c r="B16" t="s">
        <v>107</v>
      </c>
      <c r="C16" t="s">
        <v>105</v>
      </c>
      <c r="D16" t="s">
        <v>106</v>
      </c>
      <c r="E16">
        <v>26</v>
      </c>
      <c r="F16">
        <v>50.4</v>
      </c>
      <c r="G16">
        <v>40.6</v>
      </c>
      <c r="H16">
        <v>40.1</v>
      </c>
      <c r="I16">
        <v>44.1</v>
      </c>
      <c r="J16">
        <v>46.9</v>
      </c>
      <c r="K16">
        <v>42.7</v>
      </c>
    </row>
    <row r="17" spans="1:11">
      <c r="A17">
        <v>8</v>
      </c>
      <c r="B17" t="s">
        <v>107</v>
      </c>
      <c r="C17" t="s">
        <v>105</v>
      </c>
      <c r="D17" t="s">
        <v>106</v>
      </c>
      <c r="E17">
        <v>35</v>
      </c>
      <c r="F17">
        <v>35</v>
      </c>
      <c r="G17">
        <v>33.1</v>
      </c>
      <c r="H17">
        <v>43.2</v>
      </c>
      <c r="I17">
        <v>34</v>
      </c>
      <c r="J17">
        <v>26.4</v>
      </c>
      <c r="K17">
        <v>24.8</v>
      </c>
    </row>
    <row r="18" spans="1:11">
      <c r="A18">
        <v>9</v>
      </c>
      <c r="B18" t="s">
        <v>104</v>
      </c>
      <c r="C18" t="s">
        <v>105</v>
      </c>
      <c r="D18" t="s">
        <v>106</v>
      </c>
      <c r="E18">
        <v>26</v>
      </c>
      <c r="F18">
        <v>32.799999999999997</v>
      </c>
      <c r="G18">
        <v>26.8</v>
      </c>
      <c r="H18">
        <v>33.9</v>
      </c>
      <c r="I18">
        <v>34.5</v>
      </c>
      <c r="J18">
        <v>25.1</v>
      </c>
      <c r="K18">
        <v>25.1</v>
      </c>
    </row>
    <row r="19" spans="1:11">
      <c r="A19">
        <v>10</v>
      </c>
      <c r="B19" t="s">
        <v>107</v>
      </c>
      <c r="C19" t="s">
        <v>105</v>
      </c>
      <c r="D19" t="s">
        <v>110</v>
      </c>
      <c r="E19">
        <v>31</v>
      </c>
      <c r="F19">
        <v>60.1</v>
      </c>
      <c r="G19">
        <v>53.2</v>
      </c>
      <c r="H19">
        <v>40.4</v>
      </c>
      <c r="I19">
        <v>59.1</v>
      </c>
      <c r="J19">
        <v>87.1</v>
      </c>
      <c r="K19">
        <v>59.2</v>
      </c>
    </row>
    <row r="20" spans="1:11">
      <c r="A20">
        <v>11</v>
      </c>
      <c r="B20" t="s">
        <v>107</v>
      </c>
      <c r="C20" t="s">
        <v>108</v>
      </c>
      <c r="D20" t="s">
        <v>106</v>
      </c>
      <c r="E20">
        <v>35</v>
      </c>
      <c r="F20">
        <v>75.099999999999994</v>
      </c>
      <c r="G20">
        <v>63.1</v>
      </c>
      <c r="H20">
        <v>58</v>
      </c>
      <c r="I20">
        <v>67.3</v>
      </c>
      <c r="J20">
        <v>43.8</v>
      </c>
      <c r="K20">
        <v>42.2</v>
      </c>
    </row>
    <row r="21" spans="1:11">
      <c r="A21">
        <v>12</v>
      </c>
      <c r="B21" t="s">
        <v>107</v>
      </c>
      <c r="C21" t="s">
        <v>108</v>
      </c>
      <c r="D21" t="s">
        <v>110</v>
      </c>
      <c r="E21">
        <v>55</v>
      </c>
      <c r="F21">
        <v>57.6</v>
      </c>
      <c r="G21">
        <v>57.7</v>
      </c>
      <c r="H21">
        <v>61.5</v>
      </c>
      <c r="I21">
        <v>75.5</v>
      </c>
      <c r="J21">
        <v>126.6</v>
      </c>
      <c r="K21">
        <v>48.4</v>
      </c>
    </row>
    <row r="22" spans="1:11">
      <c r="A22">
        <v>13</v>
      </c>
      <c r="B22" t="s">
        <v>107</v>
      </c>
      <c r="C22" t="s">
        <v>108</v>
      </c>
      <c r="D22" t="s">
        <v>106</v>
      </c>
      <c r="E22">
        <v>25</v>
      </c>
      <c r="F22">
        <v>55.5</v>
      </c>
      <c r="G22">
        <v>63.3</v>
      </c>
      <c r="H22">
        <v>44.6</v>
      </c>
      <c r="I22">
        <v>41.1</v>
      </c>
      <c r="J22">
        <v>41.8</v>
      </c>
      <c r="K22">
        <v>32</v>
      </c>
    </row>
    <row r="23" spans="1:11">
      <c r="A23">
        <v>14</v>
      </c>
      <c r="B23" t="s">
        <v>104</v>
      </c>
      <c r="C23" t="s">
        <v>108</v>
      </c>
      <c r="D23" t="s">
        <v>110</v>
      </c>
      <c r="E23">
        <v>39</v>
      </c>
      <c r="F23">
        <v>49.5</v>
      </c>
      <c r="G23">
        <v>45.8</v>
      </c>
      <c r="H23">
        <v>35.299999999999997</v>
      </c>
      <c r="I23">
        <v>52.2</v>
      </c>
      <c r="J23">
        <v>53.8</v>
      </c>
      <c r="K23">
        <v>48.1</v>
      </c>
    </row>
    <row r="24" spans="1:11">
      <c r="A24">
        <v>15</v>
      </c>
      <c r="B24" t="s">
        <v>104</v>
      </c>
      <c r="C24" t="s">
        <v>105</v>
      </c>
      <c r="D24" t="s">
        <v>110</v>
      </c>
      <c r="E24">
        <v>25</v>
      </c>
      <c r="F24">
        <v>40.9</v>
      </c>
      <c r="G24">
        <v>35.700000000000003</v>
      </c>
      <c r="H24">
        <v>37.200000000000003</v>
      </c>
      <c r="I24">
        <v>28.3</v>
      </c>
      <c r="J24">
        <v>26</v>
      </c>
      <c r="K24">
        <v>33.700000000000003</v>
      </c>
    </row>
    <row r="25" spans="1:11">
      <c r="A25">
        <v>16</v>
      </c>
      <c r="B25" t="s">
        <v>104</v>
      </c>
      <c r="C25" t="s">
        <v>105</v>
      </c>
      <c r="D25" t="s">
        <v>106</v>
      </c>
      <c r="E25">
        <v>26</v>
      </c>
      <c r="F25">
        <v>44.3</v>
      </c>
      <c r="G25">
        <v>46.8</v>
      </c>
      <c r="H25">
        <v>39.4</v>
      </c>
      <c r="I25">
        <v>74.900000000000006</v>
      </c>
      <c r="J25">
        <v>45.3</v>
      </c>
      <c r="K25">
        <v>42.6</v>
      </c>
    </row>
    <row r="26" spans="1:11">
      <c r="A26">
        <v>17</v>
      </c>
      <c r="B26" t="s">
        <v>104</v>
      </c>
      <c r="C26" t="s">
        <v>108</v>
      </c>
      <c r="D26" t="s">
        <v>109</v>
      </c>
      <c r="E26">
        <v>33</v>
      </c>
      <c r="F26">
        <v>93.8</v>
      </c>
      <c r="G26">
        <v>91.9</v>
      </c>
      <c r="H26">
        <v>77.400000000000006</v>
      </c>
      <c r="I26">
        <v>77.5</v>
      </c>
      <c r="J26">
        <v>55.8</v>
      </c>
      <c r="K26">
        <v>54.9</v>
      </c>
    </row>
    <row r="27" spans="1:11">
      <c r="A27">
        <v>18</v>
      </c>
      <c r="B27" t="s">
        <v>104</v>
      </c>
      <c r="C27" t="s">
        <v>105</v>
      </c>
      <c r="D27" t="s">
        <v>109</v>
      </c>
      <c r="E27">
        <v>62</v>
      </c>
      <c r="F27">
        <v>47.9</v>
      </c>
      <c r="G27">
        <v>59.9</v>
      </c>
      <c r="H27">
        <v>52.8</v>
      </c>
      <c r="I27">
        <v>50.9</v>
      </c>
      <c r="J27">
        <v>58.6</v>
      </c>
      <c r="K27">
        <v>64.5</v>
      </c>
    </row>
    <row r="28" spans="1:11">
      <c r="A28">
        <v>19</v>
      </c>
      <c r="B28" t="s">
        <v>107</v>
      </c>
      <c r="C28" t="s">
        <v>108</v>
      </c>
      <c r="D28" t="s">
        <v>106</v>
      </c>
      <c r="E28">
        <v>54</v>
      </c>
      <c r="F28">
        <v>75.2</v>
      </c>
      <c r="G28">
        <v>54.1</v>
      </c>
      <c r="H28">
        <v>63.6</v>
      </c>
      <c r="I28">
        <v>70.099999999999994</v>
      </c>
      <c r="J28">
        <v>44</v>
      </c>
      <c r="K28">
        <v>43.1</v>
      </c>
    </row>
    <row r="29" spans="1:11">
      <c r="A29">
        <v>20</v>
      </c>
      <c r="B29" t="s">
        <v>107</v>
      </c>
      <c r="C29" t="s">
        <v>105</v>
      </c>
      <c r="D29" t="s">
        <v>109</v>
      </c>
      <c r="E29">
        <v>38</v>
      </c>
      <c r="F29">
        <v>46.2</v>
      </c>
      <c r="G29">
        <v>39.299999999999997</v>
      </c>
      <c r="H29">
        <v>56.6</v>
      </c>
      <c r="I29">
        <v>60.3</v>
      </c>
      <c r="J29">
        <v>47.8</v>
      </c>
      <c r="K29">
        <v>52.8</v>
      </c>
    </row>
    <row r="30" spans="1:11">
      <c r="A30">
        <v>21</v>
      </c>
      <c r="B30" t="s">
        <v>104</v>
      </c>
      <c r="C30" t="s">
        <v>105</v>
      </c>
      <c r="D30" t="s">
        <v>109</v>
      </c>
      <c r="E30">
        <v>65</v>
      </c>
      <c r="F30">
        <v>56.3</v>
      </c>
      <c r="G30">
        <v>45.8</v>
      </c>
      <c r="H30">
        <v>58.9</v>
      </c>
      <c r="I30">
        <v>59.9</v>
      </c>
      <c r="J30">
        <v>36.799999999999997</v>
      </c>
      <c r="K30">
        <v>44.3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>
      <selection activeCell="F53" sqref="F53"/>
    </sheetView>
  </sheetViews>
  <sheetFormatPr baseColWidth="10" defaultColWidth="11" defaultRowHeight="13" x14ac:dyDescent="0"/>
  <sheetData>
    <row r="1" spans="1:3" ht="23">
      <c r="A1" s="26" t="s">
        <v>3586</v>
      </c>
    </row>
    <row r="4" spans="1:3">
      <c r="A4" t="s">
        <v>3587</v>
      </c>
    </row>
    <row r="5" spans="1:3">
      <c r="A5" t="s">
        <v>3588</v>
      </c>
    </row>
    <row r="6" spans="1:3">
      <c r="A6" t="s">
        <v>3589</v>
      </c>
    </row>
    <row r="10" spans="1:3">
      <c r="A10" t="s">
        <v>3580</v>
      </c>
      <c r="B10" t="s">
        <v>3581</v>
      </c>
      <c r="C10" t="s">
        <v>3582</v>
      </c>
    </row>
    <row r="11" spans="1:3">
      <c r="A11" t="s">
        <v>1394</v>
      </c>
      <c r="B11">
        <v>-0.30102999600000002</v>
      </c>
      <c r="C11">
        <v>0.96651798099999997</v>
      </c>
    </row>
    <row r="12" spans="1:3">
      <c r="A12" t="s">
        <v>1394</v>
      </c>
      <c r="B12">
        <v>-0.30102999600000002</v>
      </c>
      <c r="C12">
        <v>1.100717078</v>
      </c>
    </row>
    <row r="13" spans="1:3">
      <c r="A13" t="s">
        <v>1394</v>
      </c>
      <c r="B13">
        <v>-0.30102999600000002</v>
      </c>
      <c r="C13">
        <v>1.36069784</v>
      </c>
    </row>
    <row r="14" spans="1:3">
      <c r="A14" t="s">
        <v>1394</v>
      </c>
      <c r="B14">
        <v>-0.30102999600000002</v>
      </c>
      <c r="C14">
        <v>1.0993405489999999</v>
      </c>
    </row>
    <row r="15" spans="1:3">
      <c r="A15" t="s">
        <v>1394</v>
      </c>
      <c r="B15">
        <v>-0.30102999600000002</v>
      </c>
      <c r="C15">
        <v>1.2822712329999999</v>
      </c>
    </row>
    <row r="16" spans="1:3">
      <c r="A16" t="s">
        <v>1395</v>
      </c>
      <c r="B16">
        <v>0.83599999999999997</v>
      </c>
      <c r="C16">
        <v>0.97134655606071396</v>
      </c>
    </row>
    <row r="17" spans="1:3">
      <c r="A17" t="s">
        <v>1395</v>
      </c>
      <c r="B17">
        <v>0.83599999999999997</v>
      </c>
      <c r="C17">
        <v>1.1817474285817502</v>
      </c>
    </row>
    <row r="18" spans="1:3">
      <c r="A18" t="s">
        <v>1395</v>
      </c>
      <c r="B18">
        <v>0.83599999999999997</v>
      </c>
      <c r="C18">
        <v>1.1529870122291588</v>
      </c>
    </row>
    <row r="19" spans="1:3">
      <c r="A19" t="s">
        <v>1395</v>
      </c>
      <c r="B19">
        <v>0.83599999999999997</v>
      </c>
      <c r="C19">
        <v>1.2042614445184305</v>
      </c>
    </row>
    <row r="20" spans="1:3">
      <c r="A20" t="s">
        <v>1395</v>
      </c>
      <c r="B20">
        <v>0.83599999999999997</v>
      </c>
      <c r="C20">
        <v>0.70730582025782951</v>
      </c>
    </row>
    <row r="21" spans="1:3">
      <c r="A21" t="s">
        <v>1395</v>
      </c>
      <c r="B21">
        <v>0.83599999999999997</v>
      </c>
      <c r="C21">
        <v>1.3538985301701651</v>
      </c>
    </row>
    <row r="22" spans="1:3">
      <c r="A22" t="s">
        <v>1395</v>
      </c>
      <c r="B22">
        <v>0.83599999999999997</v>
      </c>
      <c r="C22">
        <v>0.95632579741441326</v>
      </c>
    </row>
    <row r="23" spans="1:3">
      <c r="A23" t="s">
        <v>1395</v>
      </c>
      <c r="B23">
        <v>0.83599999999999997</v>
      </c>
      <c r="C23">
        <v>0.8873115725939491</v>
      </c>
    </row>
    <row r="24" spans="1:3">
      <c r="A24" t="s">
        <v>1395</v>
      </c>
      <c r="B24">
        <v>0.83599999999999997</v>
      </c>
      <c r="C24">
        <v>0.62796150154854913</v>
      </c>
    </row>
    <row r="25" spans="1:3">
      <c r="A25" t="s">
        <v>1395</v>
      </c>
      <c r="B25">
        <v>0.83599999999999997</v>
      </c>
      <c r="C25">
        <v>1.3042157513836037</v>
      </c>
    </row>
    <row r="26" spans="1:3">
      <c r="A26" t="s">
        <v>1395</v>
      </c>
      <c r="B26">
        <v>0.83599999999999997</v>
      </c>
      <c r="C26">
        <v>1.1168069945370829</v>
      </c>
    </row>
    <row r="27" spans="1:3">
      <c r="A27" t="s">
        <v>1395</v>
      </c>
      <c r="B27">
        <v>0.83599999999999997</v>
      </c>
      <c r="C27">
        <v>1.1506082907698203</v>
      </c>
    </row>
    <row r="28" spans="1:3">
      <c r="A28" t="s">
        <v>1395</v>
      </c>
      <c r="B28">
        <v>0.83599999999999997</v>
      </c>
      <c r="C28">
        <v>1.2446550128583145</v>
      </c>
    </row>
    <row r="29" spans="1:3">
      <c r="A29" t="s">
        <v>1395</v>
      </c>
      <c r="B29">
        <v>0.83599999999999997</v>
      </c>
      <c r="C29">
        <v>1.1849659795116421</v>
      </c>
    </row>
    <row r="30" spans="1:3">
      <c r="A30" t="s">
        <v>1395</v>
      </c>
      <c r="B30">
        <v>0.83599999999999997</v>
      </c>
      <c r="C30">
        <v>1.1038634405809995</v>
      </c>
    </row>
    <row r="31" spans="1:3">
      <c r="A31" t="s">
        <v>1395</v>
      </c>
      <c r="B31">
        <v>0.83599999999999997</v>
      </c>
      <c r="C31">
        <v>1.1899972098269895</v>
      </c>
    </row>
    <row r="32" spans="1:3">
      <c r="A32" t="s">
        <v>1395</v>
      </c>
      <c r="B32">
        <v>0.83599999999999997</v>
      </c>
      <c r="C32">
        <v>1.1608518599623041</v>
      </c>
    </row>
    <row r="33" spans="1:3">
      <c r="A33" t="s">
        <v>1395</v>
      </c>
      <c r="B33">
        <v>0.83599999999999997</v>
      </c>
      <c r="C33">
        <v>1.0808749507003976</v>
      </c>
    </row>
    <row r="34" spans="1:3">
      <c r="A34" t="s">
        <v>1395</v>
      </c>
      <c r="B34">
        <v>0.83599999999999997</v>
      </c>
      <c r="C34">
        <v>1.106398304861794</v>
      </c>
    </row>
    <row r="35" spans="1:3">
      <c r="A35" t="s">
        <v>1395</v>
      </c>
      <c r="B35">
        <v>0.83599999999999997</v>
      </c>
      <c r="C35">
        <v>1.1752356745035701</v>
      </c>
    </row>
    <row r="36" spans="1:3">
      <c r="A36" t="s">
        <v>1395</v>
      </c>
      <c r="B36">
        <v>0.83599999999999997</v>
      </c>
      <c r="C36">
        <v>1.205982880185859</v>
      </c>
    </row>
    <row r="37" spans="1:3">
      <c r="A37" t="s">
        <v>1395</v>
      </c>
      <c r="B37">
        <v>0.83599999999999997</v>
      </c>
      <c r="C37">
        <v>1.0674124768625812</v>
      </c>
    </row>
    <row r="38" spans="1:3">
      <c r="A38" t="s">
        <v>1395</v>
      </c>
      <c r="B38">
        <v>0.83599999999999997</v>
      </c>
      <c r="C38">
        <v>1.2691725343376066</v>
      </c>
    </row>
    <row r="39" spans="1:3">
      <c r="A39" t="s">
        <v>1395</v>
      </c>
      <c r="B39">
        <v>0.83599999999999997</v>
      </c>
      <c r="C39">
        <v>0.88574838521316202</v>
      </c>
    </row>
    <row r="40" spans="1:3">
      <c r="A40" t="s">
        <v>1395</v>
      </c>
      <c r="B40">
        <v>0.83599999999999997</v>
      </c>
      <c r="C40">
        <v>0.83811954905662422</v>
      </c>
    </row>
    <row r="41" spans="1:3">
      <c r="A41" t="s">
        <v>1395</v>
      </c>
      <c r="B41">
        <v>0.83599999999999997</v>
      </c>
      <c r="C41">
        <v>1.1803004023648527</v>
      </c>
    </row>
    <row r="42" spans="1:3">
      <c r="A42" t="s">
        <v>1395</v>
      </c>
      <c r="B42">
        <v>0.83599999999999997</v>
      </c>
      <c r="C42">
        <v>1.0819672126172903</v>
      </c>
    </row>
    <row r="43" spans="1:3">
      <c r="A43" t="s">
        <v>1395</v>
      </c>
      <c r="B43">
        <v>0.83599999999999997</v>
      </c>
      <c r="C43">
        <v>1.0046770368943221</v>
      </c>
    </row>
    <row r="44" spans="1:3">
      <c r="A44" t="s">
        <v>1395</v>
      </c>
      <c r="B44">
        <v>0.83599999999999997</v>
      </c>
      <c r="C44">
        <v>0.88327810862938838</v>
      </c>
    </row>
    <row r="45" spans="1:3">
      <c r="A45" t="s">
        <v>1395</v>
      </c>
      <c r="B45">
        <v>0.83599999999999997</v>
      </c>
      <c r="C45">
        <v>1.1042281790916042</v>
      </c>
    </row>
    <row r="46" spans="1:3">
      <c r="A46" t="s">
        <v>1395</v>
      </c>
      <c r="B46">
        <v>0.83599999999999997</v>
      </c>
      <c r="C46">
        <v>0.96176571170916292</v>
      </c>
    </row>
    <row r="47" spans="1:3">
      <c r="A47" t="s">
        <v>1395</v>
      </c>
      <c r="B47">
        <v>0.83599999999999997</v>
      </c>
      <c r="C47">
        <v>1.0539152890321051</v>
      </c>
    </row>
    <row r="48" spans="1:3">
      <c r="A48" t="s">
        <v>1395</v>
      </c>
      <c r="B48">
        <v>0.83599999999999997</v>
      </c>
      <c r="C48">
        <v>1.1303570977977915</v>
      </c>
    </row>
    <row r="49" spans="1:3">
      <c r="A49" t="s">
        <v>1395</v>
      </c>
      <c r="B49">
        <v>0.83599999999999997</v>
      </c>
      <c r="C49">
        <v>0.93376790293509537</v>
      </c>
    </row>
    <row r="50" spans="1:3">
      <c r="A50" t="s">
        <v>1396</v>
      </c>
      <c r="B50">
        <v>1.763169639</v>
      </c>
      <c r="C50">
        <v>2.4484418039999998</v>
      </c>
    </row>
    <row r="51" spans="1:3">
      <c r="A51" t="s">
        <v>1396</v>
      </c>
      <c r="B51">
        <v>1.763169639</v>
      </c>
      <c r="C51">
        <v>2.2609366209999999</v>
      </c>
    </row>
    <row r="52" spans="1:3">
      <c r="A52" t="s">
        <v>1396</v>
      </c>
      <c r="B52">
        <v>1.763169639</v>
      </c>
      <c r="C52">
        <v>2.4081741839999999</v>
      </c>
    </row>
    <row r="53" spans="1:3">
      <c r="A53" t="s">
        <v>1396</v>
      </c>
      <c r="B53">
        <v>1.763169639</v>
      </c>
      <c r="C53">
        <v>2.2142475959999999</v>
      </c>
    </row>
    <row r="54" spans="1:3">
      <c r="A54" t="s">
        <v>1396</v>
      </c>
      <c r="B54">
        <v>1.763169639</v>
      </c>
      <c r="C54">
        <v>2.429383778</v>
      </c>
    </row>
    <row r="55" spans="1:3">
      <c r="A55" t="s">
        <v>1396</v>
      </c>
      <c r="B55">
        <v>1.763169639</v>
      </c>
      <c r="C55">
        <v>2.2344207040000001</v>
      </c>
    </row>
    <row r="56" spans="1:3">
      <c r="A56" t="s">
        <v>1250</v>
      </c>
      <c r="B56">
        <v>1.698970004</v>
      </c>
      <c r="C56">
        <v>1.2041394319999998</v>
      </c>
    </row>
    <row r="57" spans="1:3">
      <c r="A57" t="s">
        <v>1250</v>
      </c>
      <c r="B57">
        <v>1.698970004</v>
      </c>
      <c r="C57">
        <v>1.133999287</v>
      </c>
    </row>
    <row r="58" spans="1:3">
      <c r="A58" t="s">
        <v>1250</v>
      </c>
      <c r="B58">
        <v>1.698970004</v>
      </c>
      <c r="C58">
        <v>1.4064660419999999</v>
      </c>
    </row>
    <row r="59" spans="1:3">
      <c r="A59" t="s">
        <v>3583</v>
      </c>
      <c r="B59">
        <v>1.90982337</v>
      </c>
      <c r="C59">
        <v>2.1459607040000002</v>
      </c>
    </row>
    <row r="60" spans="1:3">
      <c r="A60" t="s">
        <v>3583</v>
      </c>
      <c r="B60">
        <v>1.90982337</v>
      </c>
      <c r="C60">
        <v>1.4068258759999999</v>
      </c>
    </row>
    <row r="61" spans="1:3">
      <c r="A61" t="s">
        <v>3583</v>
      </c>
      <c r="B61">
        <v>1.90982337</v>
      </c>
      <c r="C61">
        <v>2.1360107959999999</v>
      </c>
    </row>
    <row r="62" spans="1:3">
      <c r="A62" t="s">
        <v>3583</v>
      </c>
      <c r="B62">
        <v>1.90982337</v>
      </c>
      <c r="C62">
        <v>2.28278537</v>
      </c>
    </row>
    <row r="63" spans="1:3">
      <c r="A63" t="s">
        <v>3583</v>
      </c>
      <c r="B63">
        <v>1.90982337</v>
      </c>
      <c r="C63">
        <v>2.3461280360000001</v>
      </c>
    </row>
    <row r="64" spans="1:3">
      <c r="A64" t="s">
        <v>3583</v>
      </c>
      <c r="B64">
        <v>1.90982337</v>
      </c>
      <c r="C64">
        <v>1.9075701759999999</v>
      </c>
    </row>
    <row r="65" spans="1:3">
      <c r="A65" t="s">
        <v>3583</v>
      </c>
      <c r="B65">
        <v>1.90982337</v>
      </c>
      <c r="C65">
        <v>2.0149131810000003</v>
      </c>
    </row>
    <row r="66" spans="1:3">
      <c r="A66" t="s">
        <v>3583</v>
      </c>
      <c r="B66">
        <v>1.90982337</v>
      </c>
      <c r="C66">
        <v>1.2718820069999999</v>
      </c>
    </row>
    <row r="67" spans="1:3">
      <c r="A67" t="s">
        <v>3583</v>
      </c>
      <c r="B67">
        <v>1.90982337</v>
      </c>
      <c r="C67">
        <v>1.8702458529999999</v>
      </c>
    </row>
    <row r="68" spans="1:3">
      <c r="A68" t="s">
        <v>3583</v>
      </c>
      <c r="B68">
        <v>1.90982337</v>
      </c>
      <c r="C68">
        <v>2.0773713460000001</v>
      </c>
    </row>
    <row r="69" spans="1:3">
      <c r="A69" t="s">
        <v>3583</v>
      </c>
      <c r="B69">
        <v>1.90982337</v>
      </c>
      <c r="C69">
        <v>1.4278867049999999</v>
      </c>
    </row>
    <row r="70" spans="1:3">
      <c r="A70" t="s">
        <v>3583</v>
      </c>
      <c r="B70">
        <v>1.90982337</v>
      </c>
      <c r="C70">
        <v>1.5138672199999998</v>
      </c>
    </row>
    <row r="71" spans="1:3">
      <c r="A71" t="s">
        <v>895</v>
      </c>
      <c r="B71">
        <v>-0.30102999600000002</v>
      </c>
      <c r="C71">
        <v>0.57312785399999999</v>
      </c>
    </row>
    <row r="72" spans="1:3">
      <c r="A72" t="s">
        <v>895</v>
      </c>
      <c r="B72">
        <v>-0.30102999600000002</v>
      </c>
      <c r="C72">
        <v>0.62938377799999989</v>
      </c>
    </row>
    <row r="73" spans="1:3">
      <c r="A73" t="s">
        <v>895</v>
      </c>
      <c r="B73">
        <v>-0.30102999600000002</v>
      </c>
      <c r="C73">
        <v>0.43884909100000002</v>
      </c>
    </row>
    <row r="74" spans="1:3">
      <c r="A74" t="s">
        <v>895</v>
      </c>
      <c r="B74">
        <v>-0.30102999600000002</v>
      </c>
      <c r="C74">
        <v>0.46923172000000002</v>
      </c>
    </row>
    <row r="75" spans="1:3">
      <c r="A75" t="s">
        <v>895</v>
      </c>
      <c r="B75">
        <v>-0.30102999600000002</v>
      </c>
      <c r="C75">
        <v>0.52427928599999996</v>
      </c>
    </row>
    <row r="76" spans="1:3">
      <c r="A76" t="s">
        <v>3584</v>
      </c>
      <c r="B76">
        <v>0.95424250899999996</v>
      </c>
      <c r="C76">
        <v>1.9099331230000001</v>
      </c>
    </row>
    <row r="77" spans="1:3">
      <c r="A77" t="s">
        <v>1419</v>
      </c>
      <c r="B77">
        <v>0.74818802699999998</v>
      </c>
      <c r="C77">
        <v>1.090935107</v>
      </c>
    </row>
    <row r="78" spans="1:3">
      <c r="A78" t="s">
        <v>3585</v>
      </c>
      <c r="B78">
        <v>-0.30102999600000002</v>
      </c>
      <c r="C78">
        <v>1.5105897100000001</v>
      </c>
    </row>
    <row r="79" spans="1:3">
      <c r="A79" t="s">
        <v>3585</v>
      </c>
      <c r="B79">
        <v>-0.30102999600000002</v>
      </c>
      <c r="C79">
        <v>1.5430147999999999</v>
      </c>
    </row>
    <row r="80" spans="1:3">
      <c r="A80" t="s">
        <v>3585</v>
      </c>
      <c r="B80">
        <v>-0.30102999600000002</v>
      </c>
      <c r="C80">
        <v>1.4969100129999999</v>
      </c>
    </row>
    <row r="81" spans="1:3">
      <c r="A81" t="s">
        <v>3585</v>
      </c>
      <c r="B81">
        <v>-0.30102999600000002</v>
      </c>
      <c r="C81">
        <v>1.576091259</v>
      </c>
    </row>
    <row r="82" spans="1:3">
      <c r="A82" t="s">
        <v>3585</v>
      </c>
      <c r="B82">
        <v>-0.30102999600000002</v>
      </c>
      <c r="C82">
        <v>1.5731862680000002</v>
      </c>
    </row>
    <row r="83" spans="1:3">
      <c r="A83" t="s">
        <v>3585</v>
      </c>
      <c r="B83">
        <v>-0.30102999600000002</v>
      </c>
      <c r="C83">
        <v>1.5818435879999999</v>
      </c>
    </row>
    <row r="84" spans="1:3">
      <c r="A84" t="s">
        <v>3585</v>
      </c>
      <c r="B84">
        <v>-0.30102999600000002</v>
      </c>
      <c r="C84">
        <v>1.5105897100000001</v>
      </c>
    </row>
    <row r="85" spans="1:3">
      <c r="A85" t="s">
        <v>3585</v>
      </c>
      <c r="B85">
        <v>-0.30102999600000002</v>
      </c>
      <c r="C85">
        <v>1.4899051110000001</v>
      </c>
    </row>
    <row r="86" spans="1:3">
      <c r="A86" t="s">
        <v>3585</v>
      </c>
      <c r="B86">
        <v>-0.30102999600000002</v>
      </c>
      <c r="C86">
        <v>1.6227164709999999</v>
      </c>
    </row>
    <row r="87" spans="1:3">
      <c r="A87" t="s">
        <v>3585</v>
      </c>
      <c r="B87">
        <v>-0.30102999600000002</v>
      </c>
      <c r="C87">
        <v>1.5172712960000001</v>
      </c>
    </row>
    <row r="88" spans="1:3">
      <c r="A88" t="s">
        <v>3585</v>
      </c>
      <c r="B88">
        <v>-0.30102999600000002</v>
      </c>
      <c r="C88">
        <v>1.5931245980000002</v>
      </c>
    </row>
    <row r="89" spans="1:3">
      <c r="A89" t="s">
        <v>3585</v>
      </c>
      <c r="B89">
        <v>-0.30102999600000002</v>
      </c>
      <c r="C89">
        <v>1.5430147999999999</v>
      </c>
    </row>
    <row r="90" spans="1:3">
      <c r="A90" t="s">
        <v>3585</v>
      </c>
      <c r="B90">
        <v>-0.30102999600000002</v>
      </c>
      <c r="C90">
        <v>1.5789769470000001</v>
      </c>
    </row>
    <row r="91" spans="1:3">
      <c r="A91" t="s">
        <v>3585</v>
      </c>
      <c r="B91">
        <v>-0.30102999600000002</v>
      </c>
      <c r="C91">
        <v>1.5172712960000001</v>
      </c>
    </row>
    <row r="92" spans="1:3">
      <c r="A92" t="s">
        <v>3585</v>
      </c>
      <c r="B92">
        <v>-0.30102999600000002</v>
      </c>
      <c r="C92">
        <v>1.4899051110000001</v>
      </c>
    </row>
    <row r="93" spans="1:3">
      <c r="A93" t="s">
        <v>3585</v>
      </c>
      <c r="B93">
        <v>-0.30102999600000002</v>
      </c>
      <c r="C93">
        <v>1.5038037210000001</v>
      </c>
    </row>
  </sheetData>
  <phoneticPr fontId="3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F53" sqref="F53"/>
    </sheetView>
  </sheetViews>
  <sheetFormatPr baseColWidth="10" defaultColWidth="11" defaultRowHeight="13" x14ac:dyDescent="0"/>
  <sheetData>
    <row r="1" spans="1:1" ht="23">
      <c r="A1" s="26" t="s">
        <v>467</v>
      </c>
    </row>
    <row r="4" spans="1:1">
      <c r="A4" t="s">
        <v>342</v>
      </c>
    </row>
    <row r="5" spans="1:1">
      <c r="A5" t="s">
        <v>232</v>
      </c>
    </row>
    <row r="6" spans="1:1">
      <c r="A6" t="s">
        <v>393</v>
      </c>
    </row>
    <row r="7" spans="1:1">
      <c r="A7" t="s">
        <v>627</v>
      </c>
    </row>
    <row r="8" spans="1:1">
      <c r="A8" t="s">
        <v>629</v>
      </c>
    </row>
    <row r="9" spans="1:1">
      <c r="A9" t="s">
        <v>552</v>
      </c>
    </row>
    <row r="10" spans="1:1">
      <c r="A10" t="s">
        <v>553</v>
      </c>
    </row>
    <row r="11" spans="1:1">
      <c r="A11" t="s">
        <v>554</v>
      </c>
    </row>
    <row r="12" spans="1:1">
      <c r="A12" t="s">
        <v>589</v>
      </c>
    </row>
    <row r="13" spans="1:1">
      <c r="A13" t="s">
        <v>661</v>
      </c>
    </row>
    <row r="14" spans="1:1">
      <c r="A14" t="s">
        <v>346</v>
      </c>
    </row>
    <row r="15" spans="1:1">
      <c r="A15" t="s">
        <v>595</v>
      </c>
    </row>
    <row r="16" spans="1:1">
      <c r="A16" t="s">
        <v>596</v>
      </c>
    </row>
    <row r="17" spans="1:4">
      <c r="A17" t="s">
        <v>667</v>
      </c>
    </row>
    <row r="18" spans="1:4">
      <c r="A18" t="s">
        <v>597</v>
      </c>
    </row>
    <row r="19" spans="1:4">
      <c r="A19" t="s">
        <v>267</v>
      </c>
    </row>
    <row r="20" spans="1:4">
      <c r="A20" t="s">
        <v>1654</v>
      </c>
    </row>
    <row r="21" spans="1:4">
      <c r="A21" t="s">
        <v>1655</v>
      </c>
    </row>
    <row r="25" spans="1:4">
      <c r="A25" t="s">
        <v>381</v>
      </c>
      <c r="B25" t="s">
        <v>277</v>
      </c>
      <c r="C25" t="s">
        <v>278</v>
      </c>
      <c r="D25" t="s">
        <v>1781</v>
      </c>
    </row>
    <row r="26" spans="1:4">
      <c r="A26" t="s">
        <v>1742</v>
      </c>
      <c r="B26">
        <v>687</v>
      </c>
      <c r="C26" t="s">
        <v>279</v>
      </c>
      <c r="D26">
        <v>243</v>
      </c>
    </row>
    <row r="27" spans="1:4">
      <c r="A27" t="s">
        <v>1742</v>
      </c>
      <c r="B27">
        <v>687</v>
      </c>
      <c r="C27" t="s">
        <v>462</v>
      </c>
      <c r="D27">
        <v>444</v>
      </c>
    </row>
    <row r="28" spans="1:4">
      <c r="A28" t="s">
        <v>1743</v>
      </c>
      <c r="B28">
        <v>597</v>
      </c>
      <c r="C28" t="s">
        <v>279</v>
      </c>
      <c r="D28">
        <v>283</v>
      </c>
    </row>
    <row r="29" spans="1:4">
      <c r="A29" t="s">
        <v>1743</v>
      </c>
      <c r="B29">
        <v>597</v>
      </c>
      <c r="C29" t="s">
        <v>462</v>
      </c>
      <c r="D29">
        <v>314</v>
      </c>
    </row>
    <row r="30" spans="1:4">
      <c r="A30" t="s">
        <v>463</v>
      </c>
      <c r="B30">
        <v>832</v>
      </c>
      <c r="C30" t="s">
        <v>279</v>
      </c>
      <c r="D30">
        <v>329</v>
      </c>
    </row>
    <row r="31" spans="1:4">
      <c r="A31" t="s">
        <v>463</v>
      </c>
      <c r="B31">
        <v>832</v>
      </c>
      <c r="C31" t="s">
        <v>462</v>
      </c>
      <c r="D31">
        <v>503</v>
      </c>
    </row>
    <row r="32" spans="1:4">
      <c r="A32" t="s">
        <v>464</v>
      </c>
      <c r="B32">
        <v>208</v>
      </c>
      <c r="C32" t="s">
        <v>279</v>
      </c>
      <c r="D32">
        <v>56</v>
      </c>
    </row>
    <row r="33" spans="1:4">
      <c r="A33" t="s">
        <v>464</v>
      </c>
      <c r="B33">
        <v>208</v>
      </c>
      <c r="C33" t="s">
        <v>462</v>
      </c>
      <c r="D33">
        <v>152</v>
      </c>
    </row>
  </sheetData>
  <phoneticPr fontId="3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baseColWidth="10" defaultColWidth="11" defaultRowHeight="13" x14ac:dyDescent="0"/>
  <sheetData>
    <row r="1" spans="1:5" ht="20">
      <c r="A1" s="36" t="s">
        <v>2833</v>
      </c>
    </row>
    <row r="10" spans="1:5">
      <c r="A10" t="s">
        <v>3060</v>
      </c>
      <c r="B10" t="s">
        <v>3061</v>
      </c>
      <c r="C10" t="s">
        <v>3062</v>
      </c>
      <c r="D10" t="s">
        <v>3063</v>
      </c>
      <c r="E10" t="s">
        <v>2710</v>
      </c>
    </row>
    <row r="11" spans="1:5">
      <c r="A11" t="s">
        <v>2711</v>
      </c>
      <c r="B11" t="s">
        <v>2712</v>
      </c>
      <c r="C11">
        <v>20</v>
      </c>
      <c r="D11">
        <v>1</v>
      </c>
      <c r="E11">
        <v>172675</v>
      </c>
    </row>
    <row r="12" spans="1:5">
      <c r="A12" t="s">
        <v>2711</v>
      </c>
      <c r="B12" t="s">
        <v>2713</v>
      </c>
      <c r="C12">
        <v>30</v>
      </c>
      <c r="D12">
        <v>16</v>
      </c>
      <c r="E12">
        <v>123065</v>
      </c>
    </row>
    <row r="13" spans="1:5">
      <c r="A13" t="s">
        <v>2711</v>
      </c>
      <c r="B13" t="s">
        <v>2714</v>
      </c>
      <c r="C13">
        <v>40</v>
      </c>
      <c r="D13">
        <v>30</v>
      </c>
      <c r="E13">
        <v>96216</v>
      </c>
    </row>
    <row r="14" spans="1:5">
      <c r="A14" t="s">
        <v>2711</v>
      </c>
      <c r="B14" t="s">
        <v>2715</v>
      </c>
      <c r="C14">
        <v>50</v>
      </c>
      <c r="D14">
        <v>71</v>
      </c>
      <c r="E14">
        <v>92051</v>
      </c>
    </row>
    <row r="15" spans="1:5">
      <c r="A15" t="s">
        <v>2711</v>
      </c>
      <c r="B15" t="s">
        <v>2716</v>
      </c>
      <c r="C15">
        <v>60</v>
      </c>
      <c r="D15">
        <v>102</v>
      </c>
      <c r="E15">
        <v>72159</v>
      </c>
    </row>
    <row r="16" spans="1:5">
      <c r="A16" t="s">
        <v>2711</v>
      </c>
      <c r="B16" t="s">
        <v>2718</v>
      </c>
      <c r="C16">
        <v>70</v>
      </c>
      <c r="D16">
        <v>130</v>
      </c>
      <c r="E16">
        <v>54722</v>
      </c>
    </row>
    <row r="17" spans="1:5">
      <c r="A17" t="s">
        <v>2711</v>
      </c>
      <c r="B17" t="s">
        <v>2719</v>
      </c>
      <c r="C17">
        <v>80</v>
      </c>
      <c r="D17">
        <v>133</v>
      </c>
      <c r="E17">
        <v>32185</v>
      </c>
    </row>
    <row r="18" spans="1:5">
      <c r="A18" t="s">
        <v>2711</v>
      </c>
      <c r="B18" t="s">
        <v>2720</v>
      </c>
      <c r="C18">
        <v>90</v>
      </c>
      <c r="D18">
        <v>40</v>
      </c>
      <c r="E18">
        <v>8328</v>
      </c>
    </row>
    <row r="19" spans="1:5">
      <c r="A19" t="s">
        <v>2590</v>
      </c>
      <c r="B19" t="s">
        <v>2712</v>
      </c>
      <c r="C19">
        <v>20</v>
      </c>
      <c r="D19">
        <v>4</v>
      </c>
      <c r="E19">
        <v>181343</v>
      </c>
    </row>
    <row r="20" spans="1:5">
      <c r="A20" t="s">
        <v>2590</v>
      </c>
      <c r="B20" t="s">
        <v>2713</v>
      </c>
      <c r="C20">
        <v>30</v>
      </c>
      <c r="D20">
        <v>38</v>
      </c>
      <c r="E20">
        <v>146207</v>
      </c>
    </row>
    <row r="21" spans="1:5">
      <c r="A21" t="s">
        <v>2590</v>
      </c>
      <c r="B21" t="s">
        <v>2714</v>
      </c>
      <c r="C21">
        <v>40</v>
      </c>
      <c r="D21">
        <v>119</v>
      </c>
      <c r="E21">
        <v>121374</v>
      </c>
    </row>
    <row r="22" spans="1:5">
      <c r="A22" t="s">
        <v>2590</v>
      </c>
      <c r="B22" t="s">
        <v>2715</v>
      </c>
      <c r="C22">
        <v>50</v>
      </c>
      <c r="D22">
        <v>221</v>
      </c>
      <c r="E22">
        <v>111353</v>
      </c>
    </row>
    <row r="23" spans="1:5">
      <c r="A23" t="s">
        <v>2590</v>
      </c>
      <c r="B23" t="s">
        <v>2716</v>
      </c>
      <c r="C23">
        <v>60</v>
      </c>
      <c r="D23">
        <v>259</v>
      </c>
      <c r="E23">
        <v>83004</v>
      </c>
    </row>
    <row r="24" spans="1:5">
      <c r="A24" t="s">
        <v>2590</v>
      </c>
      <c r="B24" t="s">
        <v>2718</v>
      </c>
      <c r="C24">
        <v>70</v>
      </c>
      <c r="D24">
        <v>310</v>
      </c>
      <c r="E24">
        <v>55932</v>
      </c>
    </row>
    <row r="25" spans="1:5">
      <c r="A25" t="s">
        <v>2590</v>
      </c>
      <c r="B25" t="s">
        <v>2719</v>
      </c>
      <c r="C25">
        <v>80</v>
      </c>
      <c r="D25">
        <v>226</v>
      </c>
      <c r="E25">
        <v>29007</v>
      </c>
    </row>
    <row r="26" spans="1:5">
      <c r="A26" t="s">
        <v>2590</v>
      </c>
      <c r="B26" t="s">
        <v>2720</v>
      </c>
      <c r="C26">
        <v>90</v>
      </c>
      <c r="D26">
        <v>65</v>
      </c>
      <c r="E26">
        <v>7538</v>
      </c>
    </row>
  </sheetData>
  <phoneticPr fontId="3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0"/>
  <sheetViews>
    <sheetView workbookViewId="0">
      <selection activeCell="I39" sqref="I39"/>
    </sheetView>
  </sheetViews>
  <sheetFormatPr baseColWidth="10" defaultColWidth="11" defaultRowHeight="13" x14ac:dyDescent="0"/>
  <sheetData>
    <row r="1" spans="1:11" ht="21">
      <c r="A1" s="39" t="s">
        <v>1144</v>
      </c>
      <c r="B1" s="22"/>
      <c r="C1" s="6"/>
      <c r="D1" s="6"/>
      <c r="E1" s="6"/>
    </row>
    <row r="2" spans="1:11">
      <c r="A2" s="21"/>
      <c r="B2" s="21"/>
    </row>
    <row r="3" spans="1:11" ht="16">
      <c r="A3" s="64" t="s">
        <v>1567</v>
      </c>
      <c r="B3" s="64"/>
      <c r="C3" s="65"/>
      <c r="D3" s="65"/>
      <c r="E3" s="65"/>
      <c r="F3" s="65"/>
    </row>
    <row r="4" spans="1:11" ht="16">
      <c r="A4" s="64" t="s">
        <v>1290</v>
      </c>
      <c r="B4" s="64"/>
      <c r="C4" s="65"/>
      <c r="D4" s="65"/>
      <c r="E4" s="65"/>
      <c r="F4" s="65"/>
    </row>
    <row r="5" spans="1:11" ht="16">
      <c r="A5" s="23" t="s">
        <v>3156</v>
      </c>
      <c r="B5" s="23"/>
      <c r="C5" s="66"/>
      <c r="D5" s="66"/>
      <c r="E5" s="66"/>
      <c r="F5" s="66"/>
    </row>
    <row r="6" spans="1:11" ht="16">
      <c r="A6" s="23"/>
      <c r="B6" s="23"/>
      <c r="C6" s="66"/>
      <c r="D6" s="66"/>
      <c r="E6" s="66"/>
      <c r="F6" s="66"/>
    </row>
    <row r="7" spans="1:11" ht="16">
      <c r="A7" s="23"/>
      <c r="B7" s="23"/>
      <c r="C7" s="66"/>
      <c r="D7" s="66"/>
      <c r="E7" s="66"/>
      <c r="F7" s="66"/>
    </row>
    <row r="8" spans="1:11" s="23" customFormat="1" ht="16"/>
    <row r="9" spans="1:11" s="23" customFormat="1" ht="16">
      <c r="A9" s="32" t="s">
        <v>1646</v>
      </c>
      <c r="B9" s="32" t="s">
        <v>1291</v>
      </c>
      <c r="D9" s="23" t="s">
        <v>538</v>
      </c>
      <c r="K9" s="32" t="s">
        <v>539</v>
      </c>
    </row>
    <row r="10" spans="1:11" s="23" customFormat="1" ht="16">
      <c r="A10" s="67">
        <v>34543</v>
      </c>
      <c r="B10" s="23">
        <v>337</v>
      </c>
      <c r="D10" s="32"/>
      <c r="E10" s="32"/>
      <c r="F10" s="32"/>
      <c r="G10" s="32"/>
      <c r="H10" s="32"/>
      <c r="I10" s="32"/>
      <c r="J10" s="32" t="s">
        <v>3081</v>
      </c>
      <c r="K10" s="32" t="s">
        <v>3081</v>
      </c>
    </row>
    <row r="11" spans="1:11" s="23" customFormat="1" ht="16">
      <c r="A11" s="67">
        <v>34543</v>
      </c>
      <c r="B11" s="23">
        <v>730</v>
      </c>
      <c r="D11" s="43" t="s">
        <v>540</v>
      </c>
      <c r="E11" s="43" t="s">
        <v>2842</v>
      </c>
      <c r="F11" s="43" t="s">
        <v>1444</v>
      </c>
      <c r="G11" s="43" t="s">
        <v>541</v>
      </c>
      <c r="H11" s="43" t="s">
        <v>3094</v>
      </c>
      <c r="I11" s="43" t="s">
        <v>542</v>
      </c>
      <c r="J11" s="43" t="s">
        <v>3085</v>
      </c>
      <c r="K11" s="43" t="s">
        <v>3085</v>
      </c>
    </row>
    <row r="12" spans="1:11" s="23" customFormat="1" ht="16">
      <c r="A12" s="67">
        <v>34543</v>
      </c>
      <c r="B12" s="23">
        <v>458</v>
      </c>
      <c r="D12" s="67">
        <f>A10</f>
        <v>34543</v>
      </c>
      <c r="E12" s="23">
        <f>COUNT(B10:B24)</f>
        <v>15</v>
      </c>
      <c r="F12" s="23">
        <f>AVERAGE(B10:B24)</f>
        <v>322</v>
      </c>
      <c r="G12" s="45">
        <f>STDEV(B10:B24)</f>
        <v>226.81836660326127</v>
      </c>
      <c r="H12" s="45">
        <f>G12*SQRT((1-E12/I12))/SQRT(E12)</f>
        <v>56.780147436028571</v>
      </c>
      <c r="I12" s="23">
        <v>250</v>
      </c>
      <c r="J12" s="23">
        <f>F12*I12</f>
        <v>80500</v>
      </c>
      <c r="K12" s="45">
        <f>I12*SQRT(G12*G12/E12*(1-E12/I12))</f>
        <v>14195.036859007145</v>
      </c>
    </row>
    <row r="13" spans="1:11" s="23" customFormat="1" ht="17" thickBot="1">
      <c r="A13" s="67">
        <v>34543</v>
      </c>
      <c r="B13" s="23">
        <v>98</v>
      </c>
      <c r="D13" s="68">
        <f>A25</f>
        <v>34544</v>
      </c>
      <c r="E13" s="44">
        <f>COUNT(B25:B39)</f>
        <v>15</v>
      </c>
      <c r="F13" s="44">
        <f>AVERAGE(B25:B39)</f>
        <v>205</v>
      </c>
      <c r="G13" s="47">
        <f>STDEV(B25:B39)</f>
        <v>135.69503622882769</v>
      </c>
      <c r="H13" s="47">
        <f>G13*SQRT((1-E13/I13))/SQRT(E13)</f>
        <v>33.96896062163642</v>
      </c>
      <c r="I13" s="44">
        <v>250</v>
      </c>
      <c r="J13" s="69">
        <f>F13*I13</f>
        <v>51250</v>
      </c>
      <c r="K13" s="70">
        <f>I13*SQRT(G13*G13/E13*(1-E13/I13))</f>
        <v>8492.2401554091048</v>
      </c>
    </row>
    <row r="14" spans="1:11" s="23" customFormat="1" ht="17" thickTop="1">
      <c r="A14" s="67">
        <v>34543</v>
      </c>
      <c r="B14" s="23">
        <v>82</v>
      </c>
    </row>
    <row r="15" spans="1:11" s="23" customFormat="1" ht="16">
      <c r="A15" s="67">
        <v>34543</v>
      </c>
      <c r="B15" s="23">
        <v>28</v>
      </c>
      <c r="D15" s="23" t="s">
        <v>543</v>
      </c>
      <c r="J15" s="23">
        <f>SUM(J12:J13)</f>
        <v>131750</v>
      </c>
      <c r="K15" s="45">
        <f>SQRT(SUMSQ(K12:K13))</f>
        <v>16541.378850800626</v>
      </c>
    </row>
    <row r="16" spans="1:11" s="23" customFormat="1" ht="16">
      <c r="A16" s="67">
        <v>34543</v>
      </c>
      <c r="B16" s="23">
        <v>544</v>
      </c>
    </row>
    <row r="17" spans="1:11" s="23" customFormat="1" ht="16">
      <c r="A17" s="67">
        <v>34543</v>
      </c>
      <c r="B17" s="23">
        <v>415</v>
      </c>
    </row>
    <row r="18" spans="1:11" s="23" customFormat="1" ht="16">
      <c r="A18" s="67">
        <v>34543</v>
      </c>
      <c r="B18" s="23">
        <v>285</v>
      </c>
    </row>
    <row r="19" spans="1:11" s="23" customFormat="1" ht="16">
      <c r="A19" s="67">
        <v>34543</v>
      </c>
      <c r="B19" s="23">
        <v>235</v>
      </c>
      <c r="D19" s="23" t="s">
        <v>545</v>
      </c>
    </row>
    <row r="20" spans="1:11" s="23" customFormat="1" ht="16">
      <c r="A20" s="67">
        <v>34543</v>
      </c>
      <c r="B20" s="23">
        <v>571</v>
      </c>
      <c r="D20" s="23" t="s">
        <v>546</v>
      </c>
    </row>
    <row r="21" spans="1:11" s="23" customFormat="1" ht="16">
      <c r="A21" s="67">
        <v>34543</v>
      </c>
      <c r="B21" s="23">
        <v>225</v>
      </c>
      <c r="D21" s="23" t="s">
        <v>707</v>
      </c>
    </row>
    <row r="22" spans="1:11" s="23" customFormat="1" ht="16">
      <c r="A22" s="67">
        <v>34543</v>
      </c>
      <c r="B22" s="23">
        <v>19</v>
      </c>
      <c r="D22" s="23" t="s">
        <v>708</v>
      </c>
    </row>
    <row r="23" spans="1:11" s="23" customFormat="1" ht="16">
      <c r="A23" s="67">
        <v>34543</v>
      </c>
      <c r="B23" s="23">
        <v>623</v>
      </c>
    </row>
    <row r="24" spans="1:11" s="23" customFormat="1" ht="16">
      <c r="A24" s="68">
        <v>34543</v>
      </c>
      <c r="B24" s="44">
        <v>180</v>
      </c>
      <c r="D24" s="32" t="s">
        <v>709</v>
      </c>
      <c r="E24" s="23">
        <v>75</v>
      </c>
      <c r="J24" s="32"/>
      <c r="K24" s="32" t="s">
        <v>539</v>
      </c>
    </row>
    <row r="25" spans="1:11" s="23" customFormat="1" ht="16">
      <c r="A25" s="67">
        <v>34544</v>
      </c>
      <c r="B25" s="23">
        <v>97</v>
      </c>
      <c r="J25" s="32" t="s">
        <v>3081</v>
      </c>
      <c r="K25" s="32" t="s">
        <v>3081</v>
      </c>
    </row>
    <row r="26" spans="1:11" s="23" customFormat="1" ht="16">
      <c r="A26" s="67">
        <v>34544</v>
      </c>
      <c r="B26" s="23">
        <v>311</v>
      </c>
      <c r="D26" s="23" t="s">
        <v>540</v>
      </c>
      <c r="E26" s="32" t="s">
        <v>2842</v>
      </c>
      <c r="F26" s="32" t="s">
        <v>1444</v>
      </c>
      <c r="G26" s="32" t="s">
        <v>541</v>
      </c>
      <c r="H26" s="32" t="s">
        <v>3094</v>
      </c>
      <c r="I26" s="32" t="s">
        <v>542</v>
      </c>
      <c r="J26" s="32" t="s">
        <v>3085</v>
      </c>
      <c r="K26" s="32" t="s">
        <v>3085</v>
      </c>
    </row>
    <row r="27" spans="1:11" s="23" customFormat="1" ht="16">
      <c r="A27" s="67">
        <v>34544</v>
      </c>
      <c r="B27" s="23">
        <v>45</v>
      </c>
      <c r="D27" s="71">
        <f>D12</f>
        <v>34543</v>
      </c>
      <c r="E27" s="72">
        <f>E24*0.5</f>
        <v>37.5</v>
      </c>
      <c r="F27" s="72">
        <f>F12</f>
        <v>322</v>
      </c>
      <c r="G27" s="73">
        <f>G12</f>
        <v>226.81836660326127</v>
      </c>
      <c r="H27" s="73">
        <f>G27*SQRT((1-E27/I27))/SQRT(E27)</f>
        <v>34.148532702215562</v>
      </c>
      <c r="I27" s="72">
        <v>250</v>
      </c>
      <c r="J27" s="72">
        <f>F27*I27</f>
        <v>80500</v>
      </c>
      <c r="K27" s="73">
        <f>SQRT(I27*I27*G27*G27/E27*(1-E27/I27))</f>
        <v>8537.1331755538904</v>
      </c>
    </row>
    <row r="28" spans="1:11" s="23" customFormat="1" ht="16">
      <c r="A28" s="67">
        <v>34544</v>
      </c>
      <c r="B28" s="23">
        <v>58</v>
      </c>
      <c r="D28" s="75">
        <f>D13</f>
        <v>34544</v>
      </c>
      <c r="E28" s="44">
        <f>E24*0.5</f>
        <v>37.5</v>
      </c>
      <c r="F28" s="44">
        <f>F13</f>
        <v>205</v>
      </c>
      <c r="G28" s="47">
        <f>G13</f>
        <v>135.69503622882769</v>
      </c>
      <c r="H28" s="47">
        <f>G28*SQRT((1-E28/I28))/SQRT(E28)</f>
        <v>20.429502476285897</v>
      </c>
      <c r="I28" s="44">
        <v>250</v>
      </c>
      <c r="J28" s="44">
        <f>F28*I28</f>
        <v>51250</v>
      </c>
      <c r="K28" s="47">
        <f>SQRT(I28*I28*G28*G28/E28*(1-E28/I28))</f>
        <v>5107.375619071473</v>
      </c>
    </row>
    <row r="29" spans="1:11" s="23" customFormat="1" ht="16">
      <c r="A29" s="67">
        <v>34544</v>
      </c>
      <c r="B29" s="23">
        <v>33</v>
      </c>
    </row>
    <row r="30" spans="1:11" s="23" customFormat="1" ht="16">
      <c r="A30" s="67">
        <v>34544</v>
      </c>
      <c r="B30" s="23">
        <v>200</v>
      </c>
      <c r="D30" s="23" t="s">
        <v>543</v>
      </c>
      <c r="J30" s="23">
        <f>SUM(J27:J28)</f>
        <v>131750</v>
      </c>
      <c r="K30" s="45">
        <f>SQRT(SUMSQ(K27:K28))</f>
        <v>9948.2625905948298</v>
      </c>
    </row>
    <row r="31" spans="1:11" s="23" customFormat="1" ht="16">
      <c r="A31" s="67">
        <v>34544</v>
      </c>
      <c r="B31" s="23">
        <v>389</v>
      </c>
    </row>
    <row r="32" spans="1:11" s="23" customFormat="1" ht="16">
      <c r="A32" s="67">
        <v>34544</v>
      </c>
      <c r="B32" s="23">
        <v>330</v>
      </c>
      <c r="J32" s="32" t="s">
        <v>710</v>
      </c>
      <c r="K32" s="74">
        <f>K30/J30</f>
        <v>7.5508634463717875E-2</v>
      </c>
    </row>
    <row r="33" spans="1:2" s="23" customFormat="1" ht="16">
      <c r="A33" s="67">
        <v>34544</v>
      </c>
      <c r="B33" s="23">
        <v>225</v>
      </c>
    </row>
    <row r="34" spans="1:2" s="23" customFormat="1" ht="16">
      <c r="A34" s="67">
        <v>34544</v>
      </c>
      <c r="B34" s="23">
        <v>182</v>
      </c>
    </row>
    <row r="35" spans="1:2" s="23" customFormat="1" ht="16">
      <c r="A35" s="67">
        <v>34544</v>
      </c>
      <c r="B35" s="23">
        <v>270</v>
      </c>
    </row>
    <row r="36" spans="1:2" s="23" customFormat="1" ht="16">
      <c r="A36" s="67">
        <v>34544</v>
      </c>
      <c r="B36" s="23">
        <v>138</v>
      </c>
    </row>
    <row r="37" spans="1:2" s="23" customFormat="1" ht="16">
      <c r="A37" s="67">
        <v>34544</v>
      </c>
      <c r="B37" s="23">
        <v>86</v>
      </c>
    </row>
    <row r="38" spans="1:2" s="23" customFormat="1" ht="16">
      <c r="A38" s="67">
        <v>34544</v>
      </c>
      <c r="B38" s="23">
        <v>496</v>
      </c>
    </row>
    <row r="39" spans="1:2" s="23" customFormat="1" ht="16">
      <c r="A39" s="68">
        <v>34544</v>
      </c>
      <c r="B39" s="44">
        <v>215</v>
      </c>
    </row>
    <row r="40" spans="1:2" s="23" customFormat="1" ht="16"/>
  </sheetData>
  <phoneticPr fontId="3"/>
  <pageMargins left="0.75" right="0.75" top="1" bottom="1" header="0.5" footer="0.5"/>
  <pageSetup paperSize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3" workbookViewId="0">
      <selection activeCell="A3" sqref="A3"/>
    </sheetView>
  </sheetViews>
  <sheetFormatPr baseColWidth="10" defaultColWidth="11" defaultRowHeight="13" x14ac:dyDescent="0"/>
  <sheetData>
    <row r="1" spans="1:2" ht="23">
      <c r="A1" s="26" t="s">
        <v>167</v>
      </c>
    </row>
    <row r="3" spans="1:2" ht="20">
      <c r="A3" s="36" t="s">
        <v>430</v>
      </c>
    </row>
    <row r="5" spans="1:2">
      <c r="A5" t="s">
        <v>271</v>
      </c>
    </row>
    <row r="6" spans="1:2">
      <c r="A6" t="s">
        <v>466</v>
      </c>
    </row>
    <row r="7" spans="1:2">
      <c r="A7" t="s">
        <v>283</v>
      </c>
    </row>
    <row r="8" spans="1:2">
      <c r="A8" t="s">
        <v>174</v>
      </c>
    </row>
    <row r="9" spans="1:2">
      <c r="A9" t="s">
        <v>387</v>
      </c>
    </row>
    <row r="10" spans="1:2">
      <c r="A10" t="s">
        <v>380</v>
      </c>
    </row>
    <row r="14" spans="1:2">
      <c r="A14" t="s">
        <v>1935</v>
      </c>
      <c r="B14" t="s">
        <v>165</v>
      </c>
    </row>
    <row r="15" spans="1:2">
      <c r="A15">
        <v>53</v>
      </c>
      <c r="B15" t="s">
        <v>895</v>
      </c>
    </row>
    <row r="16" spans="1:2">
      <c r="A16">
        <v>56</v>
      </c>
      <c r="B16" t="s">
        <v>895</v>
      </c>
    </row>
    <row r="17" spans="1:2">
      <c r="A17">
        <v>57</v>
      </c>
      <c r="B17" t="s">
        <v>895</v>
      </c>
    </row>
    <row r="18" spans="1:2">
      <c r="A18">
        <v>63</v>
      </c>
      <c r="B18" t="s">
        <v>166</v>
      </c>
    </row>
    <row r="19" spans="1:2">
      <c r="A19">
        <v>66</v>
      </c>
      <c r="B19" t="s">
        <v>166</v>
      </c>
    </row>
    <row r="20" spans="1:2">
      <c r="A20">
        <v>67</v>
      </c>
      <c r="B20" t="s">
        <v>166</v>
      </c>
    </row>
    <row r="21" spans="1:2">
      <c r="A21">
        <v>67</v>
      </c>
      <c r="B21" t="s">
        <v>166</v>
      </c>
    </row>
    <row r="22" spans="1:2">
      <c r="A22">
        <v>67</v>
      </c>
      <c r="B22" t="s">
        <v>166</v>
      </c>
    </row>
    <row r="23" spans="1:2">
      <c r="A23">
        <v>68</v>
      </c>
      <c r="B23" t="s">
        <v>166</v>
      </c>
    </row>
    <row r="24" spans="1:2">
      <c r="A24">
        <v>69</v>
      </c>
      <c r="B24" t="s">
        <v>166</v>
      </c>
    </row>
    <row r="25" spans="1:2">
      <c r="A25">
        <v>70</v>
      </c>
      <c r="B25" t="s">
        <v>166</v>
      </c>
    </row>
    <row r="26" spans="1:2">
      <c r="A26">
        <v>70</v>
      </c>
      <c r="B26" t="s">
        <v>895</v>
      </c>
    </row>
    <row r="27" spans="1:2">
      <c r="A27">
        <v>70</v>
      </c>
      <c r="B27" t="s">
        <v>895</v>
      </c>
    </row>
    <row r="28" spans="1:2">
      <c r="A28">
        <v>70</v>
      </c>
      <c r="B28" t="s">
        <v>895</v>
      </c>
    </row>
    <row r="29" spans="1:2">
      <c r="A29">
        <v>72</v>
      </c>
      <c r="B29" t="s">
        <v>166</v>
      </c>
    </row>
    <row r="30" spans="1:2">
      <c r="A30">
        <v>73</v>
      </c>
      <c r="B30" t="s">
        <v>166</v>
      </c>
    </row>
    <row r="31" spans="1:2">
      <c r="A31">
        <v>75</v>
      </c>
      <c r="B31" t="s">
        <v>166</v>
      </c>
    </row>
    <row r="32" spans="1:2">
      <c r="A32">
        <v>75</v>
      </c>
      <c r="B32" t="s">
        <v>895</v>
      </c>
    </row>
    <row r="33" spans="1:2">
      <c r="A33">
        <v>76</v>
      </c>
      <c r="B33" t="s">
        <v>166</v>
      </c>
    </row>
    <row r="34" spans="1:2">
      <c r="A34">
        <v>76</v>
      </c>
      <c r="B34" t="s">
        <v>166</v>
      </c>
    </row>
    <row r="35" spans="1:2">
      <c r="A35">
        <v>78</v>
      </c>
      <c r="B35" t="s">
        <v>166</v>
      </c>
    </row>
    <row r="36" spans="1:2">
      <c r="A36">
        <v>79</v>
      </c>
      <c r="B36" t="s">
        <v>166</v>
      </c>
    </row>
    <row r="37" spans="1:2">
      <c r="A37">
        <v>80</v>
      </c>
      <c r="B37" t="s">
        <v>166</v>
      </c>
    </row>
    <row r="38" spans="1:2">
      <c r="A38">
        <v>81</v>
      </c>
      <c r="B38" t="s">
        <v>166</v>
      </c>
    </row>
  </sheetData>
  <phoneticPr fontId="3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A5" sqref="A5"/>
    </sheetView>
  </sheetViews>
  <sheetFormatPr baseColWidth="10" defaultColWidth="11" defaultRowHeight="13" x14ac:dyDescent="0"/>
  <sheetData>
    <row r="1" spans="1:4" ht="23">
      <c r="A1" s="26" t="s">
        <v>3590</v>
      </c>
    </row>
    <row r="4" spans="1:4">
      <c r="A4" t="s">
        <v>3593</v>
      </c>
    </row>
    <row r="12" spans="1:4" ht="16">
      <c r="A12" s="40" t="s">
        <v>1557</v>
      </c>
      <c r="B12" s="40" t="s">
        <v>1193</v>
      </c>
      <c r="C12" s="40" t="s">
        <v>3591</v>
      </c>
      <c r="D12" s="40" t="s">
        <v>3592</v>
      </c>
    </row>
    <row r="13" spans="1:4" ht="16">
      <c r="A13" s="40">
        <v>1</v>
      </c>
      <c r="B13" s="40">
        <v>1</v>
      </c>
      <c r="C13" s="40">
        <v>96</v>
      </c>
      <c r="D13" s="40">
        <v>1</v>
      </c>
    </row>
    <row r="14" spans="1:4" ht="16">
      <c r="A14" s="40">
        <v>1</v>
      </c>
      <c r="B14" s="40">
        <v>2</v>
      </c>
      <c r="C14" s="40">
        <v>97</v>
      </c>
      <c r="D14" s="40">
        <v>1</v>
      </c>
    </row>
    <row r="15" spans="1:4" ht="16">
      <c r="A15" s="40">
        <v>1</v>
      </c>
      <c r="B15" s="40">
        <v>3</v>
      </c>
      <c r="C15" s="40">
        <v>97</v>
      </c>
      <c r="D15" s="40">
        <v>1</v>
      </c>
    </row>
    <row r="16" spans="1:4" ht="16">
      <c r="A16" s="40">
        <v>2</v>
      </c>
      <c r="B16" s="40">
        <v>1</v>
      </c>
      <c r="C16" s="40">
        <v>75</v>
      </c>
      <c r="D16" s="40">
        <v>2</v>
      </c>
    </row>
    <row r="17" spans="1:4" ht="16">
      <c r="A17" s="40">
        <v>2</v>
      </c>
      <c r="B17" s="40">
        <v>2</v>
      </c>
      <c r="C17" s="40">
        <v>79</v>
      </c>
      <c r="D17" s="40">
        <v>2</v>
      </c>
    </row>
    <row r="18" spans="1:4" ht="16">
      <c r="A18" s="40">
        <v>2</v>
      </c>
      <c r="B18" s="40">
        <v>3</v>
      </c>
      <c r="C18" s="40">
        <v>81</v>
      </c>
      <c r="D18" s="40">
        <v>2</v>
      </c>
    </row>
    <row r="19" spans="1:4" ht="16">
      <c r="A19" s="40">
        <v>3</v>
      </c>
      <c r="B19" s="40">
        <v>1</v>
      </c>
      <c r="C19" s="40">
        <v>82</v>
      </c>
      <c r="D19" s="40">
        <v>3</v>
      </c>
    </row>
    <row r="20" spans="1:4" ht="16">
      <c r="A20" s="40">
        <v>3</v>
      </c>
      <c r="B20" s="40">
        <v>2</v>
      </c>
      <c r="C20" s="40">
        <v>81</v>
      </c>
      <c r="D20" s="40">
        <v>3</v>
      </c>
    </row>
    <row r="21" spans="1:4" ht="16">
      <c r="A21" s="40">
        <v>3</v>
      </c>
      <c r="B21" s="40">
        <v>3</v>
      </c>
      <c r="C21" s="40">
        <v>85</v>
      </c>
      <c r="D21" s="40">
        <v>3</v>
      </c>
    </row>
    <row r="22" spans="1:4" ht="16">
      <c r="A22" s="40">
        <v>4</v>
      </c>
      <c r="B22" s="40">
        <v>1</v>
      </c>
      <c r="C22" s="40">
        <v>88</v>
      </c>
      <c r="D22" s="40">
        <v>4</v>
      </c>
    </row>
    <row r="23" spans="1:4" ht="16">
      <c r="A23" s="40">
        <v>4</v>
      </c>
      <c r="B23" s="40">
        <v>2</v>
      </c>
      <c r="C23" s="40">
        <v>89</v>
      </c>
      <c r="D23" s="40">
        <v>4</v>
      </c>
    </row>
    <row r="24" spans="1:4" ht="16">
      <c r="A24" s="40">
        <v>4</v>
      </c>
      <c r="B24" s="40">
        <v>3</v>
      </c>
      <c r="C24" s="40">
        <v>89</v>
      </c>
      <c r="D24" s="40">
        <v>4</v>
      </c>
    </row>
    <row r="25" spans="1:4" ht="16">
      <c r="A25" s="40">
        <v>5</v>
      </c>
      <c r="B25" s="40">
        <v>1</v>
      </c>
      <c r="C25" s="40">
        <v>93</v>
      </c>
      <c r="D25" s="40">
        <v>5</v>
      </c>
    </row>
    <row r="26" spans="1:4" ht="16">
      <c r="A26" s="40">
        <v>5</v>
      </c>
      <c r="B26" s="40">
        <v>2</v>
      </c>
      <c r="C26" s="40">
        <v>88</v>
      </c>
      <c r="D26" s="40">
        <v>5</v>
      </c>
    </row>
    <row r="27" spans="1:4" ht="16">
      <c r="A27" s="40">
        <v>5</v>
      </c>
      <c r="B27" s="40">
        <v>3</v>
      </c>
      <c r="C27" s="40">
        <v>90</v>
      </c>
      <c r="D27" s="40">
        <v>5</v>
      </c>
    </row>
    <row r="28" spans="1:4" ht="16">
      <c r="A28" s="40">
        <v>6</v>
      </c>
      <c r="B28" s="40">
        <v>1</v>
      </c>
      <c r="C28" s="40">
        <v>74</v>
      </c>
      <c r="D28" s="40">
        <v>6</v>
      </c>
    </row>
    <row r="29" spans="1:4" ht="16">
      <c r="A29" s="40">
        <v>6</v>
      </c>
      <c r="B29" s="40">
        <v>2</v>
      </c>
      <c r="C29" s="40">
        <v>74</v>
      </c>
      <c r="D29" s="40">
        <v>6</v>
      </c>
    </row>
    <row r="30" spans="1:4" ht="16">
      <c r="A30" s="40">
        <v>6</v>
      </c>
      <c r="B30" s="40">
        <v>3</v>
      </c>
      <c r="C30" s="40">
        <v>73</v>
      </c>
      <c r="D30" s="40">
        <v>6</v>
      </c>
    </row>
    <row r="31" spans="1:4" ht="16">
      <c r="A31" s="40">
        <v>7</v>
      </c>
      <c r="B31" s="40">
        <v>1</v>
      </c>
      <c r="C31" s="40">
        <v>78</v>
      </c>
      <c r="D31" s="40">
        <v>7</v>
      </c>
    </row>
    <row r="32" spans="1:4" ht="16">
      <c r="A32" s="40">
        <v>7</v>
      </c>
      <c r="B32" s="40">
        <v>2</v>
      </c>
      <c r="C32" s="40">
        <v>79</v>
      </c>
      <c r="D32" s="40">
        <v>7</v>
      </c>
    </row>
    <row r="33" spans="1:4" ht="16">
      <c r="A33" s="40">
        <v>7</v>
      </c>
      <c r="B33" s="40">
        <v>3</v>
      </c>
      <c r="C33" s="40">
        <v>81</v>
      </c>
      <c r="D33" s="40">
        <v>7</v>
      </c>
    </row>
    <row r="34" spans="1:4" ht="16">
      <c r="A34" s="40">
        <v>8</v>
      </c>
      <c r="B34" s="40">
        <v>1</v>
      </c>
      <c r="C34" s="40">
        <v>80</v>
      </c>
      <c r="D34" s="40">
        <v>8</v>
      </c>
    </row>
    <row r="35" spans="1:4" ht="16">
      <c r="A35" s="40">
        <v>8</v>
      </c>
      <c r="B35" s="40">
        <v>2</v>
      </c>
      <c r="C35" s="40">
        <v>80</v>
      </c>
      <c r="D35" s="40">
        <v>8</v>
      </c>
    </row>
    <row r="36" spans="1:4" ht="16">
      <c r="A36" s="40">
        <v>8</v>
      </c>
      <c r="B36" s="40">
        <v>3</v>
      </c>
      <c r="C36" s="40">
        <v>80</v>
      </c>
      <c r="D36" s="40">
        <v>8</v>
      </c>
    </row>
    <row r="37" spans="1:4" ht="16">
      <c r="A37" s="40">
        <v>9</v>
      </c>
      <c r="B37" s="40">
        <v>1</v>
      </c>
      <c r="C37" s="40">
        <v>77</v>
      </c>
      <c r="D37" s="40">
        <v>9</v>
      </c>
    </row>
    <row r="38" spans="1:4" ht="16">
      <c r="A38" s="40">
        <v>9</v>
      </c>
      <c r="B38" s="40">
        <v>2</v>
      </c>
      <c r="C38" s="40">
        <v>77</v>
      </c>
      <c r="D38" s="40">
        <v>9</v>
      </c>
    </row>
    <row r="39" spans="1:4" ht="16">
      <c r="A39" s="40">
        <v>9</v>
      </c>
      <c r="B39" s="40">
        <v>3</v>
      </c>
      <c r="C39" s="40">
        <v>73</v>
      </c>
      <c r="D39" s="40">
        <v>9</v>
      </c>
    </row>
    <row r="40" spans="1:4" ht="16">
      <c r="A40" s="40">
        <v>10</v>
      </c>
      <c r="B40" s="40">
        <v>1</v>
      </c>
      <c r="C40" s="40">
        <v>64</v>
      </c>
      <c r="D40" s="40">
        <v>10</v>
      </c>
    </row>
    <row r="41" spans="1:4" ht="16">
      <c r="A41" s="40">
        <v>10</v>
      </c>
      <c r="B41" s="40">
        <v>2</v>
      </c>
      <c r="C41" s="40">
        <v>62</v>
      </c>
      <c r="D41" s="40">
        <v>10</v>
      </c>
    </row>
    <row r="42" spans="1:4" ht="16">
      <c r="A42" s="40">
        <v>10</v>
      </c>
      <c r="B42" s="40">
        <v>3</v>
      </c>
      <c r="C42" s="40">
        <v>65</v>
      </c>
      <c r="D42" s="40">
        <v>10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1"/>
  <sheetViews>
    <sheetView workbookViewId="0">
      <selection activeCell="A11" sqref="A11:XFD16"/>
    </sheetView>
  </sheetViews>
  <sheetFormatPr baseColWidth="10" defaultColWidth="11" defaultRowHeight="13" x14ac:dyDescent="0"/>
  <sheetData>
    <row r="1" spans="1:5" ht="20">
      <c r="A1" s="36" t="s">
        <v>3871</v>
      </c>
    </row>
    <row r="3" spans="1:5">
      <c r="A3" t="s">
        <v>3872</v>
      </c>
    </row>
    <row r="4" spans="1:5">
      <c r="A4" t="s">
        <v>3858</v>
      </c>
    </row>
    <row r="5" spans="1:5">
      <c r="A5" t="s">
        <v>3859</v>
      </c>
    </row>
    <row r="6" spans="1:5">
      <c r="A6" t="s">
        <v>3860</v>
      </c>
    </row>
    <row r="7" spans="1:5">
      <c r="A7" t="s">
        <v>3873</v>
      </c>
    </row>
    <row r="8" spans="1:5">
      <c r="A8" t="s">
        <v>3874</v>
      </c>
    </row>
    <row r="9" spans="1:5">
      <c r="A9" t="s">
        <v>3875</v>
      </c>
    </row>
    <row r="12" spans="1:5">
      <c r="A12" t="s">
        <v>3863</v>
      </c>
    </row>
    <row r="16" spans="1:5" ht="15">
      <c r="A16" s="160" t="s">
        <v>116</v>
      </c>
      <c r="B16" s="160" t="s">
        <v>1013</v>
      </c>
      <c r="C16" s="160" t="s">
        <v>3864</v>
      </c>
      <c r="D16" s="160" t="s">
        <v>2756</v>
      </c>
      <c r="E16" s="160" t="s">
        <v>3865</v>
      </c>
    </row>
    <row r="17" spans="1:5" ht="15">
      <c r="A17" s="160" t="s">
        <v>3854</v>
      </c>
      <c r="B17" s="160">
        <v>2</v>
      </c>
      <c r="C17" s="160" t="s">
        <v>3866</v>
      </c>
      <c r="D17" s="160">
        <v>23395</v>
      </c>
      <c r="E17" s="160">
        <v>135.7884857</v>
      </c>
    </row>
    <row r="18" spans="1:5" ht="15">
      <c r="A18" s="160" t="s">
        <v>3854</v>
      </c>
      <c r="B18" s="160">
        <v>2</v>
      </c>
      <c r="C18" s="160" t="s">
        <v>3866</v>
      </c>
      <c r="D18" s="160">
        <v>29902</v>
      </c>
      <c r="E18" s="160">
        <v>86.87814118</v>
      </c>
    </row>
    <row r="19" spans="1:5" ht="15">
      <c r="A19" s="160" t="s">
        <v>3854</v>
      </c>
      <c r="B19" s="160">
        <v>2</v>
      </c>
      <c r="C19" s="160" t="s">
        <v>3866</v>
      </c>
      <c r="D19" s="160">
        <v>21636</v>
      </c>
      <c r="E19" s="160">
        <v>106.67194550000001</v>
      </c>
    </row>
    <row r="20" spans="1:5" ht="15">
      <c r="A20" s="160" t="s">
        <v>3854</v>
      </c>
      <c r="B20" s="160">
        <v>2</v>
      </c>
      <c r="C20" s="160" t="s">
        <v>3866</v>
      </c>
      <c r="D20" s="160">
        <v>42003</v>
      </c>
      <c r="E20" s="160">
        <v>82.29945128</v>
      </c>
    </row>
    <row r="21" spans="1:5" ht="15">
      <c r="A21" s="160" t="s">
        <v>3854</v>
      </c>
      <c r="B21" s="160">
        <v>2</v>
      </c>
      <c r="C21" s="160" t="s">
        <v>3866</v>
      </c>
      <c r="D21" s="160">
        <v>41487</v>
      </c>
      <c r="E21" s="160">
        <v>111.32811289999999</v>
      </c>
    </row>
    <row r="22" spans="1:5" ht="15">
      <c r="A22" s="160" t="s">
        <v>3854</v>
      </c>
      <c r="B22" s="160">
        <v>2</v>
      </c>
      <c r="C22" s="160" t="s">
        <v>3866</v>
      </c>
      <c r="D22" s="160">
        <v>58684</v>
      </c>
      <c r="E22" s="160">
        <v>102.27844</v>
      </c>
    </row>
    <row r="23" spans="1:5" ht="15">
      <c r="A23" s="160" t="s">
        <v>3854</v>
      </c>
      <c r="B23" s="160">
        <v>2</v>
      </c>
      <c r="C23" s="160" t="s">
        <v>3866</v>
      </c>
      <c r="D23" s="160">
        <v>55680</v>
      </c>
      <c r="E23" s="160">
        <v>115.17794840000001</v>
      </c>
    </row>
    <row r="24" spans="1:5" ht="15">
      <c r="A24" s="160" t="s">
        <v>3854</v>
      </c>
      <c r="B24" s="160">
        <v>2</v>
      </c>
      <c r="C24" s="160" t="s">
        <v>3866</v>
      </c>
      <c r="D24" s="160">
        <v>16614</v>
      </c>
      <c r="E24" s="160">
        <v>129.63888890000001</v>
      </c>
    </row>
    <row r="25" spans="1:5" ht="15">
      <c r="A25" s="160" t="s">
        <v>3854</v>
      </c>
      <c r="B25" s="160">
        <v>2</v>
      </c>
      <c r="C25" s="160" t="s">
        <v>3866</v>
      </c>
      <c r="D25" s="160">
        <v>86984</v>
      </c>
      <c r="E25" s="160">
        <v>117.40625</v>
      </c>
    </row>
    <row r="26" spans="1:5" ht="15">
      <c r="A26" s="160" t="s">
        <v>3854</v>
      </c>
      <c r="B26" s="160">
        <v>2</v>
      </c>
      <c r="C26" s="160" t="s">
        <v>3866</v>
      </c>
      <c r="D26" s="160">
        <v>16749</v>
      </c>
      <c r="E26" s="160">
        <v>118.8835923</v>
      </c>
    </row>
    <row r="27" spans="1:5" ht="15">
      <c r="A27" s="160" t="s">
        <v>3854</v>
      </c>
      <c r="B27" s="160">
        <v>2</v>
      </c>
      <c r="C27" s="160" t="s">
        <v>3866</v>
      </c>
      <c r="D27" s="160">
        <v>35415</v>
      </c>
      <c r="E27" s="160">
        <v>124.6380762</v>
      </c>
    </row>
    <row r="28" spans="1:5" ht="15">
      <c r="A28" s="160" t="s">
        <v>3854</v>
      </c>
      <c r="B28" s="160">
        <v>2</v>
      </c>
      <c r="C28" s="160" t="s">
        <v>3866</v>
      </c>
      <c r="D28" s="160">
        <v>82615</v>
      </c>
      <c r="E28" s="160">
        <v>116.2542595</v>
      </c>
    </row>
    <row r="29" spans="1:5" ht="15">
      <c r="A29" s="160" t="s">
        <v>3854</v>
      </c>
      <c r="B29" s="160">
        <v>2</v>
      </c>
      <c r="C29" s="160" t="s">
        <v>3866</v>
      </c>
      <c r="D29" s="160">
        <v>9271</v>
      </c>
      <c r="E29" s="160">
        <v>136.2201</v>
      </c>
    </row>
    <row r="30" spans="1:5" ht="15">
      <c r="A30" s="160" t="s">
        <v>3854</v>
      </c>
      <c r="B30" s="160">
        <v>2</v>
      </c>
      <c r="C30" s="160" t="s">
        <v>3866</v>
      </c>
      <c r="D30" s="160">
        <v>60022</v>
      </c>
      <c r="E30" s="160">
        <v>137.30262970000001</v>
      </c>
    </row>
    <row r="31" spans="1:5" ht="15">
      <c r="A31" s="160" t="s">
        <v>3854</v>
      </c>
      <c r="B31" s="160">
        <v>2</v>
      </c>
      <c r="C31" s="160" t="s">
        <v>3866</v>
      </c>
      <c r="D31" s="160">
        <v>51662</v>
      </c>
      <c r="E31" s="160">
        <v>88.59168966</v>
      </c>
    </row>
    <row r="32" spans="1:5" ht="15">
      <c r="A32" s="160" t="s">
        <v>3854</v>
      </c>
      <c r="B32" s="160">
        <v>4</v>
      </c>
      <c r="C32" s="160" t="s">
        <v>3866</v>
      </c>
      <c r="D32" s="160">
        <v>23395</v>
      </c>
      <c r="E32" s="160">
        <v>128.53395190000001</v>
      </c>
    </row>
    <row r="33" spans="1:5" ht="15">
      <c r="A33" s="160" t="s">
        <v>3854</v>
      </c>
      <c r="B33" s="160">
        <v>4</v>
      </c>
      <c r="C33" s="160" t="s">
        <v>3866</v>
      </c>
      <c r="D33" s="160">
        <v>29902</v>
      </c>
      <c r="E33" s="160">
        <v>80.980378790000003</v>
      </c>
    </row>
    <row r="34" spans="1:5" ht="15">
      <c r="A34" s="160" t="s">
        <v>3854</v>
      </c>
      <c r="B34" s="160">
        <v>4</v>
      </c>
      <c r="C34" s="160" t="s">
        <v>3866</v>
      </c>
      <c r="D34" s="160">
        <v>21636</v>
      </c>
      <c r="E34" s="160">
        <v>109.6152036</v>
      </c>
    </row>
    <row r="35" spans="1:5" ht="15">
      <c r="A35" s="160" t="s">
        <v>3854</v>
      </c>
      <c r="B35" s="160">
        <v>4</v>
      </c>
      <c r="C35" s="160" t="s">
        <v>3866</v>
      </c>
      <c r="D35" s="160">
        <v>42003</v>
      </c>
      <c r="E35" s="160">
        <v>84.413518920000001</v>
      </c>
    </row>
    <row r="36" spans="1:5" ht="15">
      <c r="A36" s="160" t="s">
        <v>3854</v>
      </c>
      <c r="B36" s="160">
        <v>4</v>
      </c>
      <c r="C36" s="160" t="s">
        <v>3866</v>
      </c>
      <c r="D36" s="160">
        <v>41487</v>
      </c>
      <c r="E36" s="160">
        <v>109.08255</v>
      </c>
    </row>
    <row r="37" spans="1:5" ht="15">
      <c r="A37" s="160" t="s">
        <v>3854</v>
      </c>
      <c r="B37" s="160">
        <v>4</v>
      </c>
      <c r="C37" s="160" t="s">
        <v>3866</v>
      </c>
      <c r="D37" s="160">
        <v>58684</v>
      </c>
      <c r="E37" s="160">
        <v>101.1537563</v>
      </c>
    </row>
    <row r="38" spans="1:5" ht="15">
      <c r="A38" s="160" t="s">
        <v>3854</v>
      </c>
      <c r="B38" s="160">
        <v>4</v>
      </c>
      <c r="C38" s="160" t="s">
        <v>3866</v>
      </c>
      <c r="D38" s="160">
        <v>55680</v>
      </c>
      <c r="E38" s="160">
        <v>115.1325839</v>
      </c>
    </row>
    <row r="39" spans="1:5" ht="15">
      <c r="A39" s="160" t="s">
        <v>3854</v>
      </c>
      <c r="B39" s="160">
        <v>4</v>
      </c>
      <c r="C39" s="160" t="s">
        <v>3866</v>
      </c>
      <c r="D39" s="160">
        <v>16614</v>
      </c>
      <c r="E39" s="160">
        <v>128.9428571</v>
      </c>
    </row>
    <row r="40" spans="1:5" ht="15">
      <c r="A40" s="160" t="s">
        <v>3854</v>
      </c>
      <c r="B40" s="160">
        <v>4</v>
      </c>
      <c r="C40" s="160" t="s">
        <v>3866</v>
      </c>
      <c r="D40" s="160">
        <v>86984</v>
      </c>
      <c r="E40" s="160">
        <v>117.87096769999999</v>
      </c>
    </row>
    <row r="41" spans="1:5" ht="15">
      <c r="A41" s="160" t="s">
        <v>3854</v>
      </c>
      <c r="B41" s="160">
        <v>4</v>
      </c>
      <c r="C41" s="160" t="s">
        <v>3866</v>
      </c>
      <c r="D41" s="160">
        <v>16749</v>
      </c>
      <c r="E41" s="160">
        <v>123.38209999999999</v>
      </c>
    </row>
    <row r="42" spans="1:5" ht="15">
      <c r="A42" s="160" t="s">
        <v>3854</v>
      </c>
      <c r="B42" s="160">
        <v>4</v>
      </c>
      <c r="C42" s="160" t="s">
        <v>3866</v>
      </c>
      <c r="D42" s="160">
        <v>35415</v>
      </c>
      <c r="E42" s="160">
        <v>121.4523478</v>
      </c>
    </row>
    <row r="43" spans="1:5" ht="15">
      <c r="A43" s="160" t="s">
        <v>3854</v>
      </c>
      <c r="B43" s="160">
        <v>4</v>
      </c>
      <c r="C43" s="160" t="s">
        <v>3866</v>
      </c>
      <c r="D43" s="160">
        <v>82615</v>
      </c>
      <c r="E43" s="160">
        <v>123.19013510000001</v>
      </c>
    </row>
    <row r="44" spans="1:5" ht="15">
      <c r="A44" s="160" t="s">
        <v>3854</v>
      </c>
      <c r="B44" s="160">
        <v>4</v>
      </c>
      <c r="C44" s="160" t="s">
        <v>3866</v>
      </c>
      <c r="D44" s="160">
        <v>9271</v>
      </c>
      <c r="E44" s="160">
        <v>132.76248860000001</v>
      </c>
    </row>
    <row r="45" spans="1:5" ht="15">
      <c r="A45" s="160" t="s">
        <v>3854</v>
      </c>
      <c r="B45" s="160">
        <v>4</v>
      </c>
      <c r="C45" s="160" t="s">
        <v>3866</v>
      </c>
      <c r="D45" s="160">
        <v>60022</v>
      </c>
      <c r="E45" s="160">
        <v>131.98671279999999</v>
      </c>
    </row>
    <row r="46" spans="1:5" ht="15">
      <c r="A46" s="160" t="s">
        <v>3854</v>
      </c>
      <c r="B46" s="160">
        <v>4</v>
      </c>
      <c r="C46" s="160" t="s">
        <v>3866</v>
      </c>
      <c r="D46" s="160">
        <v>51662</v>
      </c>
      <c r="E46" s="160">
        <v>101.47716920000001</v>
      </c>
    </row>
    <row r="47" spans="1:5" ht="15">
      <c r="A47" s="160" t="s">
        <v>3854</v>
      </c>
      <c r="B47" s="160">
        <v>6</v>
      </c>
      <c r="C47" s="160" t="s">
        <v>3866</v>
      </c>
      <c r="D47" s="160">
        <v>23395</v>
      </c>
      <c r="E47" s="160">
        <v>125.3382522</v>
      </c>
    </row>
    <row r="48" spans="1:5" ht="15">
      <c r="A48" s="160" t="s">
        <v>3854</v>
      </c>
      <c r="B48" s="160">
        <v>6</v>
      </c>
      <c r="C48" s="160" t="s">
        <v>3866</v>
      </c>
      <c r="D48" s="160">
        <v>29902</v>
      </c>
      <c r="E48" s="160">
        <v>84.113797140000003</v>
      </c>
    </row>
    <row r="49" spans="1:5" ht="15">
      <c r="A49" s="160" t="s">
        <v>3854</v>
      </c>
      <c r="B49" s="160">
        <v>6</v>
      </c>
      <c r="C49" s="160" t="s">
        <v>3866</v>
      </c>
      <c r="D49" s="160">
        <v>21636</v>
      </c>
      <c r="E49" s="160">
        <v>106.29515670000001</v>
      </c>
    </row>
    <row r="50" spans="1:5" ht="15">
      <c r="A50" s="160" t="s">
        <v>3854</v>
      </c>
      <c r="B50" s="160">
        <v>6</v>
      </c>
      <c r="C50" s="160" t="s">
        <v>3866</v>
      </c>
      <c r="D50" s="160">
        <v>42003</v>
      </c>
      <c r="E50" s="160">
        <v>86.684390239999999</v>
      </c>
    </row>
    <row r="51" spans="1:5" ht="15">
      <c r="A51" s="160" t="s">
        <v>3854</v>
      </c>
      <c r="B51" s="160">
        <v>6</v>
      </c>
      <c r="C51" s="160" t="s">
        <v>3866</v>
      </c>
      <c r="D51" s="160">
        <v>41487</v>
      </c>
      <c r="E51" s="160">
        <v>108.43579</v>
      </c>
    </row>
    <row r="52" spans="1:5" ht="15">
      <c r="A52" s="160" t="s">
        <v>3854</v>
      </c>
      <c r="B52" s="160">
        <v>6</v>
      </c>
      <c r="C52" s="160" t="s">
        <v>3866</v>
      </c>
      <c r="D52" s="160">
        <v>58684</v>
      </c>
      <c r="E52" s="160">
        <v>111.8483746</v>
      </c>
    </row>
    <row r="53" spans="1:5" ht="15">
      <c r="A53" s="160" t="s">
        <v>3854</v>
      </c>
      <c r="B53" s="160">
        <v>6</v>
      </c>
      <c r="C53" s="160" t="s">
        <v>3866</v>
      </c>
      <c r="D53" s="160">
        <v>55680</v>
      </c>
      <c r="E53" s="160">
        <v>117.77096179999999</v>
      </c>
    </row>
    <row r="54" spans="1:5" ht="15">
      <c r="A54" s="160" t="s">
        <v>3854</v>
      </c>
      <c r="B54" s="160">
        <v>6</v>
      </c>
      <c r="C54" s="160" t="s">
        <v>3866</v>
      </c>
      <c r="D54" s="160">
        <v>16614</v>
      </c>
      <c r="E54" s="160">
        <v>130.6857143</v>
      </c>
    </row>
    <row r="55" spans="1:5" ht="15">
      <c r="A55" s="160" t="s">
        <v>3854</v>
      </c>
      <c r="B55" s="160">
        <v>6</v>
      </c>
      <c r="C55" s="160" t="s">
        <v>3866</v>
      </c>
      <c r="D55" s="160">
        <v>86984</v>
      </c>
      <c r="E55" s="160">
        <v>123.6470588</v>
      </c>
    </row>
    <row r="56" spans="1:5" ht="15">
      <c r="A56" s="160" t="s">
        <v>3854</v>
      </c>
      <c r="B56" s="160">
        <v>6</v>
      </c>
      <c r="C56" s="160" t="s">
        <v>3866</v>
      </c>
      <c r="D56" s="160">
        <v>16749</v>
      </c>
      <c r="E56" s="160">
        <v>105.6854821</v>
      </c>
    </row>
    <row r="57" spans="1:5" ht="15">
      <c r="A57" s="160" t="s">
        <v>3854</v>
      </c>
      <c r="B57" s="160">
        <v>6</v>
      </c>
      <c r="C57" s="160" t="s">
        <v>3866</v>
      </c>
      <c r="D57" s="160">
        <v>35415</v>
      </c>
      <c r="E57" s="160">
        <v>121.1119917</v>
      </c>
    </row>
    <row r="58" spans="1:5" ht="15">
      <c r="A58" s="160" t="s">
        <v>3854</v>
      </c>
      <c r="B58" s="160">
        <v>6</v>
      </c>
      <c r="C58" s="160" t="s">
        <v>3866</v>
      </c>
      <c r="D58" s="160">
        <v>82615</v>
      </c>
      <c r="E58" s="160">
        <v>128.7816</v>
      </c>
    </row>
    <row r="59" spans="1:5" ht="15">
      <c r="A59" s="160" t="s">
        <v>3854</v>
      </c>
      <c r="B59" s="160">
        <v>6</v>
      </c>
      <c r="C59" s="160" t="s">
        <v>3866</v>
      </c>
      <c r="D59" s="160">
        <v>9271</v>
      </c>
      <c r="E59" s="160">
        <v>138.34253609999999</v>
      </c>
    </row>
    <row r="60" spans="1:5" ht="15">
      <c r="A60" s="160" t="s">
        <v>3854</v>
      </c>
      <c r="B60" s="160">
        <v>6</v>
      </c>
      <c r="C60" s="160" t="s">
        <v>3866</v>
      </c>
      <c r="D60" s="160">
        <v>60022</v>
      </c>
      <c r="E60" s="160">
        <v>139.71549999999999</v>
      </c>
    </row>
    <row r="61" spans="1:5" ht="15">
      <c r="A61" s="160" t="s">
        <v>3854</v>
      </c>
      <c r="B61" s="160">
        <v>6</v>
      </c>
      <c r="C61" s="160" t="s">
        <v>3866</v>
      </c>
      <c r="D61" s="160">
        <v>51662</v>
      </c>
      <c r="E61" s="160">
        <v>105.7055577</v>
      </c>
    </row>
    <row r="62" spans="1:5" ht="15">
      <c r="A62" s="160" t="s">
        <v>3854</v>
      </c>
      <c r="B62" s="160">
        <v>8</v>
      </c>
      <c r="C62" s="160" t="s">
        <v>3866</v>
      </c>
      <c r="D62" s="160">
        <v>23395</v>
      </c>
      <c r="E62" s="160">
        <v>132.2110667</v>
      </c>
    </row>
    <row r="63" spans="1:5" ht="15">
      <c r="A63" s="160" t="s">
        <v>3854</v>
      </c>
      <c r="B63" s="160">
        <v>8</v>
      </c>
      <c r="C63" s="160" t="s">
        <v>3866</v>
      </c>
      <c r="D63" s="160">
        <v>29902</v>
      </c>
      <c r="E63" s="160">
        <v>81.332243750000004</v>
      </c>
    </row>
    <row r="64" spans="1:5" ht="15">
      <c r="A64" s="160" t="s">
        <v>3854</v>
      </c>
      <c r="B64" s="160">
        <v>8</v>
      </c>
      <c r="C64" s="160" t="s">
        <v>3866</v>
      </c>
      <c r="D64" s="160">
        <v>21636</v>
      </c>
      <c r="E64" s="160">
        <v>93.557745159999996</v>
      </c>
    </row>
    <row r="65" spans="1:5" ht="15">
      <c r="A65" s="160" t="s">
        <v>3854</v>
      </c>
      <c r="B65" s="160">
        <v>8</v>
      </c>
      <c r="C65" s="160" t="s">
        <v>3866</v>
      </c>
      <c r="D65" s="160">
        <v>42003</v>
      </c>
      <c r="E65" s="160">
        <v>78.572444439999998</v>
      </c>
    </row>
    <row r="66" spans="1:5" ht="15">
      <c r="A66" s="160" t="s">
        <v>3854</v>
      </c>
      <c r="B66" s="160">
        <v>8</v>
      </c>
      <c r="C66" s="160" t="s">
        <v>3866</v>
      </c>
      <c r="D66" s="160">
        <v>41487</v>
      </c>
      <c r="E66" s="160">
        <v>107.61085629999999</v>
      </c>
    </row>
    <row r="67" spans="1:5" ht="15">
      <c r="A67" s="160" t="s">
        <v>3854</v>
      </c>
      <c r="B67" s="160">
        <v>8</v>
      </c>
      <c r="C67" s="160" t="s">
        <v>3866</v>
      </c>
      <c r="D67" s="160">
        <v>58684</v>
      </c>
      <c r="E67" s="160">
        <v>95.975122580000004</v>
      </c>
    </row>
    <row r="68" spans="1:5" ht="15">
      <c r="A68" s="160" t="s">
        <v>3854</v>
      </c>
      <c r="B68" s="160">
        <v>8</v>
      </c>
      <c r="C68" s="160" t="s">
        <v>3866</v>
      </c>
      <c r="D68" s="160">
        <v>55680</v>
      </c>
      <c r="E68" s="160">
        <v>102.5190063</v>
      </c>
    </row>
    <row r="69" spans="1:5" ht="15">
      <c r="A69" s="160" t="s">
        <v>3854</v>
      </c>
      <c r="B69" s="160">
        <v>8</v>
      </c>
      <c r="C69" s="160" t="s">
        <v>3866</v>
      </c>
      <c r="D69" s="160">
        <v>16614</v>
      </c>
      <c r="E69" s="160">
        <v>122.34375</v>
      </c>
    </row>
    <row r="70" spans="1:5" ht="15">
      <c r="A70" s="160" t="s">
        <v>3854</v>
      </c>
      <c r="B70" s="160">
        <v>8</v>
      </c>
      <c r="C70" s="160" t="s">
        <v>3866</v>
      </c>
      <c r="D70" s="160">
        <v>86984</v>
      </c>
      <c r="E70" s="160">
        <v>111.74285709999999</v>
      </c>
    </row>
    <row r="71" spans="1:5" ht="15">
      <c r="A71" s="160" t="s">
        <v>3854</v>
      </c>
      <c r="B71" s="160">
        <v>8</v>
      </c>
      <c r="C71" s="160" t="s">
        <v>3866</v>
      </c>
      <c r="D71" s="160">
        <v>16749</v>
      </c>
      <c r="E71" s="160">
        <v>117.7112929</v>
      </c>
    </row>
    <row r="72" spans="1:5" ht="15">
      <c r="A72" s="160" t="s">
        <v>3854</v>
      </c>
      <c r="B72" s="160">
        <v>8</v>
      </c>
      <c r="C72" s="160" t="s">
        <v>3866</v>
      </c>
      <c r="D72" s="160">
        <v>35415</v>
      </c>
      <c r="E72" s="160">
        <v>114.8354174</v>
      </c>
    </row>
    <row r="73" spans="1:5" ht="15">
      <c r="A73" s="160" t="s">
        <v>3854</v>
      </c>
      <c r="B73" s="160">
        <v>8</v>
      </c>
      <c r="C73" s="160" t="s">
        <v>3866</v>
      </c>
      <c r="D73" s="160">
        <v>82615</v>
      </c>
      <c r="E73" s="160">
        <v>119.9014071</v>
      </c>
    </row>
    <row r="74" spans="1:5" ht="15">
      <c r="A74" s="160" t="s">
        <v>3854</v>
      </c>
      <c r="B74" s="160">
        <v>8</v>
      </c>
      <c r="C74" s="160" t="s">
        <v>3866</v>
      </c>
      <c r="D74" s="160">
        <v>9271</v>
      </c>
      <c r="E74" s="160">
        <v>142.26000830000001</v>
      </c>
    </row>
    <row r="75" spans="1:5" ht="15">
      <c r="A75" s="160" t="s">
        <v>3854</v>
      </c>
      <c r="B75" s="160">
        <v>8</v>
      </c>
      <c r="C75" s="160" t="s">
        <v>3866</v>
      </c>
      <c r="D75" s="160">
        <v>60022</v>
      </c>
      <c r="E75" s="160">
        <v>142.0714194</v>
      </c>
    </row>
    <row r="76" spans="1:5" ht="15">
      <c r="A76" s="160" t="s">
        <v>3854</v>
      </c>
      <c r="B76" s="160">
        <v>8</v>
      </c>
      <c r="C76" s="160" t="s">
        <v>3866</v>
      </c>
      <c r="D76" s="160">
        <v>51662</v>
      </c>
      <c r="E76" s="160">
        <v>116.4388577</v>
      </c>
    </row>
    <row r="77" spans="1:5" ht="15">
      <c r="A77" s="160" t="s">
        <v>3854</v>
      </c>
      <c r="B77" s="160">
        <v>10</v>
      </c>
      <c r="C77" s="160" t="s">
        <v>3866</v>
      </c>
      <c r="D77" s="160">
        <v>23395</v>
      </c>
      <c r="E77" s="160">
        <v>124.6805346</v>
      </c>
    </row>
    <row r="78" spans="1:5" ht="15">
      <c r="A78" s="160" t="s">
        <v>3854</v>
      </c>
      <c r="B78" s="160">
        <v>10</v>
      </c>
      <c r="C78" s="160" t="s">
        <v>3866</v>
      </c>
      <c r="D78" s="160">
        <v>29902</v>
      </c>
      <c r="E78" s="160">
        <v>76.465178789999996</v>
      </c>
    </row>
    <row r="79" spans="1:5" ht="15">
      <c r="A79" s="160" t="s">
        <v>3854</v>
      </c>
      <c r="B79" s="160">
        <v>10</v>
      </c>
      <c r="C79" s="160" t="s">
        <v>3866</v>
      </c>
      <c r="D79" s="160">
        <v>21636</v>
      </c>
      <c r="E79" s="160">
        <v>102.5359704</v>
      </c>
    </row>
    <row r="80" spans="1:5" ht="15">
      <c r="A80" s="160" t="s">
        <v>3854</v>
      </c>
      <c r="B80" s="160">
        <v>10</v>
      </c>
      <c r="C80" s="160" t="s">
        <v>3866</v>
      </c>
      <c r="D80" s="160">
        <v>42003</v>
      </c>
      <c r="E80" s="160">
        <v>80.760171790000001</v>
      </c>
    </row>
    <row r="81" spans="1:5" ht="15">
      <c r="A81" s="160" t="s">
        <v>3854</v>
      </c>
      <c r="B81" s="160">
        <v>10</v>
      </c>
      <c r="C81" s="160" t="s">
        <v>3866</v>
      </c>
      <c r="D81" s="160">
        <v>41487</v>
      </c>
      <c r="E81" s="160">
        <v>116.32264240000001</v>
      </c>
    </row>
    <row r="82" spans="1:5" ht="15">
      <c r="A82" s="160" t="s">
        <v>3854</v>
      </c>
      <c r="B82" s="160">
        <v>10</v>
      </c>
      <c r="C82" s="160" t="s">
        <v>3866</v>
      </c>
      <c r="D82" s="160">
        <v>58684</v>
      </c>
      <c r="E82" s="160">
        <v>89.481429629999994</v>
      </c>
    </row>
    <row r="83" spans="1:5" ht="15">
      <c r="A83" s="160" t="s">
        <v>3854</v>
      </c>
      <c r="B83" s="160">
        <v>10</v>
      </c>
      <c r="C83" s="160" t="s">
        <v>3866</v>
      </c>
      <c r="D83" s="160">
        <v>55680</v>
      </c>
      <c r="E83" s="160">
        <v>112.7736903</v>
      </c>
    </row>
    <row r="84" spans="1:5" ht="15">
      <c r="A84" s="160" t="s">
        <v>3854</v>
      </c>
      <c r="B84" s="160">
        <v>10</v>
      </c>
      <c r="C84" s="160" t="s">
        <v>3866</v>
      </c>
      <c r="D84" s="160">
        <v>16614</v>
      </c>
      <c r="E84" s="160">
        <v>121.74285709999999</v>
      </c>
    </row>
    <row r="85" spans="1:5" ht="15">
      <c r="A85" s="160" t="s">
        <v>3854</v>
      </c>
      <c r="B85" s="160">
        <v>10</v>
      </c>
      <c r="C85" s="160" t="s">
        <v>3866</v>
      </c>
      <c r="D85" s="160">
        <v>86984</v>
      </c>
      <c r="E85" s="160">
        <v>125.6756757</v>
      </c>
    </row>
    <row r="86" spans="1:5" ht="15">
      <c r="A86" s="160" t="s">
        <v>3854</v>
      </c>
      <c r="B86" s="160">
        <v>10</v>
      </c>
      <c r="C86" s="160" t="s">
        <v>3866</v>
      </c>
      <c r="D86" s="160">
        <v>16749</v>
      </c>
      <c r="E86" s="160">
        <v>120.5919071</v>
      </c>
    </row>
    <row r="87" spans="1:5" ht="15">
      <c r="A87" s="160" t="s">
        <v>3854</v>
      </c>
      <c r="B87" s="160">
        <v>10</v>
      </c>
      <c r="C87" s="160" t="s">
        <v>3866</v>
      </c>
      <c r="D87" s="160">
        <v>35415</v>
      </c>
      <c r="E87" s="160">
        <v>117.6245952</v>
      </c>
    </row>
    <row r="88" spans="1:5" ht="15">
      <c r="A88" s="160" t="s">
        <v>3854</v>
      </c>
      <c r="B88" s="160">
        <v>10</v>
      </c>
      <c r="C88" s="160" t="s">
        <v>3866</v>
      </c>
      <c r="D88" s="160">
        <v>82615</v>
      </c>
      <c r="E88" s="160">
        <v>124.9128125</v>
      </c>
    </row>
    <row r="89" spans="1:5" ht="15">
      <c r="A89" s="160" t="s">
        <v>3854</v>
      </c>
      <c r="B89" s="160">
        <v>10</v>
      </c>
      <c r="C89" s="160" t="s">
        <v>3866</v>
      </c>
      <c r="D89" s="160">
        <v>9271</v>
      </c>
      <c r="E89" s="160">
        <v>137.0759257</v>
      </c>
    </row>
    <row r="90" spans="1:5" ht="15">
      <c r="A90" s="160" t="s">
        <v>3854</v>
      </c>
      <c r="B90" s="160">
        <v>10</v>
      </c>
      <c r="C90" s="160" t="s">
        <v>3866</v>
      </c>
      <c r="D90" s="160">
        <v>60022</v>
      </c>
      <c r="E90" s="160">
        <v>136.25188</v>
      </c>
    </row>
    <row r="91" spans="1:5" ht="15">
      <c r="A91" s="160" t="s">
        <v>3854</v>
      </c>
      <c r="B91" s="160">
        <v>10</v>
      </c>
      <c r="C91" s="160" t="s">
        <v>3866</v>
      </c>
      <c r="D91" s="160">
        <v>51662</v>
      </c>
      <c r="E91" s="160">
        <v>118.6636385</v>
      </c>
    </row>
    <row r="92" spans="1:5" ht="15">
      <c r="A92" s="160" t="s">
        <v>3854</v>
      </c>
      <c r="B92" s="160">
        <v>12</v>
      </c>
      <c r="C92" s="160" t="s">
        <v>3866</v>
      </c>
      <c r="D92" s="160">
        <v>23395</v>
      </c>
      <c r="E92" s="160">
        <v>131.18790369999999</v>
      </c>
    </row>
    <row r="93" spans="1:5" ht="15">
      <c r="A93" s="160" t="s">
        <v>3854</v>
      </c>
      <c r="B93" s="160">
        <v>12</v>
      </c>
      <c r="C93" s="160" t="s">
        <v>3866</v>
      </c>
      <c r="D93" s="160">
        <v>29902</v>
      </c>
      <c r="E93" s="160">
        <v>88.77946129</v>
      </c>
    </row>
    <row r="94" spans="1:5" ht="15">
      <c r="A94" s="160" t="s">
        <v>3854</v>
      </c>
      <c r="B94" s="160">
        <v>12</v>
      </c>
      <c r="C94" s="160" t="s">
        <v>3866</v>
      </c>
      <c r="D94" s="160">
        <v>21636</v>
      </c>
      <c r="E94" s="160">
        <v>104.3649267</v>
      </c>
    </row>
    <row r="95" spans="1:5" ht="15">
      <c r="A95" s="160" t="s">
        <v>3854</v>
      </c>
      <c r="B95" s="160">
        <v>12</v>
      </c>
      <c r="C95" s="160" t="s">
        <v>3866</v>
      </c>
      <c r="D95" s="160">
        <v>42003</v>
      </c>
      <c r="E95" s="160">
        <v>91.0311825</v>
      </c>
    </row>
    <row r="96" spans="1:5" ht="15">
      <c r="A96" s="160" t="s">
        <v>3854</v>
      </c>
      <c r="B96" s="160">
        <v>12</v>
      </c>
      <c r="C96" s="160" t="s">
        <v>3866</v>
      </c>
      <c r="D96" s="160">
        <v>41487</v>
      </c>
      <c r="E96" s="160">
        <v>117.3813636</v>
      </c>
    </row>
    <row r="97" spans="1:5" ht="15">
      <c r="A97" s="160" t="s">
        <v>3854</v>
      </c>
      <c r="B97" s="160">
        <v>12</v>
      </c>
      <c r="C97" s="160" t="s">
        <v>3866</v>
      </c>
      <c r="D97" s="160">
        <v>58684</v>
      </c>
      <c r="E97" s="160">
        <v>100.1107688</v>
      </c>
    </row>
    <row r="98" spans="1:5" ht="15">
      <c r="A98" s="160" t="s">
        <v>3854</v>
      </c>
      <c r="B98" s="160">
        <v>12</v>
      </c>
      <c r="C98" s="160" t="s">
        <v>3866</v>
      </c>
      <c r="D98" s="160">
        <v>55680</v>
      </c>
      <c r="E98" s="160">
        <v>112.2632594</v>
      </c>
    </row>
    <row r="99" spans="1:5" ht="15">
      <c r="A99" s="160" t="s">
        <v>3854</v>
      </c>
      <c r="B99" s="160">
        <v>12</v>
      </c>
      <c r="C99" s="160" t="s">
        <v>3866</v>
      </c>
      <c r="D99" s="160">
        <v>16614</v>
      </c>
      <c r="E99" s="160">
        <v>126.1818182</v>
      </c>
    </row>
    <row r="100" spans="1:5" ht="15">
      <c r="A100" s="160" t="s">
        <v>3854</v>
      </c>
      <c r="B100" s="160">
        <v>12</v>
      </c>
      <c r="C100" s="160" t="s">
        <v>3866</v>
      </c>
      <c r="D100" s="160">
        <v>86984</v>
      </c>
      <c r="E100" s="160">
        <v>119.4375</v>
      </c>
    </row>
    <row r="101" spans="1:5" ht="15">
      <c r="A101" s="160" t="s">
        <v>3854</v>
      </c>
      <c r="B101" s="160">
        <v>12</v>
      </c>
      <c r="C101" s="160" t="s">
        <v>3866</v>
      </c>
      <c r="D101" s="160">
        <v>16749</v>
      </c>
      <c r="E101" s="160">
        <v>111.7966931</v>
      </c>
    </row>
    <row r="102" spans="1:5" ht="15">
      <c r="A102" s="160" t="s">
        <v>3854</v>
      </c>
      <c r="B102" s="160">
        <v>12</v>
      </c>
      <c r="C102" s="160" t="s">
        <v>3866</v>
      </c>
      <c r="D102" s="160">
        <v>35415</v>
      </c>
      <c r="E102" s="160">
        <v>125.04516</v>
      </c>
    </row>
    <row r="103" spans="1:5" ht="15">
      <c r="A103" s="160" t="s">
        <v>3854</v>
      </c>
      <c r="B103" s="160">
        <v>12</v>
      </c>
      <c r="C103" s="160" t="s">
        <v>3866</v>
      </c>
      <c r="D103" s="160">
        <v>82615</v>
      </c>
      <c r="E103" s="160">
        <v>127.2702122</v>
      </c>
    </row>
    <row r="104" spans="1:5" ht="15">
      <c r="A104" s="160" t="s">
        <v>3854</v>
      </c>
      <c r="B104" s="160">
        <v>12</v>
      </c>
      <c r="C104" s="160" t="s">
        <v>3866</v>
      </c>
      <c r="D104" s="160">
        <v>9271</v>
      </c>
      <c r="E104" s="160">
        <v>139.87960000000001</v>
      </c>
    </row>
    <row r="105" spans="1:5" ht="15">
      <c r="A105" s="160" t="s">
        <v>3854</v>
      </c>
      <c r="B105" s="160">
        <v>12</v>
      </c>
      <c r="C105" s="160" t="s">
        <v>3866</v>
      </c>
      <c r="D105" s="160">
        <v>60022</v>
      </c>
      <c r="E105" s="160">
        <v>137.5248618</v>
      </c>
    </row>
    <row r="106" spans="1:5" ht="15">
      <c r="A106" s="160" t="s">
        <v>3854</v>
      </c>
      <c r="B106" s="160">
        <v>12</v>
      </c>
      <c r="C106" s="160" t="s">
        <v>3866</v>
      </c>
      <c r="D106" s="160">
        <v>51662</v>
      </c>
      <c r="E106" s="160">
        <v>116.8751615</v>
      </c>
    </row>
    <row r="107" spans="1:5" ht="15">
      <c r="A107" s="160" t="s">
        <v>3854</v>
      </c>
      <c r="B107" s="160">
        <v>14</v>
      </c>
      <c r="C107" s="160" t="s">
        <v>3866</v>
      </c>
      <c r="D107" s="160">
        <v>23395</v>
      </c>
      <c r="E107" s="160">
        <v>127.9738577</v>
      </c>
    </row>
    <row r="108" spans="1:5" ht="15">
      <c r="A108" s="160" t="s">
        <v>3854</v>
      </c>
      <c r="B108" s="160">
        <v>14</v>
      </c>
      <c r="C108" s="160" t="s">
        <v>3866</v>
      </c>
      <c r="D108" s="160">
        <v>29902</v>
      </c>
      <c r="E108" s="160">
        <v>85.988435289999998</v>
      </c>
    </row>
    <row r="109" spans="1:5" ht="15">
      <c r="A109" s="160" t="s">
        <v>3854</v>
      </c>
      <c r="B109" s="160">
        <v>14</v>
      </c>
      <c r="C109" s="160" t="s">
        <v>3866</v>
      </c>
      <c r="D109" s="160">
        <v>21636</v>
      </c>
      <c r="E109" s="160">
        <v>105.4827556</v>
      </c>
    </row>
    <row r="110" spans="1:5" ht="15">
      <c r="A110" s="160" t="s">
        <v>3854</v>
      </c>
      <c r="B110" s="160">
        <v>14</v>
      </c>
      <c r="C110" s="160" t="s">
        <v>3866</v>
      </c>
      <c r="D110" s="160">
        <v>42003</v>
      </c>
      <c r="E110" s="160">
        <v>87.118639999999999</v>
      </c>
    </row>
    <row r="111" spans="1:5" ht="15">
      <c r="A111" s="160" t="s">
        <v>3854</v>
      </c>
      <c r="B111" s="160">
        <v>14</v>
      </c>
      <c r="C111" s="160" t="s">
        <v>3866</v>
      </c>
      <c r="D111" s="160">
        <v>41487</v>
      </c>
      <c r="E111" s="160">
        <v>99.07735667</v>
      </c>
    </row>
    <row r="112" spans="1:5" ht="15">
      <c r="A112" s="160" t="s">
        <v>3854</v>
      </c>
      <c r="B112" s="160">
        <v>14</v>
      </c>
      <c r="C112" s="160" t="s">
        <v>3866</v>
      </c>
      <c r="D112" s="160">
        <v>58684</v>
      </c>
      <c r="E112" s="160">
        <v>106.720225</v>
      </c>
    </row>
    <row r="113" spans="1:5" ht="15">
      <c r="A113" s="160" t="s">
        <v>3854</v>
      </c>
      <c r="B113" s="160">
        <v>14</v>
      </c>
      <c r="C113" s="160" t="s">
        <v>3866</v>
      </c>
      <c r="D113" s="160">
        <v>55680</v>
      </c>
      <c r="E113" s="160">
        <v>109.8892156</v>
      </c>
    </row>
    <row r="114" spans="1:5" ht="15">
      <c r="A114" s="160" t="s">
        <v>3854</v>
      </c>
      <c r="B114" s="160">
        <v>14</v>
      </c>
      <c r="C114" s="160" t="s">
        <v>3866</v>
      </c>
      <c r="D114" s="160">
        <v>16614</v>
      </c>
      <c r="E114" s="160">
        <v>126.15151520000001</v>
      </c>
    </row>
    <row r="115" spans="1:5" ht="15">
      <c r="A115" s="160" t="s">
        <v>3854</v>
      </c>
      <c r="B115" s="160">
        <v>14</v>
      </c>
      <c r="C115" s="160" t="s">
        <v>3866</v>
      </c>
      <c r="D115" s="160">
        <v>86984</v>
      </c>
      <c r="E115" s="160">
        <v>119.54545450000001</v>
      </c>
    </row>
    <row r="116" spans="1:5" ht="15">
      <c r="A116" s="160" t="s">
        <v>3854</v>
      </c>
      <c r="B116" s="160">
        <v>14</v>
      </c>
      <c r="C116" s="160" t="s">
        <v>3866</v>
      </c>
      <c r="D116" s="160">
        <v>16749</v>
      </c>
      <c r="E116" s="160">
        <v>105.7111393</v>
      </c>
    </row>
    <row r="117" spans="1:5" ht="15">
      <c r="A117" s="160" t="s">
        <v>3854</v>
      </c>
      <c r="B117" s="160">
        <v>14</v>
      </c>
      <c r="C117" s="160" t="s">
        <v>3866</v>
      </c>
      <c r="D117" s="160">
        <v>35415</v>
      </c>
      <c r="E117" s="160">
        <v>123.3023591</v>
      </c>
    </row>
    <row r="118" spans="1:5" ht="15">
      <c r="A118" s="160" t="s">
        <v>3854</v>
      </c>
      <c r="B118" s="160">
        <v>14</v>
      </c>
      <c r="C118" s="160" t="s">
        <v>3866</v>
      </c>
      <c r="D118" s="160">
        <v>82615</v>
      </c>
      <c r="E118" s="160">
        <v>119.6900955</v>
      </c>
    </row>
    <row r="119" spans="1:5" ht="15">
      <c r="A119" s="160" t="s">
        <v>3854</v>
      </c>
      <c r="B119" s="160">
        <v>14</v>
      </c>
      <c r="C119" s="160" t="s">
        <v>3866</v>
      </c>
      <c r="D119" s="160">
        <v>9271</v>
      </c>
      <c r="E119" s="160">
        <v>136.47293429999999</v>
      </c>
    </row>
    <row r="120" spans="1:5" ht="15">
      <c r="A120" s="160" t="s">
        <v>3854</v>
      </c>
      <c r="B120" s="160">
        <v>14</v>
      </c>
      <c r="C120" s="160" t="s">
        <v>3866</v>
      </c>
      <c r="D120" s="160">
        <v>60022</v>
      </c>
      <c r="E120" s="160">
        <v>138.91212200000001</v>
      </c>
    </row>
    <row r="121" spans="1:5" ht="15">
      <c r="A121" s="160" t="s">
        <v>3854</v>
      </c>
      <c r="B121" s="160">
        <v>14</v>
      </c>
      <c r="C121" s="160" t="s">
        <v>3866</v>
      </c>
      <c r="D121" s="160">
        <v>51662</v>
      </c>
      <c r="E121" s="160">
        <v>118.0843077</v>
      </c>
    </row>
    <row r="122" spans="1:5" ht="15">
      <c r="A122" s="160" t="s">
        <v>3854</v>
      </c>
      <c r="B122" s="160">
        <v>16</v>
      </c>
      <c r="C122" s="160" t="s">
        <v>3866</v>
      </c>
      <c r="D122" s="160">
        <v>23395</v>
      </c>
      <c r="E122" s="160">
        <v>124.37141200000001</v>
      </c>
    </row>
    <row r="123" spans="1:5" ht="15">
      <c r="A123" s="160" t="s">
        <v>3854</v>
      </c>
      <c r="B123" s="160">
        <v>16</v>
      </c>
      <c r="C123" s="160" t="s">
        <v>3866</v>
      </c>
      <c r="D123" s="160">
        <v>29902</v>
      </c>
      <c r="E123" s="160">
        <v>102.54536880000001</v>
      </c>
    </row>
    <row r="124" spans="1:5" ht="15">
      <c r="A124" s="160" t="s">
        <v>3854</v>
      </c>
      <c r="B124" s="160">
        <v>16</v>
      </c>
      <c r="C124" s="160" t="s">
        <v>3866</v>
      </c>
      <c r="D124" s="160">
        <v>21636</v>
      </c>
      <c r="E124" s="160">
        <v>105.7167321</v>
      </c>
    </row>
    <row r="125" spans="1:5" ht="15">
      <c r="A125" s="160" t="s">
        <v>3854</v>
      </c>
      <c r="B125" s="160">
        <v>16</v>
      </c>
      <c r="C125" s="160" t="s">
        <v>3866</v>
      </c>
      <c r="D125" s="160">
        <v>42003</v>
      </c>
      <c r="E125" s="160">
        <v>85.340288639999997</v>
      </c>
    </row>
    <row r="126" spans="1:5" ht="15">
      <c r="A126" s="160" t="s">
        <v>3854</v>
      </c>
      <c r="B126" s="160">
        <v>16</v>
      </c>
      <c r="C126" s="160" t="s">
        <v>3866</v>
      </c>
      <c r="D126" s="160">
        <v>41487</v>
      </c>
      <c r="E126" s="160">
        <v>105.5639355</v>
      </c>
    </row>
    <row r="127" spans="1:5" ht="15">
      <c r="A127" s="160" t="s">
        <v>3854</v>
      </c>
      <c r="B127" s="160">
        <v>16</v>
      </c>
      <c r="C127" s="160" t="s">
        <v>3866</v>
      </c>
      <c r="D127" s="160">
        <v>58684</v>
      </c>
      <c r="E127" s="160">
        <v>98.110753130000006</v>
      </c>
    </row>
    <row r="128" spans="1:5" ht="15">
      <c r="A128" s="160" t="s">
        <v>3854</v>
      </c>
      <c r="B128" s="160">
        <v>16</v>
      </c>
      <c r="C128" s="160" t="s">
        <v>3866</v>
      </c>
      <c r="D128" s="160">
        <v>55680</v>
      </c>
      <c r="E128" s="160">
        <v>109.8735813</v>
      </c>
    </row>
    <row r="129" spans="1:5" ht="15">
      <c r="A129" s="160" t="s">
        <v>3854</v>
      </c>
      <c r="B129" s="160">
        <v>16</v>
      </c>
      <c r="C129" s="160" t="s">
        <v>3866</v>
      </c>
      <c r="D129" s="160">
        <v>16614</v>
      </c>
      <c r="E129" s="160">
        <v>120.33333330000001</v>
      </c>
    </row>
    <row r="130" spans="1:5" ht="15">
      <c r="A130" s="160" t="s">
        <v>3854</v>
      </c>
      <c r="B130" s="160">
        <v>16</v>
      </c>
      <c r="C130" s="160" t="s">
        <v>3866</v>
      </c>
      <c r="D130" s="160">
        <v>86984</v>
      </c>
      <c r="E130" s="160">
        <v>114.3125</v>
      </c>
    </row>
    <row r="131" spans="1:5" ht="15">
      <c r="A131" s="160" t="s">
        <v>3854</v>
      </c>
      <c r="B131" s="160">
        <v>16</v>
      </c>
      <c r="C131" s="160" t="s">
        <v>3866</v>
      </c>
      <c r="D131" s="160">
        <v>16749</v>
      </c>
      <c r="E131" s="160">
        <v>118.7213357</v>
      </c>
    </row>
    <row r="132" spans="1:5" ht="15">
      <c r="A132" s="160" t="s">
        <v>3854</v>
      </c>
      <c r="B132" s="160">
        <v>16</v>
      </c>
      <c r="C132" s="160" t="s">
        <v>3866</v>
      </c>
      <c r="D132" s="160">
        <v>35415</v>
      </c>
      <c r="E132" s="160">
        <v>117.5582783</v>
      </c>
    </row>
    <row r="133" spans="1:5" ht="15">
      <c r="A133" s="160" t="s">
        <v>3854</v>
      </c>
      <c r="B133" s="160">
        <v>16</v>
      </c>
      <c r="C133" s="160" t="s">
        <v>3866</v>
      </c>
      <c r="D133" s="160">
        <v>82615</v>
      </c>
      <c r="E133" s="160">
        <v>125.22922250000001</v>
      </c>
    </row>
    <row r="134" spans="1:5" ht="15">
      <c r="A134" s="160" t="s">
        <v>3854</v>
      </c>
      <c r="B134" s="160">
        <v>16</v>
      </c>
      <c r="C134" s="160" t="s">
        <v>3866</v>
      </c>
      <c r="D134" s="160">
        <v>9271</v>
      </c>
      <c r="E134" s="160">
        <v>152.72209140000001</v>
      </c>
    </row>
    <row r="135" spans="1:5" ht="15">
      <c r="A135" s="160" t="s">
        <v>3854</v>
      </c>
      <c r="B135" s="160">
        <v>16</v>
      </c>
      <c r="C135" s="160" t="s">
        <v>3866</v>
      </c>
      <c r="D135" s="160">
        <v>60022</v>
      </c>
      <c r="E135" s="160">
        <v>137.95994859999999</v>
      </c>
    </row>
    <row r="136" spans="1:5" ht="15">
      <c r="A136" s="160" t="s">
        <v>3854</v>
      </c>
      <c r="B136" s="160">
        <v>16</v>
      </c>
      <c r="C136" s="160" t="s">
        <v>3866</v>
      </c>
      <c r="D136" s="160">
        <v>51662</v>
      </c>
      <c r="E136" s="160">
        <v>114.37168440000001</v>
      </c>
    </row>
    <row r="137" spans="1:5" ht="15">
      <c r="A137" s="160" t="s">
        <v>3854</v>
      </c>
      <c r="B137" s="160">
        <v>18</v>
      </c>
      <c r="C137" s="160" t="s">
        <v>3866</v>
      </c>
      <c r="D137" s="160">
        <v>23395</v>
      </c>
      <c r="E137" s="160">
        <v>133.79336670000001</v>
      </c>
    </row>
    <row r="138" spans="1:5" ht="15">
      <c r="A138" s="160" t="s">
        <v>3854</v>
      </c>
      <c r="B138" s="160">
        <v>18</v>
      </c>
      <c r="C138" s="160" t="s">
        <v>3866</v>
      </c>
      <c r="D138" s="160">
        <v>29902</v>
      </c>
      <c r="E138" s="160">
        <v>106.719303</v>
      </c>
    </row>
    <row r="139" spans="1:5" ht="15">
      <c r="A139" s="160" t="s">
        <v>3854</v>
      </c>
      <c r="B139" s="160">
        <v>18</v>
      </c>
      <c r="C139" s="160" t="s">
        <v>3866</v>
      </c>
      <c r="D139" s="160">
        <v>21636</v>
      </c>
      <c r="E139" s="160">
        <v>113.69338209999999</v>
      </c>
    </row>
    <row r="140" spans="1:5" ht="15">
      <c r="A140" s="160" t="s">
        <v>3854</v>
      </c>
      <c r="B140" s="160">
        <v>18</v>
      </c>
      <c r="C140" s="160" t="s">
        <v>3866</v>
      </c>
      <c r="D140" s="160">
        <v>42003</v>
      </c>
      <c r="E140" s="160">
        <v>85.387622219999997</v>
      </c>
    </row>
    <row r="141" spans="1:5" ht="15">
      <c r="A141" s="160" t="s">
        <v>3854</v>
      </c>
      <c r="B141" s="160">
        <v>18</v>
      </c>
      <c r="C141" s="160" t="s">
        <v>3866</v>
      </c>
      <c r="D141" s="160">
        <v>41487</v>
      </c>
      <c r="E141" s="160">
        <v>115.8384844</v>
      </c>
    </row>
    <row r="142" spans="1:5" ht="15">
      <c r="A142" s="160" t="s">
        <v>3854</v>
      </c>
      <c r="B142" s="160">
        <v>18</v>
      </c>
      <c r="C142" s="160" t="s">
        <v>3866</v>
      </c>
      <c r="D142" s="160">
        <v>58684</v>
      </c>
      <c r="E142" s="160">
        <v>105.0268375</v>
      </c>
    </row>
    <row r="143" spans="1:5" ht="15">
      <c r="A143" s="160" t="s">
        <v>3854</v>
      </c>
      <c r="B143" s="160">
        <v>18</v>
      </c>
      <c r="C143" s="160" t="s">
        <v>3866</v>
      </c>
      <c r="D143" s="160">
        <v>55680</v>
      </c>
      <c r="E143" s="160">
        <v>112.2661781</v>
      </c>
    </row>
    <row r="144" spans="1:5" ht="15">
      <c r="A144" s="160" t="s">
        <v>3854</v>
      </c>
      <c r="B144" s="160">
        <v>18</v>
      </c>
      <c r="C144" s="160" t="s">
        <v>3866</v>
      </c>
      <c r="D144" s="160">
        <v>16614</v>
      </c>
      <c r="E144" s="160">
        <v>118.41666669999999</v>
      </c>
    </row>
    <row r="145" spans="1:5" ht="15">
      <c r="A145" s="160" t="s">
        <v>3854</v>
      </c>
      <c r="B145" s="160">
        <v>18</v>
      </c>
      <c r="C145" s="160" t="s">
        <v>3866</v>
      </c>
      <c r="D145" s="160">
        <v>86984</v>
      </c>
      <c r="E145" s="160">
        <v>115.4411765</v>
      </c>
    </row>
    <row r="146" spans="1:5" ht="15">
      <c r="A146" s="160" t="s">
        <v>3854</v>
      </c>
      <c r="B146" s="160">
        <v>18</v>
      </c>
      <c r="C146" s="160" t="s">
        <v>3866</v>
      </c>
      <c r="D146" s="160">
        <v>16749</v>
      </c>
      <c r="E146" s="160">
        <v>122.3830207</v>
      </c>
    </row>
    <row r="147" spans="1:5" ht="15">
      <c r="A147" s="160" t="s">
        <v>3854</v>
      </c>
      <c r="B147" s="160">
        <v>18</v>
      </c>
      <c r="C147" s="160" t="s">
        <v>3866</v>
      </c>
      <c r="D147" s="160">
        <v>35415</v>
      </c>
      <c r="E147" s="160">
        <v>122.792636</v>
      </c>
    </row>
    <row r="148" spans="1:5" ht="15">
      <c r="A148" s="160" t="s">
        <v>3854</v>
      </c>
      <c r="B148" s="160">
        <v>18</v>
      </c>
      <c r="C148" s="160" t="s">
        <v>3866</v>
      </c>
      <c r="D148" s="160">
        <v>82615</v>
      </c>
      <c r="E148" s="160">
        <v>121.38716669999999</v>
      </c>
    </row>
    <row r="149" spans="1:5" ht="15">
      <c r="A149" s="160" t="s">
        <v>3854</v>
      </c>
      <c r="B149" s="160">
        <v>18</v>
      </c>
      <c r="C149" s="160" t="s">
        <v>3866</v>
      </c>
      <c r="D149" s="160">
        <v>9271</v>
      </c>
      <c r="E149" s="160">
        <v>145.26816669999999</v>
      </c>
    </row>
    <row r="150" spans="1:5" ht="15">
      <c r="A150" s="160" t="s">
        <v>3854</v>
      </c>
      <c r="B150" s="160">
        <v>18</v>
      </c>
      <c r="C150" s="160" t="s">
        <v>3866</v>
      </c>
      <c r="D150" s="160">
        <v>60022</v>
      </c>
      <c r="E150" s="160">
        <v>138.20994859999999</v>
      </c>
    </row>
    <row r="151" spans="1:5" ht="15">
      <c r="A151" s="160" t="s">
        <v>3854</v>
      </c>
      <c r="B151" s="160">
        <v>18</v>
      </c>
      <c r="C151" s="160" t="s">
        <v>3866</v>
      </c>
      <c r="D151" s="160">
        <v>51662</v>
      </c>
      <c r="E151" s="160">
        <v>109.8300407</v>
      </c>
    </row>
    <row r="152" spans="1:5" ht="15">
      <c r="A152" s="160" t="s">
        <v>3854</v>
      </c>
      <c r="B152" s="160">
        <v>20</v>
      </c>
      <c r="C152" s="160" t="s">
        <v>3866</v>
      </c>
      <c r="D152" s="160">
        <v>23395</v>
      </c>
      <c r="E152" s="160">
        <v>132.33687309999999</v>
      </c>
    </row>
    <row r="153" spans="1:5" ht="15">
      <c r="A153" s="160" t="s">
        <v>3854</v>
      </c>
      <c r="B153" s="160">
        <v>20</v>
      </c>
      <c r="C153" s="160" t="s">
        <v>3866</v>
      </c>
      <c r="D153" s="160">
        <v>29902</v>
      </c>
      <c r="E153" s="160">
        <v>94.114806669999993</v>
      </c>
    </row>
    <row r="154" spans="1:5" ht="15">
      <c r="A154" s="160" t="s">
        <v>3854</v>
      </c>
      <c r="B154" s="160">
        <v>20</v>
      </c>
      <c r="C154" s="160" t="s">
        <v>3866</v>
      </c>
      <c r="D154" s="160">
        <v>21636</v>
      </c>
      <c r="E154" s="160">
        <v>97.558218179999997</v>
      </c>
    </row>
    <row r="155" spans="1:5" ht="15">
      <c r="A155" s="160" t="s">
        <v>3854</v>
      </c>
      <c r="B155" s="160">
        <v>20</v>
      </c>
      <c r="C155" s="160" t="s">
        <v>3866</v>
      </c>
      <c r="D155" s="160">
        <v>42003</v>
      </c>
      <c r="E155" s="160">
        <v>87.404482049999999</v>
      </c>
    </row>
    <row r="156" spans="1:5" ht="15">
      <c r="A156" s="160" t="s">
        <v>3854</v>
      </c>
      <c r="B156" s="160">
        <v>20</v>
      </c>
      <c r="C156" s="160" t="s">
        <v>3866</v>
      </c>
      <c r="D156" s="160">
        <v>41487</v>
      </c>
      <c r="E156" s="160">
        <v>112.7104897</v>
      </c>
    </row>
    <row r="157" spans="1:5" ht="15">
      <c r="A157" s="160" t="s">
        <v>3854</v>
      </c>
      <c r="B157" s="160">
        <v>20</v>
      </c>
      <c r="C157" s="160" t="s">
        <v>3866</v>
      </c>
      <c r="D157" s="160">
        <v>58684</v>
      </c>
      <c r="E157" s="160">
        <v>107.489197</v>
      </c>
    </row>
    <row r="158" spans="1:5" ht="15">
      <c r="A158" s="160" t="s">
        <v>3854</v>
      </c>
      <c r="B158" s="160">
        <v>20</v>
      </c>
      <c r="C158" s="160" t="s">
        <v>3866</v>
      </c>
      <c r="D158" s="160">
        <v>55680</v>
      </c>
      <c r="E158" s="160">
        <v>114.45424850000001</v>
      </c>
    </row>
    <row r="159" spans="1:5" ht="15">
      <c r="A159" s="160" t="s">
        <v>3854</v>
      </c>
      <c r="B159" s="160">
        <v>20</v>
      </c>
      <c r="C159" s="160" t="s">
        <v>3866</v>
      </c>
      <c r="D159" s="160">
        <v>16614</v>
      </c>
      <c r="E159" s="160">
        <v>104.1714286</v>
      </c>
    </row>
    <row r="160" spans="1:5" ht="15">
      <c r="A160" s="160" t="s">
        <v>3854</v>
      </c>
      <c r="B160" s="160">
        <v>20</v>
      </c>
      <c r="C160" s="160" t="s">
        <v>3866</v>
      </c>
      <c r="D160" s="160">
        <v>86984</v>
      </c>
      <c r="E160" s="160">
        <v>125.3863636</v>
      </c>
    </row>
    <row r="161" spans="1:5" ht="15">
      <c r="A161" s="160" t="s">
        <v>3854</v>
      </c>
      <c r="B161" s="160">
        <v>20</v>
      </c>
      <c r="C161" s="160" t="s">
        <v>3866</v>
      </c>
      <c r="D161" s="160">
        <v>16749</v>
      </c>
      <c r="E161" s="160">
        <v>117.826931</v>
      </c>
    </row>
    <row r="162" spans="1:5" ht="15">
      <c r="A162" s="160" t="s">
        <v>3854</v>
      </c>
      <c r="B162" s="160">
        <v>20</v>
      </c>
      <c r="C162" s="160" t="s">
        <v>3866</v>
      </c>
      <c r="D162" s="160">
        <v>35415</v>
      </c>
      <c r="E162" s="160">
        <v>120.393868</v>
      </c>
    </row>
    <row r="163" spans="1:5" ht="15">
      <c r="A163" s="160" t="s">
        <v>3854</v>
      </c>
      <c r="B163" s="160">
        <v>20</v>
      </c>
      <c r="C163" s="160" t="s">
        <v>3866</v>
      </c>
      <c r="D163" s="160">
        <v>82615</v>
      </c>
      <c r="E163" s="160">
        <v>119.75705000000001</v>
      </c>
    </row>
    <row r="164" spans="1:5" ht="15">
      <c r="A164" s="160" t="s">
        <v>3854</v>
      </c>
      <c r="B164" s="160">
        <v>20</v>
      </c>
      <c r="C164" s="160" t="s">
        <v>3866</v>
      </c>
      <c r="D164" s="160">
        <v>9271</v>
      </c>
      <c r="E164" s="160">
        <v>155.5605405</v>
      </c>
    </row>
    <row r="165" spans="1:5" ht="15">
      <c r="A165" s="160" t="s">
        <v>3854</v>
      </c>
      <c r="B165" s="160">
        <v>20</v>
      </c>
      <c r="C165" s="160" t="s">
        <v>3866</v>
      </c>
      <c r="D165" s="160">
        <v>60022</v>
      </c>
      <c r="E165" s="160">
        <v>134.07905</v>
      </c>
    </row>
    <row r="166" spans="1:5" ht="15">
      <c r="A166" s="160" t="s">
        <v>3854</v>
      </c>
      <c r="B166" s="160">
        <v>20</v>
      </c>
      <c r="C166" s="160" t="s">
        <v>3866</v>
      </c>
      <c r="D166" s="160">
        <v>51662</v>
      </c>
      <c r="E166" s="160">
        <v>115.5068517</v>
      </c>
    </row>
    <row r="167" spans="1:5" ht="15">
      <c r="A167" s="160" t="s">
        <v>3854</v>
      </c>
      <c r="B167" s="160">
        <v>22</v>
      </c>
      <c r="C167" s="160" t="s">
        <v>3867</v>
      </c>
      <c r="D167" s="160">
        <v>23395</v>
      </c>
      <c r="E167" s="160">
        <v>129.36891560000001</v>
      </c>
    </row>
    <row r="168" spans="1:5" ht="15">
      <c r="A168" s="160" t="s">
        <v>3854</v>
      </c>
      <c r="B168" s="160">
        <v>22</v>
      </c>
      <c r="C168" s="160" t="s">
        <v>3867</v>
      </c>
      <c r="D168" s="160">
        <v>29902</v>
      </c>
      <c r="E168" s="160">
        <v>104.9353634</v>
      </c>
    </row>
    <row r="169" spans="1:5" ht="15">
      <c r="A169" s="160" t="s">
        <v>3854</v>
      </c>
      <c r="B169" s="160">
        <v>22</v>
      </c>
      <c r="C169" s="160" t="s">
        <v>3867</v>
      </c>
      <c r="D169" s="160">
        <v>21636</v>
      </c>
      <c r="E169" s="160">
        <v>101.69411890000001</v>
      </c>
    </row>
    <row r="170" spans="1:5" ht="15">
      <c r="A170" s="160" t="s">
        <v>3854</v>
      </c>
      <c r="B170" s="160">
        <v>22</v>
      </c>
      <c r="C170" s="160" t="s">
        <v>3867</v>
      </c>
      <c r="D170" s="160">
        <v>42003</v>
      </c>
      <c r="E170" s="160">
        <v>87.854518179999999</v>
      </c>
    </row>
    <row r="171" spans="1:5" ht="15">
      <c r="A171" s="160" t="s">
        <v>3854</v>
      </c>
      <c r="B171" s="160">
        <v>22</v>
      </c>
      <c r="C171" s="160" t="s">
        <v>3867</v>
      </c>
      <c r="D171" s="160">
        <v>41487</v>
      </c>
      <c r="E171" s="160">
        <v>109.9303214</v>
      </c>
    </row>
    <row r="172" spans="1:5" ht="15">
      <c r="A172" s="160" t="s">
        <v>3854</v>
      </c>
      <c r="B172" s="160">
        <v>22</v>
      </c>
      <c r="C172" s="160" t="s">
        <v>3867</v>
      </c>
      <c r="D172" s="160">
        <v>58684</v>
      </c>
      <c r="E172" s="160">
        <v>97.317076189999995</v>
      </c>
    </row>
    <row r="173" spans="1:5" ht="15">
      <c r="A173" s="160" t="s">
        <v>3854</v>
      </c>
      <c r="B173" s="160">
        <v>22</v>
      </c>
      <c r="C173" s="160" t="s">
        <v>3867</v>
      </c>
      <c r="D173" s="160">
        <v>55680</v>
      </c>
      <c r="E173" s="160">
        <v>117.7076</v>
      </c>
    </row>
    <row r="174" spans="1:5" ht="15">
      <c r="A174" s="160" t="s">
        <v>3854</v>
      </c>
      <c r="B174" s="160">
        <v>22</v>
      </c>
      <c r="C174" s="160" t="s">
        <v>3867</v>
      </c>
      <c r="D174" s="160">
        <v>16614</v>
      </c>
      <c r="E174" s="160">
        <v>102.4857143</v>
      </c>
    </row>
    <row r="175" spans="1:5" ht="15">
      <c r="A175" s="160" t="s">
        <v>3854</v>
      </c>
      <c r="B175" s="160">
        <v>22</v>
      </c>
      <c r="C175" s="160" t="s">
        <v>3867</v>
      </c>
      <c r="D175" s="160">
        <v>86984</v>
      </c>
      <c r="E175" s="160">
        <v>123.61290320000001</v>
      </c>
    </row>
    <row r="176" spans="1:5" ht="15">
      <c r="A176" s="160" t="s">
        <v>3854</v>
      </c>
      <c r="B176" s="160">
        <v>22</v>
      </c>
      <c r="C176" s="160" t="s">
        <v>3867</v>
      </c>
      <c r="D176" s="160">
        <v>16749</v>
      </c>
      <c r="E176" s="160">
        <v>101.6088135</v>
      </c>
    </row>
    <row r="177" spans="1:5" ht="15">
      <c r="A177" s="160" t="s">
        <v>3854</v>
      </c>
      <c r="B177" s="160">
        <v>22</v>
      </c>
      <c r="C177" s="160" t="s">
        <v>3867</v>
      </c>
      <c r="D177" s="160">
        <v>35415</v>
      </c>
      <c r="E177" s="160">
        <v>93.480204880000002</v>
      </c>
    </row>
    <row r="178" spans="1:5" ht="15">
      <c r="A178" s="160" t="s">
        <v>3854</v>
      </c>
      <c r="B178" s="160">
        <v>22</v>
      </c>
      <c r="C178" s="160" t="s">
        <v>3867</v>
      </c>
      <c r="D178" s="160">
        <v>82615</v>
      </c>
      <c r="E178" s="160">
        <v>129.06520520000001</v>
      </c>
    </row>
    <row r="179" spans="1:5" ht="15">
      <c r="A179" s="160" t="s">
        <v>3854</v>
      </c>
      <c r="B179" s="160">
        <v>22</v>
      </c>
      <c r="C179" s="160" t="s">
        <v>3867</v>
      </c>
      <c r="D179" s="160">
        <v>9271</v>
      </c>
      <c r="E179" s="160">
        <v>132.4144273</v>
      </c>
    </row>
    <row r="180" spans="1:5" ht="15">
      <c r="A180" s="160" t="s">
        <v>3854</v>
      </c>
      <c r="B180" s="160">
        <v>22</v>
      </c>
      <c r="C180" s="160" t="s">
        <v>3867</v>
      </c>
      <c r="D180" s="160">
        <v>60022</v>
      </c>
      <c r="E180" s="160">
        <v>140.80789519999999</v>
      </c>
    </row>
    <row r="181" spans="1:5" ht="15">
      <c r="A181" s="160" t="s">
        <v>3854</v>
      </c>
      <c r="B181" s="160">
        <v>22</v>
      </c>
      <c r="C181" s="160" t="s">
        <v>3867</v>
      </c>
      <c r="D181" s="160">
        <v>51662</v>
      </c>
      <c r="E181" s="160">
        <v>115.34162000000001</v>
      </c>
    </row>
    <row r="182" spans="1:5" ht="15">
      <c r="A182" s="160" t="s">
        <v>3854</v>
      </c>
      <c r="B182" s="160">
        <v>24</v>
      </c>
      <c r="C182" s="160" t="s">
        <v>3867</v>
      </c>
      <c r="D182" s="160">
        <v>23395</v>
      </c>
      <c r="E182" s="160">
        <v>129.7223912</v>
      </c>
    </row>
    <row r="183" spans="1:5" ht="15">
      <c r="A183" s="160" t="s">
        <v>3854</v>
      </c>
      <c r="B183" s="160">
        <v>24</v>
      </c>
      <c r="C183" s="160" t="s">
        <v>3867</v>
      </c>
      <c r="D183" s="160">
        <v>29902</v>
      </c>
      <c r="E183" s="160">
        <v>110.91866829999999</v>
      </c>
    </row>
    <row r="184" spans="1:5" ht="15">
      <c r="A184" s="160" t="s">
        <v>3854</v>
      </c>
      <c r="B184" s="160">
        <v>24</v>
      </c>
      <c r="C184" s="160" t="s">
        <v>3867</v>
      </c>
      <c r="D184" s="160">
        <v>21636</v>
      </c>
      <c r="E184" s="160">
        <v>103.0258425</v>
      </c>
    </row>
    <row r="185" spans="1:5" ht="15">
      <c r="A185" s="160" t="s">
        <v>3854</v>
      </c>
      <c r="B185" s="160">
        <v>24</v>
      </c>
      <c r="C185" s="160" t="s">
        <v>3867</v>
      </c>
      <c r="D185" s="160">
        <v>42003</v>
      </c>
      <c r="E185" s="160">
        <v>90.291504259999996</v>
      </c>
    </row>
    <row r="186" spans="1:5" ht="15">
      <c r="A186" s="160" t="s">
        <v>3854</v>
      </c>
      <c r="B186" s="160">
        <v>24</v>
      </c>
      <c r="C186" s="160" t="s">
        <v>3867</v>
      </c>
      <c r="D186" s="160">
        <v>41487</v>
      </c>
      <c r="E186" s="160">
        <v>109.26338370000001</v>
      </c>
    </row>
    <row r="187" spans="1:5" ht="15">
      <c r="A187" s="160" t="s">
        <v>3854</v>
      </c>
      <c r="B187" s="160">
        <v>24</v>
      </c>
      <c r="C187" s="160" t="s">
        <v>3867</v>
      </c>
      <c r="D187" s="160">
        <v>58684</v>
      </c>
      <c r="E187" s="160">
        <v>94.977613950000006</v>
      </c>
    </row>
    <row r="188" spans="1:5" ht="15">
      <c r="A188" s="160" t="s">
        <v>3854</v>
      </c>
      <c r="B188" s="160">
        <v>24</v>
      </c>
      <c r="C188" s="160" t="s">
        <v>3867</v>
      </c>
      <c r="D188" s="160">
        <v>55680</v>
      </c>
      <c r="E188" s="160">
        <v>112.2197488</v>
      </c>
    </row>
    <row r="189" spans="1:5" ht="15">
      <c r="A189" s="160" t="s">
        <v>3854</v>
      </c>
      <c r="B189" s="160">
        <v>24</v>
      </c>
      <c r="C189" s="160" t="s">
        <v>3867</v>
      </c>
      <c r="D189" s="160">
        <v>16614</v>
      </c>
      <c r="E189" s="160">
        <v>114.48837210000001</v>
      </c>
    </row>
    <row r="190" spans="1:5" ht="15">
      <c r="A190" s="160" t="s">
        <v>3854</v>
      </c>
      <c r="B190" s="160">
        <v>24</v>
      </c>
      <c r="C190" s="160" t="s">
        <v>3867</v>
      </c>
      <c r="D190" s="160">
        <v>86984</v>
      </c>
      <c r="E190" s="160">
        <v>132.72727269999999</v>
      </c>
    </row>
    <row r="191" spans="1:5" ht="15">
      <c r="A191" s="160" t="s">
        <v>3854</v>
      </c>
      <c r="B191" s="160">
        <v>24</v>
      </c>
      <c r="C191" s="160" t="s">
        <v>3867</v>
      </c>
      <c r="D191" s="160">
        <v>16749</v>
      </c>
      <c r="E191" s="160">
        <v>104.6282231</v>
      </c>
    </row>
    <row r="192" spans="1:5" ht="15">
      <c r="A192" s="160" t="s">
        <v>3854</v>
      </c>
      <c r="B192" s="160">
        <v>24</v>
      </c>
      <c r="C192" s="160" t="s">
        <v>3867</v>
      </c>
      <c r="D192" s="160">
        <v>35415</v>
      </c>
      <c r="E192" s="160">
        <v>97.241407499999994</v>
      </c>
    </row>
    <row r="193" spans="1:5" ht="15">
      <c r="A193" s="160" t="s">
        <v>3854</v>
      </c>
      <c r="B193" s="160">
        <v>24</v>
      </c>
      <c r="C193" s="160" t="s">
        <v>3867</v>
      </c>
      <c r="D193" s="160">
        <v>82615</v>
      </c>
      <c r="E193" s="160">
        <v>125.8872429</v>
      </c>
    </row>
    <row r="194" spans="1:5" ht="15">
      <c r="A194" s="160" t="s">
        <v>3854</v>
      </c>
      <c r="B194" s="160">
        <v>24</v>
      </c>
      <c r="C194" s="160" t="s">
        <v>3867</v>
      </c>
      <c r="D194" s="160">
        <v>9271</v>
      </c>
      <c r="E194" s="160">
        <v>135.30090469999999</v>
      </c>
    </row>
    <row r="195" spans="1:5" ht="15">
      <c r="A195" s="160" t="s">
        <v>3854</v>
      </c>
      <c r="B195" s="160">
        <v>24</v>
      </c>
      <c r="C195" s="160" t="s">
        <v>3867</v>
      </c>
      <c r="D195" s="160">
        <v>60022</v>
      </c>
      <c r="E195" s="160">
        <v>135.80566920000001</v>
      </c>
    </row>
    <row r="196" spans="1:5" ht="15">
      <c r="A196" s="160" t="s">
        <v>3854</v>
      </c>
      <c r="B196" s="160">
        <v>24</v>
      </c>
      <c r="C196" s="160" t="s">
        <v>3867</v>
      </c>
      <c r="D196" s="160">
        <v>51662</v>
      </c>
      <c r="E196" s="160">
        <v>134.4016105</v>
      </c>
    </row>
    <row r="197" spans="1:5" ht="15">
      <c r="A197" s="160" t="s">
        <v>3854</v>
      </c>
      <c r="B197" s="160">
        <v>26</v>
      </c>
      <c r="C197" s="160" t="s">
        <v>3867</v>
      </c>
      <c r="D197" s="160">
        <v>23395</v>
      </c>
      <c r="E197" s="160">
        <v>129.8718542</v>
      </c>
    </row>
    <row r="198" spans="1:5" ht="15">
      <c r="A198" s="160" t="s">
        <v>3854</v>
      </c>
      <c r="B198" s="160">
        <v>26</v>
      </c>
      <c r="C198" s="160" t="s">
        <v>3867</v>
      </c>
      <c r="D198" s="160">
        <v>29902</v>
      </c>
      <c r="E198" s="160">
        <v>89.056569049999993</v>
      </c>
    </row>
    <row r="199" spans="1:5" ht="15">
      <c r="A199" s="160" t="s">
        <v>3854</v>
      </c>
      <c r="B199" s="160">
        <v>26</v>
      </c>
      <c r="C199" s="160" t="s">
        <v>3867</v>
      </c>
      <c r="D199" s="160">
        <v>21636</v>
      </c>
      <c r="E199" s="160">
        <v>114.74451139999999</v>
      </c>
    </row>
    <row r="200" spans="1:5" ht="15">
      <c r="A200" s="160" t="s">
        <v>3854</v>
      </c>
      <c r="B200" s="160">
        <v>26</v>
      </c>
      <c r="C200" s="160" t="s">
        <v>3867</v>
      </c>
      <c r="D200" s="160">
        <v>42003</v>
      </c>
      <c r="E200" s="160">
        <v>90.80838636</v>
      </c>
    </row>
    <row r="201" spans="1:5" ht="15">
      <c r="A201" s="160" t="s">
        <v>3854</v>
      </c>
      <c r="B201" s="160">
        <v>26</v>
      </c>
      <c r="C201" s="160" t="s">
        <v>3867</v>
      </c>
      <c r="D201" s="160">
        <v>41487</v>
      </c>
      <c r="E201" s="160">
        <v>102.882493</v>
      </c>
    </row>
    <row r="202" spans="1:5" ht="15">
      <c r="A202" s="160" t="s">
        <v>3854</v>
      </c>
      <c r="B202" s="160">
        <v>26</v>
      </c>
      <c r="C202" s="160" t="s">
        <v>3867</v>
      </c>
      <c r="D202" s="160">
        <v>58684</v>
      </c>
      <c r="E202" s="160">
        <v>97.902649999999994</v>
      </c>
    </row>
    <row r="203" spans="1:5" ht="15">
      <c r="A203" s="160" t="s">
        <v>3854</v>
      </c>
      <c r="B203" s="160">
        <v>26</v>
      </c>
      <c r="C203" s="160" t="s">
        <v>3867</v>
      </c>
      <c r="D203" s="160">
        <v>55680</v>
      </c>
      <c r="E203" s="160">
        <v>117.5278714</v>
      </c>
    </row>
    <row r="204" spans="1:5" ht="15">
      <c r="A204" s="160" t="s">
        <v>3854</v>
      </c>
      <c r="B204" s="160">
        <v>26</v>
      </c>
      <c r="C204" s="160" t="s">
        <v>3867</v>
      </c>
      <c r="D204" s="160">
        <v>16614</v>
      </c>
      <c r="E204" s="160">
        <v>110.8857143</v>
      </c>
    </row>
    <row r="205" spans="1:5" ht="15">
      <c r="A205" s="160" t="s">
        <v>3854</v>
      </c>
      <c r="B205" s="160">
        <v>26</v>
      </c>
      <c r="C205" s="160" t="s">
        <v>3867</v>
      </c>
      <c r="D205" s="160">
        <v>86984</v>
      </c>
      <c r="E205" s="160">
        <v>118.6222222</v>
      </c>
    </row>
    <row r="206" spans="1:5" ht="15">
      <c r="A206" s="160" t="s">
        <v>3854</v>
      </c>
      <c r="B206" s="160">
        <v>26</v>
      </c>
      <c r="C206" s="160" t="s">
        <v>3867</v>
      </c>
      <c r="D206" s="160">
        <v>16749</v>
      </c>
      <c r="E206" s="160">
        <v>99.843717949999998</v>
      </c>
    </row>
    <row r="207" spans="1:5" ht="15">
      <c r="A207" s="160" t="s">
        <v>3854</v>
      </c>
      <c r="B207" s="160">
        <v>26</v>
      </c>
      <c r="C207" s="160" t="s">
        <v>3867</v>
      </c>
      <c r="D207" s="160">
        <v>35415</v>
      </c>
      <c r="E207" s="160">
        <v>99.321731709999995</v>
      </c>
    </row>
    <row r="208" spans="1:5" ht="15">
      <c r="A208" s="160" t="s">
        <v>3854</v>
      </c>
      <c r="B208" s="160">
        <v>26</v>
      </c>
      <c r="C208" s="160" t="s">
        <v>3867</v>
      </c>
      <c r="D208" s="160">
        <v>82615</v>
      </c>
      <c r="E208" s="160">
        <v>110.5324128</v>
      </c>
    </row>
    <row r="209" spans="1:5" ht="15">
      <c r="A209" s="160" t="s">
        <v>3854</v>
      </c>
      <c r="B209" s="160">
        <v>26</v>
      </c>
      <c r="C209" s="160" t="s">
        <v>3867</v>
      </c>
      <c r="D209" s="160">
        <v>9271</v>
      </c>
      <c r="E209" s="160">
        <v>132.96787209999999</v>
      </c>
    </row>
    <row r="210" spans="1:5" ht="15">
      <c r="A210" s="160" t="s">
        <v>3854</v>
      </c>
      <c r="B210" s="160">
        <v>26</v>
      </c>
      <c r="C210" s="160" t="s">
        <v>3867</v>
      </c>
      <c r="D210" s="160">
        <v>60022</v>
      </c>
      <c r="E210" s="160">
        <v>147.20319549999999</v>
      </c>
    </row>
    <row r="211" spans="1:5" ht="15">
      <c r="A211" s="160" t="s">
        <v>3854</v>
      </c>
      <c r="B211" s="160">
        <v>26</v>
      </c>
      <c r="C211" s="160" t="s">
        <v>3867</v>
      </c>
      <c r="D211" s="160">
        <v>51662</v>
      </c>
      <c r="E211" s="160">
        <v>131.20371359999999</v>
      </c>
    </row>
    <row r="212" spans="1:5" ht="15">
      <c r="A212" s="160" t="s">
        <v>3854</v>
      </c>
      <c r="B212" s="160">
        <v>28</v>
      </c>
      <c r="C212" s="160" t="s">
        <v>3867</v>
      </c>
      <c r="D212" s="160">
        <v>23395</v>
      </c>
      <c r="E212" s="160">
        <v>145.31065150000001</v>
      </c>
    </row>
    <row r="213" spans="1:5" ht="15">
      <c r="A213" s="160" t="s">
        <v>3854</v>
      </c>
      <c r="B213" s="160">
        <v>28</v>
      </c>
      <c r="C213" s="160" t="s">
        <v>3867</v>
      </c>
      <c r="D213" s="160">
        <v>29902</v>
      </c>
      <c r="E213" s="160">
        <v>89.193476189999998</v>
      </c>
    </row>
    <row r="214" spans="1:5" ht="15">
      <c r="A214" s="160" t="s">
        <v>3854</v>
      </c>
      <c r="B214" s="160">
        <v>28</v>
      </c>
      <c r="C214" s="160" t="s">
        <v>3867</v>
      </c>
      <c r="D214" s="160">
        <v>21636</v>
      </c>
      <c r="E214" s="160">
        <v>109.5524771</v>
      </c>
    </row>
    <row r="215" spans="1:5" ht="15">
      <c r="A215" s="160" t="s">
        <v>3854</v>
      </c>
      <c r="B215" s="160">
        <v>28</v>
      </c>
      <c r="C215" s="160" t="s">
        <v>3867</v>
      </c>
      <c r="D215" s="160">
        <v>42003</v>
      </c>
      <c r="E215" s="160">
        <v>89.854845650000001</v>
      </c>
    </row>
    <row r="216" spans="1:5" ht="15">
      <c r="A216" s="160" t="s">
        <v>3854</v>
      </c>
      <c r="B216" s="160">
        <v>28</v>
      </c>
      <c r="C216" s="160" t="s">
        <v>3867</v>
      </c>
      <c r="D216" s="160">
        <v>41487</v>
      </c>
      <c r="E216" s="160">
        <v>103.2120098</v>
      </c>
    </row>
    <row r="217" spans="1:5" ht="15">
      <c r="A217" s="160" t="s">
        <v>3854</v>
      </c>
      <c r="B217" s="160">
        <v>28</v>
      </c>
      <c r="C217" s="160" t="s">
        <v>3867</v>
      </c>
      <c r="D217" s="160">
        <v>58684</v>
      </c>
      <c r="E217" s="160">
        <v>97.716635710000006</v>
      </c>
    </row>
    <row r="218" spans="1:5" ht="15">
      <c r="A218" s="160" t="s">
        <v>3854</v>
      </c>
      <c r="B218" s="160">
        <v>28</v>
      </c>
      <c r="C218" s="160" t="s">
        <v>3867</v>
      </c>
      <c r="D218" s="160">
        <v>55680</v>
      </c>
      <c r="E218" s="160">
        <v>114.8759462</v>
      </c>
    </row>
    <row r="219" spans="1:5" ht="15">
      <c r="A219" s="160" t="s">
        <v>3854</v>
      </c>
      <c r="B219" s="160">
        <v>28</v>
      </c>
      <c r="C219" s="160" t="s">
        <v>3867</v>
      </c>
      <c r="D219" s="160">
        <v>16614</v>
      </c>
      <c r="E219" s="160">
        <v>122.7142857</v>
      </c>
    </row>
    <row r="220" spans="1:5" ht="15">
      <c r="A220" s="160" t="s">
        <v>3854</v>
      </c>
      <c r="B220" s="160">
        <v>28</v>
      </c>
      <c r="C220" s="160" t="s">
        <v>3867</v>
      </c>
      <c r="D220" s="160">
        <v>86984</v>
      </c>
      <c r="E220" s="160">
        <v>133.30275330000001</v>
      </c>
    </row>
    <row r="221" spans="1:5" ht="15">
      <c r="A221" s="160" t="s">
        <v>3854</v>
      </c>
      <c r="B221" s="160">
        <v>28</v>
      </c>
      <c r="C221" s="160" t="s">
        <v>3867</v>
      </c>
      <c r="D221" s="160">
        <v>16749</v>
      </c>
      <c r="E221" s="160">
        <v>118.0081821</v>
      </c>
    </row>
    <row r="222" spans="1:5" ht="15">
      <c r="A222" s="160" t="s">
        <v>3854</v>
      </c>
      <c r="B222" s="160">
        <v>28</v>
      </c>
      <c r="C222" s="160" t="s">
        <v>3867</v>
      </c>
      <c r="D222" s="160">
        <v>35415</v>
      </c>
      <c r="E222" s="160">
        <v>110.257175</v>
      </c>
    </row>
    <row r="223" spans="1:5" ht="15">
      <c r="A223" s="160" t="s">
        <v>3854</v>
      </c>
      <c r="B223" s="160">
        <v>28</v>
      </c>
      <c r="C223" s="160" t="s">
        <v>3867</v>
      </c>
      <c r="D223" s="160">
        <v>82615</v>
      </c>
      <c r="E223" s="160">
        <v>107.3328163</v>
      </c>
    </row>
    <row r="224" spans="1:5" ht="15">
      <c r="A224" s="160" t="s">
        <v>3854</v>
      </c>
      <c r="B224" s="160">
        <v>28</v>
      </c>
      <c r="C224" s="160" t="s">
        <v>3867</v>
      </c>
      <c r="D224" s="160">
        <v>9271</v>
      </c>
      <c r="E224" s="160">
        <v>127.82866509999999</v>
      </c>
    </row>
    <row r="225" spans="1:5" ht="15">
      <c r="A225" s="160" t="s">
        <v>3854</v>
      </c>
      <c r="B225" s="160">
        <v>28</v>
      </c>
      <c r="C225" s="160" t="s">
        <v>3867</v>
      </c>
      <c r="D225" s="160">
        <v>60022</v>
      </c>
      <c r="E225" s="160">
        <v>138.83493490000001</v>
      </c>
    </row>
    <row r="226" spans="1:5" ht="15">
      <c r="A226" s="160" t="s">
        <v>3854</v>
      </c>
      <c r="B226" s="160">
        <v>28</v>
      </c>
      <c r="C226" s="160" t="s">
        <v>3867</v>
      </c>
      <c r="D226" s="160">
        <v>51662</v>
      </c>
      <c r="E226" s="160">
        <v>142.1584244</v>
      </c>
    </row>
    <row r="227" spans="1:5" ht="15">
      <c r="A227" s="160" t="s">
        <v>3854</v>
      </c>
      <c r="B227" s="160">
        <v>30</v>
      </c>
      <c r="C227" s="160" t="s">
        <v>3867</v>
      </c>
      <c r="D227" s="160">
        <v>23395</v>
      </c>
      <c r="E227" s="160">
        <v>134.90196130000001</v>
      </c>
    </row>
    <row r="228" spans="1:5" ht="15">
      <c r="A228" s="160" t="s">
        <v>3854</v>
      </c>
      <c r="B228" s="160">
        <v>30</v>
      </c>
      <c r="C228" s="160" t="s">
        <v>3867</v>
      </c>
      <c r="D228" s="160">
        <v>29902</v>
      </c>
      <c r="E228" s="160">
        <v>88.517878569999993</v>
      </c>
    </row>
    <row r="229" spans="1:5" ht="15">
      <c r="A229" s="160" t="s">
        <v>3854</v>
      </c>
      <c r="B229" s="160">
        <v>30</v>
      </c>
      <c r="C229" s="160" t="s">
        <v>3867</v>
      </c>
      <c r="D229" s="160">
        <v>21636</v>
      </c>
      <c r="E229" s="160">
        <v>116.2673684</v>
      </c>
    </row>
    <row r="230" spans="1:5" ht="15">
      <c r="A230" s="160" t="s">
        <v>3854</v>
      </c>
      <c r="B230" s="160">
        <v>30</v>
      </c>
      <c r="C230" s="160" t="s">
        <v>3867</v>
      </c>
      <c r="D230" s="160">
        <v>42003</v>
      </c>
      <c r="E230" s="160">
        <v>87.654019050000002</v>
      </c>
    </row>
    <row r="231" spans="1:5" ht="15">
      <c r="A231" s="160" t="s">
        <v>3854</v>
      </c>
      <c r="B231" s="160">
        <v>30</v>
      </c>
      <c r="C231" s="160" t="s">
        <v>3867</v>
      </c>
      <c r="D231" s="160">
        <v>41487</v>
      </c>
      <c r="E231" s="160">
        <v>100.9412689</v>
      </c>
    </row>
    <row r="232" spans="1:5" ht="15">
      <c r="A232" s="160" t="s">
        <v>3854</v>
      </c>
      <c r="B232" s="160">
        <v>30</v>
      </c>
      <c r="C232" s="160" t="s">
        <v>3867</v>
      </c>
      <c r="D232" s="160">
        <v>58684</v>
      </c>
      <c r="E232" s="160">
        <v>95.348855560000004</v>
      </c>
    </row>
    <row r="233" spans="1:5" ht="15">
      <c r="A233" s="160" t="s">
        <v>3854</v>
      </c>
      <c r="B233" s="160">
        <v>30</v>
      </c>
      <c r="C233" s="160" t="s">
        <v>3867</v>
      </c>
      <c r="D233" s="160">
        <v>55680</v>
      </c>
      <c r="E233" s="160">
        <v>122.56903749999999</v>
      </c>
    </row>
    <row r="234" spans="1:5" ht="15">
      <c r="A234" s="160" t="s">
        <v>3854</v>
      </c>
      <c r="B234" s="160">
        <v>30</v>
      </c>
      <c r="C234" s="160" t="s">
        <v>3867</v>
      </c>
      <c r="D234" s="160">
        <v>16614</v>
      </c>
      <c r="E234" s="160">
        <v>116.5084746</v>
      </c>
    </row>
    <row r="235" spans="1:5" ht="15">
      <c r="A235" s="160" t="s">
        <v>3854</v>
      </c>
      <c r="B235" s="160">
        <v>30</v>
      </c>
      <c r="C235" s="160" t="s">
        <v>3867</v>
      </c>
      <c r="D235" s="160">
        <v>86984</v>
      </c>
      <c r="E235" s="160">
        <v>118.1129617</v>
      </c>
    </row>
    <row r="236" spans="1:5" ht="15">
      <c r="A236" s="160" t="s">
        <v>3854</v>
      </c>
      <c r="B236" s="160">
        <v>30</v>
      </c>
      <c r="C236" s="160" t="s">
        <v>3867</v>
      </c>
      <c r="D236" s="160">
        <v>16749</v>
      </c>
      <c r="E236" s="160">
        <v>110.23646410000001</v>
      </c>
    </row>
    <row r="237" spans="1:5" ht="15">
      <c r="A237" s="160" t="s">
        <v>3854</v>
      </c>
      <c r="B237" s="160">
        <v>30</v>
      </c>
      <c r="C237" s="160" t="s">
        <v>3867</v>
      </c>
      <c r="D237" s="160">
        <v>35415</v>
      </c>
      <c r="E237" s="160">
        <v>113.9573944</v>
      </c>
    </row>
    <row r="238" spans="1:5" ht="15">
      <c r="A238" s="160" t="s">
        <v>3854</v>
      </c>
      <c r="B238" s="160">
        <v>30</v>
      </c>
      <c r="C238" s="160" t="s">
        <v>3867</v>
      </c>
      <c r="D238" s="160">
        <v>82615</v>
      </c>
      <c r="E238" s="160">
        <v>127.4413904</v>
      </c>
    </row>
    <row r="239" spans="1:5" ht="15">
      <c r="A239" s="160" t="s">
        <v>3854</v>
      </c>
      <c r="B239" s="160">
        <v>30</v>
      </c>
      <c r="C239" s="160" t="s">
        <v>3867</v>
      </c>
      <c r="D239" s="160">
        <v>9271</v>
      </c>
      <c r="E239" s="160">
        <v>113.55159999999999</v>
      </c>
    </row>
    <row r="240" spans="1:5" ht="15">
      <c r="A240" s="160" t="s">
        <v>3854</v>
      </c>
      <c r="B240" s="160">
        <v>30</v>
      </c>
      <c r="C240" s="160" t="s">
        <v>3867</v>
      </c>
      <c r="D240" s="160">
        <v>60022</v>
      </c>
      <c r="E240" s="160">
        <v>143.32984880000001</v>
      </c>
    </row>
    <row r="241" spans="1:5" ht="15">
      <c r="A241" s="160" t="s">
        <v>3854</v>
      </c>
      <c r="B241" s="160">
        <v>30</v>
      </c>
      <c r="C241" s="160" t="s">
        <v>3867</v>
      </c>
      <c r="D241" s="160">
        <v>51662</v>
      </c>
      <c r="E241" s="160">
        <v>143.39114749999999</v>
      </c>
    </row>
    <row r="242" spans="1:5" ht="15">
      <c r="A242" s="160" t="s">
        <v>3854</v>
      </c>
      <c r="B242" s="160">
        <v>32</v>
      </c>
      <c r="C242" s="160" t="s">
        <v>3867</v>
      </c>
      <c r="D242" s="160">
        <v>23395</v>
      </c>
      <c r="E242" s="160">
        <v>127.79468749999999</v>
      </c>
    </row>
    <row r="243" spans="1:5" ht="15">
      <c r="A243" s="160" t="s">
        <v>3854</v>
      </c>
      <c r="B243" s="160">
        <v>32</v>
      </c>
      <c r="C243" s="160" t="s">
        <v>3867</v>
      </c>
      <c r="D243" s="160">
        <v>29902</v>
      </c>
      <c r="E243" s="160">
        <v>102.2107405</v>
      </c>
    </row>
    <row r="244" spans="1:5" ht="15">
      <c r="A244" s="160" t="s">
        <v>3854</v>
      </c>
      <c r="B244" s="160">
        <v>32</v>
      </c>
      <c r="C244" s="160" t="s">
        <v>3867</v>
      </c>
      <c r="D244" s="160">
        <v>21636</v>
      </c>
      <c r="E244" s="160">
        <v>106.9610649</v>
      </c>
    </row>
    <row r="245" spans="1:5" ht="15">
      <c r="A245" s="160" t="s">
        <v>3854</v>
      </c>
      <c r="B245" s="160">
        <v>32</v>
      </c>
      <c r="C245" s="160" t="s">
        <v>3867</v>
      </c>
      <c r="D245" s="160">
        <v>42003</v>
      </c>
      <c r="E245" s="160">
        <v>88.896538300000003</v>
      </c>
    </row>
    <row r="246" spans="1:5" ht="15">
      <c r="A246" s="160" t="s">
        <v>3854</v>
      </c>
      <c r="B246" s="160">
        <v>32</v>
      </c>
      <c r="C246" s="160" t="s">
        <v>3867</v>
      </c>
      <c r="D246" s="160">
        <v>41487</v>
      </c>
      <c r="E246" s="160">
        <v>103.9270152</v>
      </c>
    </row>
    <row r="247" spans="1:5" ht="15">
      <c r="A247" s="160" t="s">
        <v>3854</v>
      </c>
      <c r="B247" s="160">
        <v>32</v>
      </c>
      <c r="C247" s="160" t="s">
        <v>3867</v>
      </c>
      <c r="D247" s="160">
        <v>58684</v>
      </c>
      <c r="E247" s="160">
        <v>92.988402219999998</v>
      </c>
    </row>
    <row r="248" spans="1:5" ht="15">
      <c r="A248" s="160" t="s">
        <v>3854</v>
      </c>
      <c r="B248" s="160">
        <v>32</v>
      </c>
      <c r="C248" s="160" t="s">
        <v>3867</v>
      </c>
      <c r="D248" s="160">
        <v>55680</v>
      </c>
      <c r="E248" s="160">
        <v>116.0845875</v>
      </c>
    </row>
    <row r="249" spans="1:5" ht="15">
      <c r="A249" s="160" t="s">
        <v>3854</v>
      </c>
      <c r="B249" s="160">
        <v>32</v>
      </c>
      <c r="C249" s="160" t="s">
        <v>3867</v>
      </c>
      <c r="D249" s="160">
        <v>16614</v>
      </c>
      <c r="E249" s="160">
        <v>119.6976744</v>
      </c>
    </row>
    <row r="250" spans="1:5" ht="15">
      <c r="A250" s="160" t="s">
        <v>3854</v>
      </c>
      <c r="B250" s="160">
        <v>32</v>
      </c>
      <c r="C250" s="160" t="s">
        <v>3867</v>
      </c>
      <c r="D250" s="160">
        <v>86984</v>
      </c>
      <c r="E250" s="160">
        <v>127.6472188</v>
      </c>
    </row>
    <row r="251" spans="1:5" ht="15">
      <c r="A251" s="160" t="s">
        <v>3854</v>
      </c>
      <c r="B251" s="160">
        <v>32</v>
      </c>
      <c r="C251" s="160" t="s">
        <v>3867</v>
      </c>
      <c r="D251" s="160">
        <v>16749</v>
      </c>
      <c r="E251" s="160">
        <v>113.2568722</v>
      </c>
    </row>
    <row r="252" spans="1:5" ht="15">
      <c r="A252" s="160" t="s">
        <v>3854</v>
      </c>
      <c r="B252" s="160">
        <v>32</v>
      </c>
      <c r="C252" s="160" t="s">
        <v>3867</v>
      </c>
      <c r="D252" s="160">
        <v>35415</v>
      </c>
      <c r="E252" s="160">
        <v>118.3097463</v>
      </c>
    </row>
    <row r="253" spans="1:5" ht="15">
      <c r="A253" s="160" t="s">
        <v>3854</v>
      </c>
      <c r="B253" s="160">
        <v>32</v>
      </c>
      <c r="C253" s="160" t="s">
        <v>3867</v>
      </c>
      <c r="D253" s="160">
        <v>82615</v>
      </c>
      <c r="E253" s="160">
        <v>113.678788</v>
      </c>
    </row>
    <row r="254" spans="1:5" ht="15">
      <c r="A254" s="160" t="s">
        <v>3854</v>
      </c>
      <c r="B254" s="160">
        <v>32</v>
      </c>
      <c r="C254" s="160" t="s">
        <v>3867</v>
      </c>
      <c r="D254" s="160">
        <v>9271</v>
      </c>
      <c r="E254" s="160">
        <v>119.7091051</v>
      </c>
    </row>
    <row r="255" spans="1:5" ht="15">
      <c r="A255" s="160" t="s">
        <v>3854</v>
      </c>
      <c r="B255" s="160">
        <v>32</v>
      </c>
      <c r="C255" s="160" t="s">
        <v>3867</v>
      </c>
      <c r="D255" s="160">
        <v>60022</v>
      </c>
      <c r="E255" s="160">
        <v>136.6187578</v>
      </c>
    </row>
    <row r="256" spans="1:5" ht="15">
      <c r="A256" s="160" t="s">
        <v>3854</v>
      </c>
      <c r="B256" s="160">
        <v>32</v>
      </c>
      <c r="C256" s="160" t="s">
        <v>3867</v>
      </c>
      <c r="D256" s="160">
        <v>51662</v>
      </c>
      <c r="E256" s="160">
        <v>138.3294357</v>
      </c>
    </row>
    <row r="257" spans="1:5" ht="15">
      <c r="A257" s="160" t="s">
        <v>3854</v>
      </c>
      <c r="B257" s="160">
        <v>34</v>
      </c>
      <c r="C257" s="160" t="s">
        <v>3867</v>
      </c>
      <c r="D257" s="160">
        <v>23395</v>
      </c>
      <c r="E257" s="160">
        <v>123.7425294</v>
      </c>
    </row>
    <row r="258" spans="1:5" ht="15">
      <c r="A258" s="160" t="s">
        <v>3854</v>
      </c>
      <c r="B258" s="160">
        <v>34</v>
      </c>
      <c r="C258" s="160" t="s">
        <v>3867</v>
      </c>
      <c r="D258" s="160">
        <v>29902</v>
      </c>
      <c r="E258" s="160">
        <v>101.28160219999999</v>
      </c>
    </row>
    <row r="259" spans="1:5" ht="15">
      <c r="A259" s="160" t="s">
        <v>3854</v>
      </c>
      <c r="B259" s="160">
        <v>34</v>
      </c>
      <c r="C259" s="160" t="s">
        <v>3867</v>
      </c>
      <c r="D259" s="160">
        <v>21636</v>
      </c>
      <c r="E259" s="160">
        <v>109.41886220000001</v>
      </c>
    </row>
    <row r="260" spans="1:5" ht="15">
      <c r="A260" s="160" t="s">
        <v>3854</v>
      </c>
      <c r="B260" s="160">
        <v>34</v>
      </c>
      <c r="C260" s="160" t="s">
        <v>3867</v>
      </c>
      <c r="D260" s="160">
        <v>42003</v>
      </c>
      <c r="E260" s="160">
        <v>92.633194340000003</v>
      </c>
    </row>
    <row r="261" spans="1:5" ht="15">
      <c r="A261" s="160" t="s">
        <v>3854</v>
      </c>
      <c r="B261" s="160">
        <v>34</v>
      </c>
      <c r="C261" s="160" t="s">
        <v>3867</v>
      </c>
      <c r="D261" s="160">
        <v>41487</v>
      </c>
      <c r="E261" s="160">
        <v>101.3821543</v>
      </c>
    </row>
    <row r="262" spans="1:5" ht="15">
      <c r="A262" s="160" t="s">
        <v>3854</v>
      </c>
      <c r="B262" s="160">
        <v>34</v>
      </c>
      <c r="C262" s="160" t="s">
        <v>3867</v>
      </c>
      <c r="D262" s="160">
        <v>58684</v>
      </c>
      <c r="E262" s="160">
        <v>92.665491110000005</v>
      </c>
    </row>
    <row r="263" spans="1:5" ht="15">
      <c r="A263" s="160" t="s">
        <v>3854</v>
      </c>
      <c r="B263" s="160">
        <v>34</v>
      </c>
      <c r="C263" s="160" t="s">
        <v>3867</v>
      </c>
      <c r="D263" s="160">
        <v>55680</v>
      </c>
      <c r="E263" s="160">
        <v>105.2277605</v>
      </c>
    </row>
    <row r="264" spans="1:5" ht="15">
      <c r="A264" s="160" t="s">
        <v>3854</v>
      </c>
      <c r="B264" s="160">
        <v>34</v>
      </c>
      <c r="C264" s="160" t="s">
        <v>3867</v>
      </c>
      <c r="D264" s="160">
        <v>16614</v>
      </c>
      <c r="E264" s="160">
        <v>110.08333330000001</v>
      </c>
    </row>
    <row r="265" spans="1:5" ht="15">
      <c r="A265" s="160" t="s">
        <v>3854</v>
      </c>
      <c r="B265" s="160">
        <v>34</v>
      </c>
      <c r="C265" s="160" t="s">
        <v>3867</v>
      </c>
      <c r="D265" s="160">
        <v>86984</v>
      </c>
      <c r="E265" s="160">
        <v>129.63042830000001</v>
      </c>
    </row>
    <row r="266" spans="1:5" ht="15">
      <c r="A266" s="160" t="s">
        <v>3854</v>
      </c>
      <c r="B266" s="160">
        <v>34</v>
      </c>
      <c r="C266" s="160" t="s">
        <v>3867</v>
      </c>
      <c r="D266" s="160">
        <v>16749</v>
      </c>
      <c r="E266" s="160">
        <v>100.75863750000001</v>
      </c>
    </row>
    <row r="267" spans="1:5" ht="15">
      <c r="A267" s="160" t="s">
        <v>3854</v>
      </c>
      <c r="B267" s="160">
        <v>34</v>
      </c>
      <c r="C267" s="160" t="s">
        <v>3867</v>
      </c>
      <c r="D267" s="160">
        <v>35415</v>
      </c>
      <c r="E267" s="160">
        <v>100.6508194</v>
      </c>
    </row>
    <row r="268" spans="1:5" ht="15">
      <c r="A268" s="160" t="s">
        <v>3854</v>
      </c>
      <c r="B268" s="160">
        <v>34</v>
      </c>
      <c r="C268" s="160" t="s">
        <v>3867</v>
      </c>
      <c r="D268" s="160">
        <v>82615</v>
      </c>
      <c r="E268" s="160">
        <v>126.43694309999999</v>
      </c>
    </row>
    <row r="269" spans="1:5" ht="15">
      <c r="A269" s="160" t="s">
        <v>3854</v>
      </c>
      <c r="B269" s="160">
        <v>34</v>
      </c>
      <c r="C269" s="160" t="s">
        <v>3867</v>
      </c>
      <c r="D269" s="160">
        <v>9271</v>
      </c>
      <c r="E269" s="160">
        <v>119.9853773</v>
      </c>
    </row>
    <row r="270" spans="1:5" ht="15">
      <c r="A270" s="160" t="s">
        <v>3854</v>
      </c>
      <c r="B270" s="160">
        <v>34</v>
      </c>
      <c r="C270" s="160" t="s">
        <v>3867</v>
      </c>
      <c r="D270" s="160">
        <v>60022</v>
      </c>
      <c r="E270" s="160">
        <v>147.01737560000001</v>
      </c>
    </row>
    <row r="271" spans="1:5" ht="15">
      <c r="A271" s="160" t="s">
        <v>3854</v>
      </c>
      <c r="B271" s="160">
        <v>34</v>
      </c>
      <c r="C271" s="160" t="s">
        <v>3867</v>
      </c>
      <c r="D271" s="160">
        <v>51662</v>
      </c>
      <c r="E271" s="160">
        <v>140.11877630000001</v>
      </c>
    </row>
    <row r="272" spans="1:5" ht="15">
      <c r="A272" s="160" t="s">
        <v>3854</v>
      </c>
      <c r="B272" s="160">
        <v>36</v>
      </c>
      <c r="C272" s="160" t="s">
        <v>3867</v>
      </c>
      <c r="D272" s="160">
        <v>23395</v>
      </c>
      <c r="E272" s="160">
        <v>118.87044</v>
      </c>
    </row>
    <row r="273" spans="1:5" ht="15">
      <c r="A273" s="160" t="s">
        <v>3854</v>
      </c>
      <c r="B273" s="160">
        <v>36</v>
      </c>
      <c r="C273" s="160" t="s">
        <v>3867</v>
      </c>
      <c r="D273" s="160">
        <v>29902</v>
      </c>
      <c r="E273" s="160">
        <v>93.441324390000005</v>
      </c>
    </row>
    <row r="274" spans="1:5" ht="15">
      <c r="A274" s="160" t="s">
        <v>3854</v>
      </c>
      <c r="B274" s="160">
        <v>36</v>
      </c>
      <c r="C274" s="160" t="s">
        <v>3867</v>
      </c>
      <c r="D274" s="160">
        <v>21636</v>
      </c>
      <c r="E274" s="160">
        <v>102.3124368</v>
      </c>
    </row>
    <row r="275" spans="1:5" ht="15">
      <c r="A275" s="160" t="s">
        <v>3854</v>
      </c>
      <c r="B275" s="160">
        <v>36</v>
      </c>
      <c r="C275" s="160" t="s">
        <v>3867</v>
      </c>
      <c r="D275" s="160">
        <v>42003</v>
      </c>
      <c r="E275" s="160">
        <v>87.16825</v>
      </c>
    </row>
    <row r="276" spans="1:5" ht="15">
      <c r="A276" s="160" t="s">
        <v>3854</v>
      </c>
      <c r="B276" s="160">
        <v>36</v>
      </c>
      <c r="C276" s="160" t="s">
        <v>3867</v>
      </c>
      <c r="D276" s="160">
        <v>41487</v>
      </c>
      <c r="E276" s="160">
        <v>104.70868</v>
      </c>
    </row>
    <row r="277" spans="1:5" ht="15">
      <c r="A277" s="160" t="s">
        <v>3854</v>
      </c>
      <c r="B277" s="160">
        <v>36</v>
      </c>
      <c r="C277" s="160" t="s">
        <v>3867</v>
      </c>
      <c r="D277" s="160">
        <v>55680</v>
      </c>
      <c r="E277" s="160">
        <v>122.17330509999999</v>
      </c>
    </row>
    <row r="278" spans="1:5" ht="15">
      <c r="A278" s="160" t="s">
        <v>3854</v>
      </c>
      <c r="B278" s="160">
        <v>36</v>
      </c>
      <c r="C278" s="160" t="s">
        <v>3867</v>
      </c>
      <c r="D278" s="160">
        <v>16614</v>
      </c>
      <c r="E278" s="160">
        <v>120.52083330000001</v>
      </c>
    </row>
    <row r="279" spans="1:5" ht="15">
      <c r="A279" s="160" t="s">
        <v>3854</v>
      </c>
      <c r="B279" s="160">
        <v>36</v>
      </c>
      <c r="C279" s="160" t="s">
        <v>3867</v>
      </c>
      <c r="D279" s="160">
        <v>86984</v>
      </c>
      <c r="E279" s="160">
        <v>113.7779125</v>
      </c>
    </row>
    <row r="280" spans="1:5" ht="15">
      <c r="A280" s="160" t="s">
        <v>3854</v>
      </c>
      <c r="B280" s="160">
        <v>36</v>
      </c>
      <c r="C280" s="160" t="s">
        <v>3867</v>
      </c>
      <c r="D280" s="160">
        <v>16749</v>
      </c>
      <c r="E280" s="160">
        <v>109.5551105</v>
      </c>
    </row>
    <row r="281" spans="1:5" ht="15">
      <c r="A281" s="160" t="s">
        <v>3854</v>
      </c>
      <c r="B281" s="160">
        <v>36</v>
      </c>
      <c r="C281" s="160" t="s">
        <v>3867</v>
      </c>
      <c r="D281" s="160">
        <v>35415</v>
      </c>
      <c r="E281" s="160">
        <v>106.34987649999999</v>
      </c>
    </row>
    <row r="282" spans="1:5" ht="15">
      <c r="A282" s="160" t="s">
        <v>3854</v>
      </c>
      <c r="B282" s="160">
        <v>36</v>
      </c>
      <c r="C282" s="160" t="s">
        <v>3867</v>
      </c>
      <c r="D282" s="160">
        <v>82615</v>
      </c>
      <c r="E282" s="160">
        <v>115.8485745</v>
      </c>
    </row>
    <row r="283" spans="1:5" ht="15">
      <c r="A283" s="160" t="s">
        <v>3854</v>
      </c>
      <c r="B283" s="160">
        <v>36</v>
      </c>
      <c r="C283" s="160" t="s">
        <v>3867</v>
      </c>
      <c r="D283" s="160">
        <v>9271</v>
      </c>
      <c r="E283" s="160">
        <v>122.0363043</v>
      </c>
    </row>
    <row r="284" spans="1:5" ht="15">
      <c r="A284" s="160" t="s">
        <v>3854</v>
      </c>
      <c r="B284" s="160">
        <v>36</v>
      </c>
      <c r="C284" s="160" t="s">
        <v>3867</v>
      </c>
      <c r="D284" s="160">
        <v>60022</v>
      </c>
      <c r="E284" s="160">
        <v>141.304181</v>
      </c>
    </row>
    <row r="285" spans="1:5" ht="15">
      <c r="A285" s="160" t="s">
        <v>3854</v>
      </c>
      <c r="B285" s="160">
        <v>36</v>
      </c>
      <c r="C285" s="160" t="s">
        <v>3867</v>
      </c>
      <c r="D285" s="160">
        <v>51662</v>
      </c>
      <c r="E285" s="160">
        <v>135.43787180000001</v>
      </c>
    </row>
    <row r="286" spans="1:5" ht="15">
      <c r="A286" s="160" t="s">
        <v>3854</v>
      </c>
      <c r="B286" s="160">
        <v>38</v>
      </c>
      <c r="C286" s="160" t="s">
        <v>3867</v>
      </c>
      <c r="D286" s="160">
        <v>23395</v>
      </c>
      <c r="E286" s="160">
        <v>79.268189190000001</v>
      </c>
    </row>
    <row r="287" spans="1:5" ht="15">
      <c r="A287" s="160" t="s">
        <v>3854</v>
      </c>
      <c r="B287" s="160">
        <v>38</v>
      </c>
      <c r="C287" s="160" t="s">
        <v>3867</v>
      </c>
      <c r="D287" s="160">
        <v>29902</v>
      </c>
      <c r="E287" s="160">
        <v>92.048021950000006</v>
      </c>
    </row>
    <row r="288" spans="1:5" ht="15">
      <c r="A288" s="160" t="s">
        <v>3854</v>
      </c>
      <c r="B288" s="160">
        <v>38</v>
      </c>
      <c r="C288" s="160" t="s">
        <v>3867</v>
      </c>
      <c r="D288" s="160">
        <v>21636</v>
      </c>
      <c r="E288" s="160">
        <v>105.89582059999999</v>
      </c>
    </row>
    <row r="289" spans="1:5" ht="15">
      <c r="A289" s="160" t="s">
        <v>3854</v>
      </c>
      <c r="B289" s="160">
        <v>38</v>
      </c>
      <c r="C289" s="160" t="s">
        <v>3867</v>
      </c>
      <c r="D289" s="160">
        <v>42003</v>
      </c>
      <c r="E289" s="160">
        <v>91.110115690000001</v>
      </c>
    </row>
    <row r="290" spans="1:5" ht="15">
      <c r="A290" s="160" t="s">
        <v>3854</v>
      </c>
      <c r="B290" s="160">
        <v>38</v>
      </c>
      <c r="C290" s="160" t="s">
        <v>3867</v>
      </c>
      <c r="D290" s="160">
        <v>41487</v>
      </c>
      <c r="E290" s="160">
        <v>99.293381249999996</v>
      </c>
    </row>
    <row r="291" spans="1:5" ht="15">
      <c r="A291" s="160" t="s">
        <v>3854</v>
      </c>
      <c r="B291" s="160">
        <v>38</v>
      </c>
      <c r="C291" s="160" t="s">
        <v>3867</v>
      </c>
      <c r="D291" s="160">
        <v>55680</v>
      </c>
      <c r="E291" s="160">
        <v>115.17709019999999</v>
      </c>
    </row>
    <row r="292" spans="1:5" ht="15">
      <c r="A292" s="160" t="s">
        <v>3854</v>
      </c>
      <c r="B292" s="160">
        <v>38</v>
      </c>
      <c r="C292" s="160" t="s">
        <v>3867</v>
      </c>
      <c r="D292" s="160">
        <v>16614</v>
      </c>
      <c r="E292" s="160">
        <v>133.77551020000001</v>
      </c>
    </row>
    <row r="293" spans="1:5" ht="15">
      <c r="A293" s="160" t="s">
        <v>3854</v>
      </c>
      <c r="B293" s="160">
        <v>38</v>
      </c>
      <c r="C293" s="160" t="s">
        <v>3867</v>
      </c>
      <c r="D293" s="160">
        <v>86984</v>
      </c>
      <c r="E293" s="160">
        <v>119.1096404</v>
      </c>
    </row>
    <row r="294" spans="1:5" ht="15">
      <c r="A294" s="160" t="s">
        <v>3854</v>
      </c>
      <c r="B294" s="160">
        <v>38</v>
      </c>
      <c r="C294" s="160" t="s">
        <v>3867</v>
      </c>
      <c r="D294" s="160">
        <v>16749</v>
      </c>
      <c r="E294" s="160">
        <v>104.9284263</v>
      </c>
    </row>
    <row r="295" spans="1:5" ht="15">
      <c r="A295" s="160" t="s">
        <v>3854</v>
      </c>
      <c r="B295" s="160">
        <v>38</v>
      </c>
      <c r="C295" s="160" t="s">
        <v>3867</v>
      </c>
      <c r="D295" s="160">
        <v>35415</v>
      </c>
      <c r="E295" s="160">
        <v>104.7000412</v>
      </c>
    </row>
    <row r="296" spans="1:5" ht="15">
      <c r="A296" s="160" t="s">
        <v>3854</v>
      </c>
      <c r="B296" s="160">
        <v>38</v>
      </c>
      <c r="C296" s="160" t="s">
        <v>3867</v>
      </c>
      <c r="D296" s="160">
        <v>82615</v>
      </c>
      <c r="E296" s="160">
        <v>102.9699596</v>
      </c>
    </row>
    <row r="297" spans="1:5" ht="15">
      <c r="A297" s="160" t="s">
        <v>3854</v>
      </c>
      <c r="B297" s="160">
        <v>38</v>
      </c>
      <c r="C297" s="160" t="s">
        <v>3867</v>
      </c>
      <c r="D297" s="160">
        <v>9271</v>
      </c>
      <c r="E297" s="160">
        <v>112.36582610000001</v>
      </c>
    </row>
    <row r="298" spans="1:5" ht="15">
      <c r="A298" s="160" t="s">
        <v>3854</v>
      </c>
      <c r="B298" s="160">
        <v>38</v>
      </c>
      <c r="C298" s="160" t="s">
        <v>3867</v>
      </c>
      <c r="D298" s="160">
        <v>60022</v>
      </c>
      <c r="E298" s="160">
        <v>133.06592610000001</v>
      </c>
    </row>
    <row r="299" spans="1:5" ht="15">
      <c r="A299" s="160" t="s">
        <v>3854</v>
      </c>
      <c r="B299" s="160">
        <v>38</v>
      </c>
      <c r="C299" s="160" t="s">
        <v>3867</v>
      </c>
      <c r="D299" s="160">
        <v>51662</v>
      </c>
      <c r="E299" s="160">
        <v>147.15152929999999</v>
      </c>
    </row>
    <row r="300" spans="1:5" ht="15">
      <c r="A300" s="160" t="s">
        <v>3854</v>
      </c>
      <c r="B300" s="160">
        <v>40</v>
      </c>
      <c r="C300" s="160" t="s">
        <v>3867</v>
      </c>
      <c r="D300" s="160">
        <v>23395</v>
      </c>
      <c r="E300" s="160">
        <v>101.78721710000001</v>
      </c>
    </row>
    <row r="301" spans="1:5" ht="15">
      <c r="A301" s="160" t="s">
        <v>3854</v>
      </c>
      <c r="B301" s="160">
        <v>40</v>
      </c>
      <c r="C301" s="160" t="s">
        <v>3867</v>
      </c>
      <c r="D301" s="160">
        <v>29902</v>
      </c>
      <c r="E301" s="160">
        <v>89.045402379999999</v>
      </c>
    </row>
    <row r="302" spans="1:5" ht="15">
      <c r="A302" s="160" t="s">
        <v>3854</v>
      </c>
      <c r="B302" s="160">
        <v>40</v>
      </c>
      <c r="C302" s="160" t="s">
        <v>3867</v>
      </c>
      <c r="D302" s="160">
        <v>21636</v>
      </c>
      <c r="E302" s="160">
        <v>104.9129027</v>
      </c>
    </row>
    <row r="303" spans="1:5" ht="15">
      <c r="A303" s="160" t="s">
        <v>3854</v>
      </c>
      <c r="B303" s="160">
        <v>40</v>
      </c>
      <c r="C303" s="160" t="s">
        <v>3867</v>
      </c>
      <c r="D303" s="160">
        <v>42003</v>
      </c>
      <c r="E303" s="160">
        <v>94.987579249999996</v>
      </c>
    </row>
    <row r="304" spans="1:5" ht="15">
      <c r="A304" s="160" t="s">
        <v>3854</v>
      </c>
      <c r="B304" s="160">
        <v>40</v>
      </c>
      <c r="C304" s="160" t="s">
        <v>3867</v>
      </c>
      <c r="D304" s="160">
        <v>41487</v>
      </c>
      <c r="E304" s="160">
        <v>97.334125529999994</v>
      </c>
    </row>
    <row r="305" spans="1:5" ht="15">
      <c r="A305" s="160" t="s">
        <v>3854</v>
      </c>
      <c r="B305" s="160">
        <v>40</v>
      </c>
      <c r="C305" s="160" t="s">
        <v>3867</v>
      </c>
      <c r="D305" s="160">
        <v>55680</v>
      </c>
      <c r="E305" s="160">
        <v>112.988455</v>
      </c>
    </row>
    <row r="306" spans="1:5" ht="15">
      <c r="A306" s="160" t="s">
        <v>3854</v>
      </c>
      <c r="B306" s="160">
        <v>40</v>
      </c>
      <c r="C306" s="160" t="s">
        <v>3867</v>
      </c>
      <c r="D306" s="160">
        <v>16614</v>
      </c>
      <c r="E306" s="160">
        <v>112.5434783</v>
      </c>
    </row>
    <row r="307" spans="1:5" ht="15">
      <c r="A307" s="160" t="s">
        <v>3854</v>
      </c>
      <c r="B307" s="160">
        <v>40</v>
      </c>
      <c r="C307" s="160" t="s">
        <v>3867</v>
      </c>
      <c r="D307" s="160">
        <v>86984</v>
      </c>
      <c r="E307" s="160">
        <v>133.72345419999999</v>
      </c>
    </row>
    <row r="308" spans="1:5" ht="15">
      <c r="A308" s="160" t="s">
        <v>3854</v>
      </c>
      <c r="B308" s="160">
        <v>40</v>
      </c>
      <c r="C308" s="160" t="s">
        <v>3867</v>
      </c>
      <c r="D308" s="160">
        <v>16749</v>
      </c>
      <c r="E308" s="160">
        <v>104.2063375</v>
      </c>
    </row>
    <row r="309" spans="1:5" ht="15">
      <c r="A309" s="160" t="s">
        <v>3854</v>
      </c>
      <c r="B309" s="160">
        <v>40</v>
      </c>
      <c r="C309" s="160" t="s">
        <v>3867</v>
      </c>
      <c r="D309" s="160">
        <v>35415</v>
      </c>
      <c r="E309" s="160">
        <v>96.68983111</v>
      </c>
    </row>
    <row r="310" spans="1:5" ht="15">
      <c r="A310" s="160" t="s">
        <v>3854</v>
      </c>
      <c r="B310" s="160">
        <v>40</v>
      </c>
      <c r="C310" s="160" t="s">
        <v>3867</v>
      </c>
      <c r="D310" s="160">
        <v>82615</v>
      </c>
      <c r="E310" s="160">
        <v>99.711927450000005</v>
      </c>
    </row>
    <row r="311" spans="1:5" ht="15">
      <c r="A311" s="160" t="s">
        <v>3854</v>
      </c>
      <c r="B311" s="160">
        <v>40</v>
      </c>
      <c r="C311" s="160" t="s">
        <v>3867</v>
      </c>
      <c r="D311" s="160">
        <v>9271</v>
      </c>
      <c r="E311" s="160">
        <v>116.5217578</v>
      </c>
    </row>
    <row r="312" spans="1:5" ht="15">
      <c r="A312" s="160" t="s">
        <v>3854</v>
      </c>
      <c r="B312" s="160">
        <v>40</v>
      </c>
      <c r="C312" s="160" t="s">
        <v>3867</v>
      </c>
      <c r="D312" s="160">
        <v>60022</v>
      </c>
      <c r="E312" s="160">
        <v>134.21206280000001</v>
      </c>
    </row>
    <row r="313" spans="1:5" ht="15">
      <c r="A313" s="160" t="s">
        <v>3854</v>
      </c>
      <c r="B313" s="160">
        <v>40</v>
      </c>
      <c r="C313" s="160" t="s">
        <v>3867</v>
      </c>
      <c r="D313" s="160">
        <v>51662</v>
      </c>
      <c r="E313" s="160">
        <v>148.48864570000001</v>
      </c>
    </row>
    <row r="314" spans="1:5" ht="15">
      <c r="A314" s="160" t="s">
        <v>3854</v>
      </c>
      <c r="B314" s="160">
        <v>42</v>
      </c>
      <c r="C314" s="160" t="s">
        <v>3868</v>
      </c>
      <c r="D314" s="160">
        <v>29902</v>
      </c>
      <c r="E314" s="160">
        <v>97.600561900000002</v>
      </c>
    </row>
    <row r="315" spans="1:5" ht="15">
      <c r="A315" s="160" t="s">
        <v>3854</v>
      </c>
      <c r="B315" s="160">
        <v>42</v>
      </c>
      <c r="C315" s="160" t="s">
        <v>3868</v>
      </c>
      <c r="D315" s="160">
        <v>21636</v>
      </c>
      <c r="E315" s="160">
        <v>97.24362558</v>
      </c>
    </row>
    <row r="316" spans="1:5" ht="15">
      <c r="A316" s="160" t="s">
        <v>3854</v>
      </c>
      <c r="B316" s="160">
        <v>42</v>
      </c>
      <c r="C316" s="160" t="s">
        <v>3868</v>
      </c>
      <c r="D316" s="160">
        <v>42003</v>
      </c>
      <c r="E316" s="160">
        <v>84.776514289999994</v>
      </c>
    </row>
    <row r="317" spans="1:5" ht="15">
      <c r="A317" s="160" t="s">
        <v>3854</v>
      </c>
      <c r="B317" s="160">
        <v>42</v>
      </c>
      <c r="C317" s="160" t="s">
        <v>3868</v>
      </c>
      <c r="D317" s="160">
        <v>41487</v>
      </c>
      <c r="E317" s="160">
        <v>100.7571458</v>
      </c>
    </row>
    <row r="318" spans="1:5" ht="15">
      <c r="A318" s="160" t="s">
        <v>3854</v>
      </c>
      <c r="B318" s="160">
        <v>42</v>
      </c>
      <c r="C318" s="160" t="s">
        <v>3868</v>
      </c>
      <c r="D318" s="160">
        <v>55680</v>
      </c>
      <c r="E318" s="160">
        <v>113.63535</v>
      </c>
    </row>
    <row r="319" spans="1:5" ht="15">
      <c r="A319" s="160" t="s">
        <v>3854</v>
      </c>
      <c r="B319" s="160">
        <v>42</v>
      </c>
      <c r="C319" s="160" t="s">
        <v>3868</v>
      </c>
      <c r="D319" s="160">
        <v>16614</v>
      </c>
      <c r="E319" s="160">
        <v>123.2682927</v>
      </c>
    </row>
    <row r="320" spans="1:5" ht="15">
      <c r="A320" s="160" t="s">
        <v>3854</v>
      </c>
      <c r="B320" s="160">
        <v>42</v>
      </c>
      <c r="C320" s="160" t="s">
        <v>3868</v>
      </c>
      <c r="D320" s="160">
        <v>86984</v>
      </c>
      <c r="E320" s="160">
        <v>114.792552</v>
      </c>
    </row>
    <row r="321" spans="1:5" ht="15">
      <c r="A321" s="160" t="s">
        <v>3854</v>
      </c>
      <c r="B321" s="160">
        <v>42</v>
      </c>
      <c r="C321" s="160" t="s">
        <v>3868</v>
      </c>
      <c r="D321" s="160">
        <v>16749</v>
      </c>
      <c r="E321" s="160">
        <v>105.74081630000001</v>
      </c>
    </row>
    <row r="322" spans="1:5" ht="15">
      <c r="A322" s="160" t="s">
        <v>3854</v>
      </c>
      <c r="B322" s="160">
        <v>42</v>
      </c>
      <c r="C322" s="160" t="s">
        <v>3868</v>
      </c>
      <c r="D322" s="160">
        <v>82615</v>
      </c>
      <c r="E322" s="160">
        <v>109.2042814</v>
      </c>
    </row>
    <row r="323" spans="1:5" ht="15">
      <c r="A323" s="160" t="s">
        <v>3854</v>
      </c>
      <c r="B323" s="160">
        <v>42</v>
      </c>
      <c r="C323" s="160" t="s">
        <v>3868</v>
      </c>
      <c r="D323" s="160">
        <v>9271</v>
      </c>
      <c r="E323" s="160">
        <v>117.16871020000001</v>
      </c>
    </row>
    <row r="324" spans="1:5" ht="15">
      <c r="A324" s="160" t="s">
        <v>3854</v>
      </c>
      <c r="B324" s="160">
        <v>42</v>
      </c>
      <c r="C324" s="160" t="s">
        <v>3868</v>
      </c>
      <c r="D324" s="160">
        <v>60022</v>
      </c>
      <c r="E324" s="160">
        <v>136.42194570000001</v>
      </c>
    </row>
    <row r="325" spans="1:5" ht="15">
      <c r="A325" s="160" t="s">
        <v>3854</v>
      </c>
      <c r="B325" s="160">
        <v>42</v>
      </c>
      <c r="C325" s="160" t="s">
        <v>3868</v>
      </c>
      <c r="D325" s="160">
        <v>51662</v>
      </c>
      <c r="E325" s="160">
        <v>156.81551279999999</v>
      </c>
    </row>
    <row r="326" spans="1:5" ht="15">
      <c r="A326" s="160" t="s">
        <v>3854</v>
      </c>
      <c r="B326" s="160">
        <v>44</v>
      </c>
      <c r="C326" s="160" t="s">
        <v>3868</v>
      </c>
      <c r="D326" s="160">
        <v>23395</v>
      </c>
      <c r="E326" s="160">
        <v>127.5940925</v>
      </c>
    </row>
    <row r="327" spans="1:5" ht="15">
      <c r="A327" s="160" t="s">
        <v>3854</v>
      </c>
      <c r="B327" s="160">
        <v>44</v>
      </c>
      <c r="C327" s="160" t="s">
        <v>3868</v>
      </c>
      <c r="D327" s="160">
        <v>29902</v>
      </c>
      <c r="E327" s="160">
        <v>101.56163960000001</v>
      </c>
    </row>
    <row r="328" spans="1:5" ht="15">
      <c r="A328" s="160" t="s">
        <v>3854</v>
      </c>
      <c r="B328" s="160">
        <v>44</v>
      </c>
      <c r="C328" s="160" t="s">
        <v>3868</v>
      </c>
      <c r="D328" s="160">
        <v>21636</v>
      </c>
      <c r="E328" s="160">
        <v>92.162999999999997</v>
      </c>
    </row>
    <row r="329" spans="1:5" ht="15">
      <c r="A329" s="160" t="s">
        <v>3854</v>
      </c>
      <c r="B329" s="160">
        <v>44</v>
      </c>
      <c r="C329" s="160" t="s">
        <v>3868</v>
      </c>
      <c r="D329" s="160">
        <v>42003</v>
      </c>
      <c r="E329" s="160">
        <v>83.783957380000004</v>
      </c>
    </row>
    <row r="330" spans="1:5" ht="15">
      <c r="A330" s="160" t="s">
        <v>3854</v>
      </c>
      <c r="B330" s="160">
        <v>44</v>
      </c>
      <c r="C330" s="160" t="s">
        <v>3868</v>
      </c>
      <c r="D330" s="160">
        <v>55680</v>
      </c>
      <c r="E330" s="160">
        <v>115.46926089999999</v>
      </c>
    </row>
    <row r="331" spans="1:5" ht="15">
      <c r="A331" s="160" t="s">
        <v>3854</v>
      </c>
      <c r="B331" s="160">
        <v>44</v>
      </c>
      <c r="C331" s="160" t="s">
        <v>3868</v>
      </c>
      <c r="D331" s="160">
        <v>16614</v>
      </c>
      <c r="E331" s="160">
        <v>102.69387759999999</v>
      </c>
    </row>
    <row r="332" spans="1:5" ht="15">
      <c r="A332" s="160" t="s">
        <v>3854</v>
      </c>
      <c r="B332" s="160">
        <v>44</v>
      </c>
      <c r="C332" s="160" t="s">
        <v>3868</v>
      </c>
      <c r="D332" s="160">
        <v>86984</v>
      </c>
      <c r="E332" s="160">
        <v>126.78583690000001</v>
      </c>
    </row>
    <row r="333" spans="1:5" ht="15">
      <c r="A333" s="160" t="s">
        <v>3854</v>
      </c>
      <c r="B333" s="160">
        <v>44</v>
      </c>
      <c r="C333" s="160" t="s">
        <v>3868</v>
      </c>
      <c r="D333" s="160">
        <v>16749</v>
      </c>
      <c r="E333" s="160">
        <v>100.3125927</v>
      </c>
    </row>
    <row r="334" spans="1:5" ht="15">
      <c r="A334" s="160" t="s">
        <v>3854</v>
      </c>
      <c r="B334" s="160">
        <v>44</v>
      </c>
      <c r="C334" s="160" t="s">
        <v>3868</v>
      </c>
      <c r="D334" s="160">
        <v>82615</v>
      </c>
      <c r="E334" s="160">
        <v>99.444256139999993</v>
      </c>
    </row>
    <row r="335" spans="1:5" ht="15">
      <c r="A335" s="160" t="s">
        <v>3854</v>
      </c>
      <c r="B335" s="160">
        <v>44</v>
      </c>
      <c r="C335" s="160" t="s">
        <v>3868</v>
      </c>
      <c r="D335" s="160">
        <v>9271</v>
      </c>
      <c r="E335" s="160">
        <v>109.8824333</v>
      </c>
    </row>
    <row r="336" spans="1:5" ht="15">
      <c r="A336" s="160" t="s">
        <v>3854</v>
      </c>
      <c r="B336" s="160">
        <v>44</v>
      </c>
      <c r="C336" s="160" t="s">
        <v>3868</v>
      </c>
      <c r="D336" s="160">
        <v>60022</v>
      </c>
      <c r="E336" s="160">
        <v>135.9589115</v>
      </c>
    </row>
    <row r="337" spans="1:5" ht="15">
      <c r="A337" s="160" t="s">
        <v>3854</v>
      </c>
      <c r="B337" s="160">
        <v>44</v>
      </c>
      <c r="C337" s="160" t="s">
        <v>3868</v>
      </c>
      <c r="D337" s="160">
        <v>51662</v>
      </c>
      <c r="E337" s="160">
        <v>153.59432820000001</v>
      </c>
    </row>
    <row r="338" spans="1:5" ht="15">
      <c r="A338" s="160" t="s">
        <v>3854</v>
      </c>
      <c r="B338" s="160">
        <v>46</v>
      </c>
      <c r="C338" s="160" t="s">
        <v>3868</v>
      </c>
      <c r="D338" s="160">
        <v>23395</v>
      </c>
      <c r="E338" s="160">
        <v>148.8779333</v>
      </c>
    </row>
    <row r="339" spans="1:5" ht="15">
      <c r="A339" s="160" t="s">
        <v>3854</v>
      </c>
      <c r="B339" s="160">
        <v>46</v>
      </c>
      <c r="C339" s="160" t="s">
        <v>3868</v>
      </c>
      <c r="D339" s="160">
        <v>29902</v>
      </c>
      <c r="E339" s="160">
        <v>88.196822639999993</v>
      </c>
    </row>
    <row r="340" spans="1:5" ht="15">
      <c r="A340" s="160" t="s">
        <v>3854</v>
      </c>
      <c r="B340" s="160">
        <v>46</v>
      </c>
      <c r="C340" s="160" t="s">
        <v>3868</v>
      </c>
      <c r="D340" s="160">
        <v>21636</v>
      </c>
      <c r="E340" s="160">
        <v>88.104636170000006</v>
      </c>
    </row>
    <row r="341" spans="1:5" ht="15">
      <c r="A341" s="160" t="s">
        <v>3854</v>
      </c>
      <c r="B341" s="160">
        <v>46</v>
      </c>
      <c r="C341" s="160" t="s">
        <v>3868</v>
      </c>
      <c r="D341" s="160">
        <v>42003</v>
      </c>
      <c r="E341" s="160">
        <v>77.871364619999994</v>
      </c>
    </row>
    <row r="342" spans="1:5" ht="15">
      <c r="A342" s="160" t="s">
        <v>3854</v>
      </c>
      <c r="B342" s="160">
        <v>46</v>
      </c>
      <c r="C342" s="160" t="s">
        <v>3868</v>
      </c>
      <c r="D342" s="160">
        <v>55680</v>
      </c>
      <c r="E342" s="160">
        <v>110.88187670000001</v>
      </c>
    </row>
    <row r="343" spans="1:5" ht="15">
      <c r="A343" s="160" t="s">
        <v>3854</v>
      </c>
      <c r="B343" s="160">
        <v>46</v>
      </c>
      <c r="C343" s="160" t="s">
        <v>3868</v>
      </c>
      <c r="D343" s="160">
        <v>16614</v>
      </c>
      <c r="E343" s="160">
        <v>107.03773579999999</v>
      </c>
    </row>
    <row r="344" spans="1:5" ht="15">
      <c r="A344" s="160" t="s">
        <v>3854</v>
      </c>
      <c r="B344" s="160">
        <v>46</v>
      </c>
      <c r="C344" s="160" t="s">
        <v>3868</v>
      </c>
      <c r="D344" s="160">
        <v>86984</v>
      </c>
      <c r="E344" s="160">
        <v>109.9876895</v>
      </c>
    </row>
    <row r="345" spans="1:5" ht="15">
      <c r="A345" s="160" t="s">
        <v>3854</v>
      </c>
      <c r="B345" s="160">
        <v>46</v>
      </c>
      <c r="C345" s="160" t="s">
        <v>3868</v>
      </c>
      <c r="D345" s="160">
        <v>16749</v>
      </c>
      <c r="E345" s="160">
        <v>104.40103329999999</v>
      </c>
    </row>
    <row r="346" spans="1:5" ht="15">
      <c r="A346" s="160" t="s">
        <v>3854</v>
      </c>
      <c r="B346" s="160">
        <v>46</v>
      </c>
      <c r="C346" s="160" t="s">
        <v>3868</v>
      </c>
      <c r="D346" s="160">
        <v>82615</v>
      </c>
      <c r="E346" s="160">
        <v>106.9283629</v>
      </c>
    </row>
    <row r="347" spans="1:5" ht="15">
      <c r="A347" s="160" t="s">
        <v>3854</v>
      </c>
      <c r="B347" s="160">
        <v>46</v>
      </c>
      <c r="C347" s="160" t="s">
        <v>3868</v>
      </c>
      <c r="D347" s="160">
        <v>60022</v>
      </c>
      <c r="E347" s="160">
        <v>137.29735930000001</v>
      </c>
    </row>
    <row r="348" spans="1:5" ht="15">
      <c r="A348" s="160" t="s">
        <v>3854</v>
      </c>
      <c r="B348" s="160">
        <v>46</v>
      </c>
      <c r="C348" s="160" t="s">
        <v>3868</v>
      </c>
      <c r="D348" s="160">
        <v>51662</v>
      </c>
      <c r="E348" s="160">
        <v>144.66104290000001</v>
      </c>
    </row>
    <row r="349" spans="1:5" ht="15">
      <c r="A349" s="160" t="s">
        <v>3854</v>
      </c>
      <c r="B349" s="160">
        <v>48</v>
      </c>
      <c r="C349" s="160" t="s">
        <v>3868</v>
      </c>
      <c r="D349" s="160">
        <v>23395</v>
      </c>
      <c r="E349" s="160">
        <v>152.2117447</v>
      </c>
    </row>
    <row r="350" spans="1:5" ht="15">
      <c r="A350" s="160" t="s">
        <v>3854</v>
      </c>
      <c r="B350" s="160">
        <v>48</v>
      </c>
      <c r="C350" s="160" t="s">
        <v>3868</v>
      </c>
      <c r="D350" s="160">
        <v>29902</v>
      </c>
      <c r="E350" s="160">
        <v>89.970417310000002</v>
      </c>
    </row>
    <row r="351" spans="1:5" ht="15">
      <c r="A351" s="160" t="s">
        <v>3854</v>
      </c>
      <c r="B351" s="160">
        <v>48</v>
      </c>
      <c r="C351" s="160" t="s">
        <v>3868</v>
      </c>
      <c r="D351" s="160">
        <v>55680</v>
      </c>
      <c r="E351" s="160">
        <v>115.1820702</v>
      </c>
    </row>
    <row r="352" spans="1:5" ht="15">
      <c r="A352" s="160" t="s">
        <v>3854</v>
      </c>
      <c r="B352" s="160">
        <v>48</v>
      </c>
      <c r="C352" s="160" t="s">
        <v>3868</v>
      </c>
      <c r="D352" s="160">
        <v>16614</v>
      </c>
      <c r="E352" s="160">
        <v>108.1206897</v>
      </c>
    </row>
    <row r="353" spans="1:5" ht="15">
      <c r="A353" s="160" t="s">
        <v>3854</v>
      </c>
      <c r="B353" s="160">
        <v>48</v>
      </c>
      <c r="C353" s="160" t="s">
        <v>3868</v>
      </c>
      <c r="D353" s="160">
        <v>86984</v>
      </c>
      <c r="E353" s="160">
        <v>115.51843390000001</v>
      </c>
    </row>
    <row r="354" spans="1:5" ht="15">
      <c r="A354" s="160" t="s">
        <v>3854</v>
      </c>
      <c r="B354" s="160">
        <v>48</v>
      </c>
      <c r="C354" s="160" t="s">
        <v>3868</v>
      </c>
      <c r="D354" s="160">
        <v>16749</v>
      </c>
      <c r="E354" s="160">
        <v>105.9467348</v>
      </c>
    </row>
    <row r="355" spans="1:5" ht="15">
      <c r="A355" s="160" t="s">
        <v>3854</v>
      </c>
      <c r="B355" s="160">
        <v>48</v>
      </c>
      <c r="C355" s="160" t="s">
        <v>3868</v>
      </c>
      <c r="D355" s="160">
        <v>82615</v>
      </c>
      <c r="E355" s="160">
        <v>97.615980300000004</v>
      </c>
    </row>
    <row r="356" spans="1:5" ht="15">
      <c r="A356" s="160" t="s">
        <v>3854</v>
      </c>
      <c r="B356" s="160">
        <v>48</v>
      </c>
      <c r="C356" s="160" t="s">
        <v>3868</v>
      </c>
      <c r="D356" s="160">
        <v>60022</v>
      </c>
      <c r="E356" s="160">
        <v>140.72103680000001</v>
      </c>
    </row>
    <row r="357" spans="1:5" ht="15">
      <c r="A357" s="160" t="s">
        <v>3854</v>
      </c>
      <c r="B357" s="160">
        <v>48</v>
      </c>
      <c r="C357" s="160" t="s">
        <v>3868</v>
      </c>
      <c r="D357" s="160">
        <v>51662</v>
      </c>
      <c r="E357" s="160">
        <v>141.60723400000001</v>
      </c>
    </row>
    <row r="358" spans="1:5" ht="15">
      <c r="A358" s="160" t="s">
        <v>3854</v>
      </c>
      <c r="B358" s="160">
        <v>50</v>
      </c>
      <c r="C358" s="160" t="s">
        <v>3868</v>
      </c>
      <c r="D358" s="160">
        <v>23395</v>
      </c>
      <c r="E358" s="160">
        <v>158.12803059999999</v>
      </c>
    </row>
    <row r="359" spans="1:5" ht="15">
      <c r="A359" s="160" t="s">
        <v>3854</v>
      </c>
      <c r="B359" s="160">
        <v>50</v>
      </c>
      <c r="C359" s="160" t="s">
        <v>3868</v>
      </c>
      <c r="D359" s="160">
        <v>29902</v>
      </c>
      <c r="E359" s="160">
        <v>95.658575510000006</v>
      </c>
    </row>
    <row r="360" spans="1:5" ht="15">
      <c r="A360" s="160" t="s">
        <v>3854</v>
      </c>
      <c r="B360" s="160">
        <v>50</v>
      </c>
      <c r="C360" s="160" t="s">
        <v>3868</v>
      </c>
      <c r="D360" s="160">
        <v>55680</v>
      </c>
      <c r="E360" s="160">
        <v>113.0247356</v>
      </c>
    </row>
    <row r="361" spans="1:5" ht="15">
      <c r="A361" s="160" t="s">
        <v>3854</v>
      </c>
      <c r="B361" s="160">
        <v>50</v>
      </c>
      <c r="C361" s="160" t="s">
        <v>3868</v>
      </c>
      <c r="D361" s="160">
        <v>16614</v>
      </c>
      <c r="E361" s="160">
        <v>120.29310340000001</v>
      </c>
    </row>
    <row r="362" spans="1:5" ht="15">
      <c r="A362" s="160" t="s">
        <v>3854</v>
      </c>
      <c r="B362" s="160">
        <v>50</v>
      </c>
      <c r="C362" s="160" t="s">
        <v>3868</v>
      </c>
      <c r="D362" s="160">
        <v>86984</v>
      </c>
      <c r="E362" s="160">
        <v>110.93441610000001</v>
      </c>
    </row>
    <row r="363" spans="1:5" ht="15">
      <c r="A363" s="160" t="s">
        <v>3854</v>
      </c>
      <c r="B363" s="160">
        <v>50</v>
      </c>
      <c r="C363" s="160" t="s">
        <v>3868</v>
      </c>
      <c r="D363" s="160">
        <v>60022</v>
      </c>
      <c r="E363" s="160">
        <v>131.8319448</v>
      </c>
    </row>
    <row r="364" spans="1:5" ht="15">
      <c r="A364" s="160" t="s">
        <v>3854</v>
      </c>
      <c r="B364" s="160">
        <v>50</v>
      </c>
      <c r="C364" s="160" t="s">
        <v>3868</v>
      </c>
      <c r="D364" s="160">
        <v>51662</v>
      </c>
      <c r="E364" s="160">
        <v>143.65975309999999</v>
      </c>
    </row>
    <row r="365" spans="1:5" ht="15">
      <c r="A365" s="160" t="s">
        <v>3854</v>
      </c>
      <c r="B365" s="160">
        <v>52</v>
      </c>
      <c r="C365" s="160" t="s">
        <v>3869</v>
      </c>
      <c r="D365" s="160">
        <v>23395</v>
      </c>
      <c r="E365" s="160">
        <v>152.68421330000001</v>
      </c>
    </row>
    <row r="366" spans="1:5" ht="15">
      <c r="A366" s="160" t="s">
        <v>3854</v>
      </c>
      <c r="B366" s="160">
        <v>52</v>
      </c>
      <c r="C366" s="160" t="s">
        <v>3869</v>
      </c>
      <c r="D366" s="160">
        <v>29902</v>
      </c>
      <c r="E366" s="160">
        <v>103.89496320000001</v>
      </c>
    </row>
    <row r="367" spans="1:5" ht="15">
      <c r="A367" s="160" t="s">
        <v>3854</v>
      </c>
      <c r="B367" s="160">
        <v>52</v>
      </c>
      <c r="C367" s="160" t="s">
        <v>3869</v>
      </c>
      <c r="D367" s="160">
        <v>55680</v>
      </c>
      <c r="E367" s="160">
        <v>105.52800360000001</v>
      </c>
    </row>
    <row r="368" spans="1:5" ht="15">
      <c r="A368" s="160" t="s">
        <v>3854</v>
      </c>
      <c r="B368" s="160">
        <v>52</v>
      </c>
      <c r="C368" s="160" t="s">
        <v>3869</v>
      </c>
      <c r="D368" s="160">
        <v>86984</v>
      </c>
      <c r="E368" s="160">
        <v>101.54406059999999</v>
      </c>
    </row>
    <row r="369" spans="1:5" ht="15">
      <c r="A369" s="160" t="s">
        <v>3854</v>
      </c>
      <c r="B369" s="160">
        <v>52</v>
      </c>
      <c r="C369" s="160" t="s">
        <v>3869</v>
      </c>
      <c r="D369" s="160">
        <v>60022</v>
      </c>
      <c r="E369" s="160">
        <v>132.17857459999999</v>
      </c>
    </row>
    <row r="370" spans="1:5" ht="15">
      <c r="A370" s="160" t="s">
        <v>3854</v>
      </c>
      <c r="B370" s="160">
        <v>52</v>
      </c>
      <c r="C370" s="160" t="s">
        <v>3869</v>
      </c>
      <c r="D370" s="160">
        <v>51662</v>
      </c>
      <c r="E370" s="160">
        <v>139.670919</v>
      </c>
    </row>
    <row r="371" spans="1:5" ht="15">
      <c r="A371" s="160" t="s">
        <v>3854</v>
      </c>
      <c r="B371" s="160">
        <v>54</v>
      </c>
      <c r="C371" s="160" t="s">
        <v>3869</v>
      </c>
      <c r="D371" s="160">
        <v>23395</v>
      </c>
      <c r="E371" s="160">
        <v>149.40540340000001</v>
      </c>
    </row>
    <row r="372" spans="1:5" ht="15">
      <c r="A372" s="160" t="s">
        <v>3854</v>
      </c>
      <c r="B372" s="160">
        <v>54</v>
      </c>
      <c r="C372" s="160" t="s">
        <v>3869</v>
      </c>
      <c r="D372" s="160">
        <v>29902</v>
      </c>
      <c r="E372" s="160">
        <v>97.079045449999995</v>
      </c>
    </row>
    <row r="373" spans="1:5" ht="15">
      <c r="A373" s="160" t="s">
        <v>3854</v>
      </c>
      <c r="B373" s="160">
        <v>54</v>
      </c>
      <c r="C373" s="160" t="s">
        <v>3869</v>
      </c>
      <c r="D373" s="160">
        <v>55680</v>
      </c>
      <c r="E373" s="160">
        <v>95.243256450000004</v>
      </c>
    </row>
    <row r="374" spans="1:5" ht="15">
      <c r="A374" s="160" t="s">
        <v>3854</v>
      </c>
      <c r="B374" s="160">
        <v>54</v>
      </c>
      <c r="C374" s="160" t="s">
        <v>3869</v>
      </c>
      <c r="D374" s="160">
        <v>86984</v>
      </c>
      <c r="E374" s="160">
        <v>99.13032432</v>
      </c>
    </row>
    <row r="375" spans="1:5" ht="15">
      <c r="A375" s="160" t="s">
        <v>3854</v>
      </c>
      <c r="B375" s="160">
        <v>54</v>
      </c>
      <c r="C375" s="160" t="s">
        <v>3869</v>
      </c>
      <c r="D375" s="160">
        <v>60022</v>
      </c>
      <c r="E375" s="160">
        <v>109.538363</v>
      </c>
    </row>
    <row r="376" spans="1:5" ht="15">
      <c r="A376" s="160" t="s">
        <v>3854</v>
      </c>
      <c r="B376" s="160">
        <v>54</v>
      </c>
      <c r="C376" s="160" t="s">
        <v>3869</v>
      </c>
      <c r="D376" s="160">
        <v>51662</v>
      </c>
      <c r="E376" s="160">
        <v>124.2990886</v>
      </c>
    </row>
    <row r="377" spans="1:5" ht="15">
      <c r="A377" s="160" t="s">
        <v>3854</v>
      </c>
      <c r="B377" s="160">
        <v>56</v>
      </c>
      <c r="C377" s="160" t="s">
        <v>3869</v>
      </c>
      <c r="D377" s="160">
        <v>23395</v>
      </c>
      <c r="E377" s="160">
        <v>146.78466610000001</v>
      </c>
    </row>
    <row r="378" spans="1:5" ht="15">
      <c r="A378" s="160" t="s">
        <v>3854</v>
      </c>
      <c r="B378" s="160">
        <v>58</v>
      </c>
      <c r="C378" s="160" t="s">
        <v>3869</v>
      </c>
      <c r="D378" s="160">
        <v>23395</v>
      </c>
      <c r="E378" s="160">
        <v>143.24089359999999</v>
      </c>
    </row>
    <row r="379" spans="1:5" ht="15">
      <c r="A379" s="160" t="s">
        <v>3854</v>
      </c>
      <c r="B379" s="160">
        <v>60</v>
      </c>
      <c r="C379" s="160" t="s">
        <v>3869</v>
      </c>
      <c r="D379" s="160">
        <v>23395</v>
      </c>
      <c r="E379" s="160">
        <v>145.11226250000001</v>
      </c>
    </row>
    <row r="380" spans="1:5" ht="15">
      <c r="A380" s="160" t="s">
        <v>3854</v>
      </c>
      <c r="B380" s="160">
        <v>62</v>
      </c>
      <c r="C380" s="160" t="s">
        <v>3870</v>
      </c>
      <c r="D380" s="160">
        <v>23395</v>
      </c>
      <c r="E380" s="160">
        <v>146.9967647</v>
      </c>
    </row>
    <row r="381" spans="1:5" ht="15">
      <c r="A381" s="160" t="s">
        <v>3855</v>
      </c>
      <c r="B381" s="160">
        <v>2</v>
      </c>
      <c r="C381" s="160" t="s">
        <v>3866</v>
      </c>
      <c r="D381" s="160">
        <v>23395</v>
      </c>
      <c r="E381" s="160">
        <v>137.1573028</v>
      </c>
    </row>
    <row r="382" spans="1:5" ht="15">
      <c r="A382" s="160" t="s">
        <v>3855</v>
      </c>
      <c r="B382" s="160">
        <v>2</v>
      </c>
      <c r="C382" s="160" t="s">
        <v>3866</v>
      </c>
      <c r="D382" s="160">
        <v>29902</v>
      </c>
      <c r="E382" s="160">
        <v>110.93052729999999</v>
      </c>
    </row>
    <row r="383" spans="1:5" ht="15">
      <c r="A383" s="160" t="s">
        <v>3855</v>
      </c>
      <c r="B383" s="160">
        <v>2</v>
      </c>
      <c r="C383" s="160" t="s">
        <v>3866</v>
      </c>
      <c r="D383" s="160">
        <v>21636</v>
      </c>
      <c r="E383" s="160">
        <v>136.8963148</v>
      </c>
    </row>
    <row r="384" spans="1:5" ht="15">
      <c r="A384" s="160" t="s">
        <v>3855</v>
      </c>
      <c r="B384" s="160">
        <v>2</v>
      </c>
      <c r="C384" s="160" t="s">
        <v>3866</v>
      </c>
      <c r="D384" s="160">
        <v>42003</v>
      </c>
      <c r="E384" s="160">
        <v>107.79640000000001</v>
      </c>
    </row>
    <row r="385" spans="1:5" ht="15">
      <c r="A385" s="160" t="s">
        <v>3855</v>
      </c>
      <c r="B385" s="160">
        <v>2</v>
      </c>
      <c r="C385" s="160" t="s">
        <v>3866</v>
      </c>
      <c r="D385" s="160">
        <v>41487</v>
      </c>
      <c r="E385" s="160">
        <v>116.6802969</v>
      </c>
    </row>
    <row r="386" spans="1:5" ht="15">
      <c r="A386" s="160" t="s">
        <v>3855</v>
      </c>
      <c r="B386" s="160">
        <v>2</v>
      </c>
      <c r="C386" s="160" t="s">
        <v>3866</v>
      </c>
      <c r="D386" s="160">
        <v>58684</v>
      </c>
      <c r="E386" s="160">
        <v>112.93039229999999</v>
      </c>
    </row>
    <row r="387" spans="1:5" ht="15">
      <c r="A387" s="160" t="s">
        <v>3855</v>
      </c>
      <c r="B387" s="160">
        <v>2</v>
      </c>
      <c r="C387" s="160" t="s">
        <v>3866</v>
      </c>
      <c r="D387" s="160">
        <v>55680</v>
      </c>
      <c r="E387" s="160">
        <v>126.15689999999999</v>
      </c>
    </row>
    <row r="388" spans="1:5" ht="15">
      <c r="A388" s="160" t="s">
        <v>3855</v>
      </c>
      <c r="B388" s="160">
        <v>2</v>
      </c>
      <c r="C388" s="160" t="s">
        <v>3866</v>
      </c>
      <c r="D388" s="160">
        <v>16614</v>
      </c>
      <c r="E388" s="160">
        <v>128.5330543</v>
      </c>
    </row>
    <row r="389" spans="1:5" ht="15">
      <c r="A389" s="160" t="s">
        <v>3855</v>
      </c>
      <c r="B389" s="160">
        <v>2</v>
      </c>
      <c r="C389" s="160" t="s">
        <v>3866</v>
      </c>
      <c r="D389" s="160">
        <v>86984</v>
      </c>
      <c r="E389" s="160">
        <v>111.679581</v>
      </c>
    </row>
    <row r="390" spans="1:5" ht="15">
      <c r="A390" s="160" t="s">
        <v>3855</v>
      </c>
      <c r="B390" s="160">
        <v>2</v>
      </c>
      <c r="C390" s="160" t="s">
        <v>3866</v>
      </c>
      <c r="D390" s="160">
        <v>16749</v>
      </c>
      <c r="E390" s="160">
        <v>108.84510710000001</v>
      </c>
    </row>
    <row r="391" spans="1:5" ht="15">
      <c r="A391" s="160" t="s">
        <v>3855</v>
      </c>
      <c r="B391" s="160">
        <v>2</v>
      </c>
      <c r="C391" s="160" t="s">
        <v>3866</v>
      </c>
      <c r="D391" s="160">
        <v>35415</v>
      </c>
      <c r="E391" s="160">
        <v>115.98506399999999</v>
      </c>
    </row>
    <row r="392" spans="1:5" ht="15">
      <c r="A392" s="160" t="s">
        <v>3855</v>
      </c>
      <c r="B392" s="160">
        <v>2</v>
      </c>
      <c r="C392" s="160" t="s">
        <v>3866</v>
      </c>
      <c r="D392" s="160">
        <v>82615</v>
      </c>
      <c r="E392" s="160">
        <v>115.07219139999999</v>
      </c>
    </row>
    <row r="393" spans="1:5" ht="15">
      <c r="A393" s="160" t="s">
        <v>3855</v>
      </c>
      <c r="B393" s="160">
        <v>2</v>
      </c>
      <c r="C393" s="160" t="s">
        <v>3866</v>
      </c>
      <c r="D393" s="160">
        <v>9271</v>
      </c>
      <c r="E393" s="160">
        <v>122.6442375</v>
      </c>
    </row>
    <row r="394" spans="1:5" ht="15">
      <c r="A394" s="160" t="s">
        <v>3855</v>
      </c>
      <c r="B394" s="160">
        <v>2</v>
      </c>
      <c r="C394" s="160" t="s">
        <v>3866</v>
      </c>
      <c r="D394" s="160">
        <v>60022</v>
      </c>
      <c r="E394" s="160">
        <v>139.5135105</v>
      </c>
    </row>
    <row r="395" spans="1:5" ht="15">
      <c r="A395" s="160" t="s">
        <v>3855</v>
      </c>
      <c r="B395" s="160">
        <v>2</v>
      </c>
      <c r="C395" s="160" t="s">
        <v>3866</v>
      </c>
      <c r="D395" s="160">
        <v>51662</v>
      </c>
      <c r="E395" s="160">
        <v>108.6413556</v>
      </c>
    </row>
    <row r="396" spans="1:5" ht="15">
      <c r="A396" s="160" t="s">
        <v>3855</v>
      </c>
      <c r="B396" s="160">
        <v>4</v>
      </c>
      <c r="C396" s="160" t="s">
        <v>3866</v>
      </c>
      <c r="D396" s="160">
        <v>23395</v>
      </c>
      <c r="E396" s="160">
        <v>127.69664830000001</v>
      </c>
    </row>
    <row r="397" spans="1:5" ht="15">
      <c r="A397" s="160" t="s">
        <v>3855</v>
      </c>
      <c r="B397" s="160">
        <v>4</v>
      </c>
      <c r="C397" s="160" t="s">
        <v>3866</v>
      </c>
      <c r="D397" s="160">
        <v>29902</v>
      </c>
      <c r="E397" s="160">
        <v>96.969077420000005</v>
      </c>
    </row>
    <row r="398" spans="1:5" ht="15">
      <c r="A398" s="160" t="s">
        <v>3855</v>
      </c>
      <c r="B398" s="160">
        <v>4</v>
      </c>
      <c r="C398" s="160" t="s">
        <v>3866</v>
      </c>
      <c r="D398" s="160">
        <v>21636</v>
      </c>
      <c r="E398" s="160">
        <v>133.2006667</v>
      </c>
    </row>
    <row r="399" spans="1:5" ht="15">
      <c r="A399" s="160" t="s">
        <v>3855</v>
      </c>
      <c r="B399" s="160">
        <v>4</v>
      </c>
      <c r="C399" s="160" t="s">
        <v>3866</v>
      </c>
      <c r="D399" s="160">
        <v>42003</v>
      </c>
      <c r="E399" s="160">
        <v>107.02707270000001</v>
      </c>
    </row>
    <row r="400" spans="1:5" ht="15">
      <c r="A400" s="160" t="s">
        <v>3855</v>
      </c>
      <c r="B400" s="160">
        <v>4</v>
      </c>
      <c r="C400" s="160" t="s">
        <v>3866</v>
      </c>
      <c r="D400" s="160">
        <v>41487</v>
      </c>
      <c r="E400" s="160">
        <v>118.50901760000001</v>
      </c>
    </row>
    <row r="401" spans="1:5" ht="15">
      <c r="A401" s="160" t="s">
        <v>3855</v>
      </c>
      <c r="B401" s="160">
        <v>4</v>
      </c>
      <c r="C401" s="160" t="s">
        <v>3866</v>
      </c>
      <c r="D401" s="160">
        <v>58684</v>
      </c>
      <c r="E401" s="160">
        <v>115.9769955</v>
      </c>
    </row>
    <row r="402" spans="1:5" ht="15">
      <c r="A402" s="160" t="s">
        <v>3855</v>
      </c>
      <c r="B402" s="160">
        <v>4</v>
      </c>
      <c r="C402" s="160" t="s">
        <v>3866</v>
      </c>
      <c r="D402" s="160">
        <v>55680</v>
      </c>
      <c r="E402" s="160">
        <v>125.47784710000001</v>
      </c>
    </row>
    <row r="403" spans="1:5" ht="15">
      <c r="A403" s="160" t="s">
        <v>3855</v>
      </c>
      <c r="B403" s="160">
        <v>4</v>
      </c>
      <c r="C403" s="160" t="s">
        <v>3866</v>
      </c>
      <c r="D403" s="160">
        <v>16614</v>
      </c>
      <c r="E403" s="160">
        <v>126.7986382</v>
      </c>
    </row>
    <row r="404" spans="1:5" ht="15">
      <c r="A404" s="160" t="s">
        <v>3855</v>
      </c>
      <c r="B404" s="160">
        <v>4</v>
      </c>
      <c r="C404" s="160" t="s">
        <v>3866</v>
      </c>
      <c r="D404" s="160">
        <v>86984</v>
      </c>
      <c r="E404" s="160">
        <v>116.0884975</v>
      </c>
    </row>
    <row r="405" spans="1:5" ht="15">
      <c r="A405" s="160" t="s">
        <v>3855</v>
      </c>
      <c r="B405" s="160">
        <v>4</v>
      </c>
      <c r="C405" s="160" t="s">
        <v>3866</v>
      </c>
      <c r="D405" s="160">
        <v>16749</v>
      </c>
      <c r="E405" s="160">
        <v>111.6431286</v>
      </c>
    </row>
    <row r="406" spans="1:5" ht="15">
      <c r="A406" s="160" t="s">
        <v>3855</v>
      </c>
      <c r="B406" s="160">
        <v>4</v>
      </c>
      <c r="C406" s="160" t="s">
        <v>3866</v>
      </c>
      <c r="D406" s="160">
        <v>35415</v>
      </c>
      <c r="E406" s="160">
        <v>110.41915830000001</v>
      </c>
    </row>
    <row r="407" spans="1:5" ht="15">
      <c r="A407" s="160" t="s">
        <v>3855</v>
      </c>
      <c r="B407" s="160">
        <v>4</v>
      </c>
      <c r="C407" s="160" t="s">
        <v>3866</v>
      </c>
      <c r="D407" s="160">
        <v>82615</v>
      </c>
      <c r="E407" s="160">
        <v>118.8055361</v>
      </c>
    </row>
    <row r="408" spans="1:5" ht="15">
      <c r="A408" s="160" t="s">
        <v>3855</v>
      </c>
      <c r="B408" s="160">
        <v>4</v>
      </c>
      <c r="C408" s="160" t="s">
        <v>3866</v>
      </c>
      <c r="D408" s="160">
        <v>9271</v>
      </c>
      <c r="E408" s="160">
        <v>125.5074061</v>
      </c>
    </row>
    <row r="409" spans="1:5" ht="15">
      <c r="A409" s="160" t="s">
        <v>3855</v>
      </c>
      <c r="B409" s="160">
        <v>4</v>
      </c>
      <c r="C409" s="160" t="s">
        <v>3866</v>
      </c>
      <c r="D409" s="160">
        <v>60022</v>
      </c>
      <c r="E409" s="160">
        <v>131.2080886</v>
      </c>
    </row>
    <row r="410" spans="1:5" ht="15">
      <c r="A410" s="160" t="s">
        <v>3855</v>
      </c>
      <c r="B410" s="160">
        <v>4</v>
      </c>
      <c r="C410" s="160" t="s">
        <v>3866</v>
      </c>
      <c r="D410" s="160">
        <v>51662</v>
      </c>
      <c r="E410" s="160">
        <v>105.2199846</v>
      </c>
    </row>
    <row r="411" spans="1:5" ht="15">
      <c r="A411" s="160" t="s">
        <v>3855</v>
      </c>
      <c r="B411" s="160">
        <v>6</v>
      </c>
      <c r="C411" s="160" t="s">
        <v>3866</v>
      </c>
      <c r="D411" s="160">
        <v>23395</v>
      </c>
      <c r="E411" s="160">
        <v>118.1319</v>
      </c>
    </row>
    <row r="412" spans="1:5" ht="15">
      <c r="A412" s="160" t="s">
        <v>3855</v>
      </c>
      <c r="B412" s="160">
        <v>6</v>
      </c>
      <c r="C412" s="160" t="s">
        <v>3866</v>
      </c>
      <c r="D412" s="160">
        <v>29902</v>
      </c>
      <c r="E412" s="160">
        <v>97.529815150000005</v>
      </c>
    </row>
    <row r="413" spans="1:5" ht="15">
      <c r="A413" s="160" t="s">
        <v>3855</v>
      </c>
      <c r="B413" s="160">
        <v>6</v>
      </c>
      <c r="C413" s="160" t="s">
        <v>3866</v>
      </c>
      <c r="D413" s="160">
        <v>21636</v>
      </c>
      <c r="E413" s="160">
        <v>138.73478850000001</v>
      </c>
    </row>
    <row r="414" spans="1:5" ht="15">
      <c r="A414" s="160" t="s">
        <v>3855</v>
      </c>
      <c r="B414" s="160">
        <v>6</v>
      </c>
      <c r="C414" s="160" t="s">
        <v>3866</v>
      </c>
      <c r="D414" s="160">
        <v>42003</v>
      </c>
      <c r="E414" s="160">
        <v>113.6695156</v>
      </c>
    </row>
    <row r="415" spans="1:5" ht="15">
      <c r="A415" s="160" t="s">
        <v>3855</v>
      </c>
      <c r="B415" s="160">
        <v>6</v>
      </c>
      <c r="C415" s="160" t="s">
        <v>3866</v>
      </c>
      <c r="D415" s="160">
        <v>41487</v>
      </c>
      <c r="E415" s="160">
        <v>117.08172999999999</v>
      </c>
    </row>
    <row r="416" spans="1:5" ht="15">
      <c r="A416" s="160" t="s">
        <v>3855</v>
      </c>
      <c r="B416" s="160">
        <v>6</v>
      </c>
      <c r="C416" s="160" t="s">
        <v>3866</v>
      </c>
      <c r="D416" s="160">
        <v>58684</v>
      </c>
      <c r="E416" s="160">
        <v>111.625945</v>
      </c>
    </row>
    <row r="417" spans="1:5" ht="15">
      <c r="A417" s="160" t="s">
        <v>3855</v>
      </c>
      <c r="B417" s="160">
        <v>6</v>
      </c>
      <c r="C417" s="160" t="s">
        <v>3866</v>
      </c>
      <c r="D417" s="160">
        <v>55680</v>
      </c>
      <c r="E417" s="160">
        <v>129.27244469999999</v>
      </c>
    </row>
    <row r="418" spans="1:5" ht="15">
      <c r="A418" s="160" t="s">
        <v>3855</v>
      </c>
      <c r="B418" s="160">
        <v>6</v>
      </c>
      <c r="C418" s="160" t="s">
        <v>3866</v>
      </c>
      <c r="D418" s="160">
        <v>16614</v>
      </c>
      <c r="E418" s="160">
        <v>121.1248647</v>
      </c>
    </row>
    <row r="419" spans="1:5" ht="15">
      <c r="A419" s="160" t="s">
        <v>3855</v>
      </c>
      <c r="B419" s="160">
        <v>6</v>
      </c>
      <c r="C419" s="160" t="s">
        <v>3866</v>
      </c>
      <c r="D419" s="160">
        <v>86984</v>
      </c>
      <c r="E419" s="160">
        <v>109.7805333</v>
      </c>
    </row>
    <row r="420" spans="1:5" ht="15">
      <c r="A420" s="160" t="s">
        <v>3855</v>
      </c>
      <c r="B420" s="160">
        <v>6</v>
      </c>
      <c r="C420" s="160" t="s">
        <v>3866</v>
      </c>
      <c r="D420" s="160">
        <v>16749</v>
      </c>
      <c r="E420" s="160">
        <v>113.9355714</v>
      </c>
    </row>
    <row r="421" spans="1:5" ht="15">
      <c r="A421" s="160" t="s">
        <v>3855</v>
      </c>
      <c r="B421" s="160">
        <v>6</v>
      </c>
      <c r="C421" s="160" t="s">
        <v>3866</v>
      </c>
      <c r="D421" s="160">
        <v>35415</v>
      </c>
      <c r="E421" s="160">
        <v>115.65399619999999</v>
      </c>
    </row>
    <row r="422" spans="1:5" ht="15">
      <c r="A422" s="160" t="s">
        <v>3855</v>
      </c>
      <c r="B422" s="160">
        <v>6</v>
      </c>
      <c r="C422" s="160" t="s">
        <v>3866</v>
      </c>
      <c r="D422" s="160">
        <v>82615</v>
      </c>
      <c r="E422" s="160">
        <v>111.31768</v>
      </c>
    </row>
    <row r="423" spans="1:5" ht="15">
      <c r="A423" s="160" t="s">
        <v>3855</v>
      </c>
      <c r="B423" s="160">
        <v>6</v>
      </c>
      <c r="C423" s="160" t="s">
        <v>3866</v>
      </c>
      <c r="D423" s="160">
        <v>9271</v>
      </c>
      <c r="E423" s="160">
        <v>130.000775</v>
      </c>
    </row>
    <row r="424" spans="1:5" ht="15">
      <c r="A424" s="160" t="s">
        <v>3855</v>
      </c>
      <c r="B424" s="160">
        <v>6</v>
      </c>
      <c r="C424" s="160" t="s">
        <v>3866</v>
      </c>
      <c r="D424" s="160">
        <v>60022</v>
      </c>
      <c r="E424" s="160">
        <v>120.8693353</v>
      </c>
    </row>
    <row r="425" spans="1:5" ht="15">
      <c r="A425" s="160" t="s">
        <v>3855</v>
      </c>
      <c r="B425" s="160">
        <v>6</v>
      </c>
      <c r="C425" s="160" t="s">
        <v>3866</v>
      </c>
      <c r="D425" s="160">
        <v>51662</v>
      </c>
      <c r="E425" s="160">
        <v>105.2007423</v>
      </c>
    </row>
    <row r="426" spans="1:5" ht="15">
      <c r="A426" s="160" t="s">
        <v>3855</v>
      </c>
      <c r="B426" s="160">
        <v>8</v>
      </c>
      <c r="C426" s="160" t="s">
        <v>3866</v>
      </c>
      <c r="D426" s="160">
        <v>23395</v>
      </c>
      <c r="E426" s="160">
        <v>124.1755031</v>
      </c>
    </row>
    <row r="427" spans="1:5" ht="15">
      <c r="A427" s="160" t="s">
        <v>3855</v>
      </c>
      <c r="B427" s="160">
        <v>8</v>
      </c>
      <c r="C427" s="160" t="s">
        <v>3866</v>
      </c>
      <c r="D427" s="160">
        <v>29902</v>
      </c>
      <c r="E427" s="160">
        <v>98.629191180000007</v>
      </c>
    </row>
    <row r="428" spans="1:5" ht="15">
      <c r="A428" s="160" t="s">
        <v>3855</v>
      </c>
      <c r="B428" s="160">
        <v>8</v>
      </c>
      <c r="C428" s="160" t="s">
        <v>3866</v>
      </c>
      <c r="D428" s="160">
        <v>21636</v>
      </c>
      <c r="E428" s="160">
        <v>134.5015731</v>
      </c>
    </row>
    <row r="429" spans="1:5" ht="15">
      <c r="A429" s="160" t="s">
        <v>3855</v>
      </c>
      <c r="B429" s="160">
        <v>8</v>
      </c>
      <c r="C429" s="160" t="s">
        <v>3866</v>
      </c>
      <c r="D429" s="160">
        <v>42003</v>
      </c>
      <c r="E429" s="160">
        <v>107.5003138</v>
      </c>
    </row>
    <row r="430" spans="1:5" ht="15">
      <c r="A430" s="160" t="s">
        <v>3855</v>
      </c>
      <c r="B430" s="160">
        <v>8</v>
      </c>
      <c r="C430" s="160" t="s">
        <v>3866</v>
      </c>
      <c r="D430" s="160">
        <v>41487</v>
      </c>
      <c r="E430" s="160">
        <v>113.3980375</v>
      </c>
    </row>
    <row r="431" spans="1:5" ht="15">
      <c r="A431" s="160" t="s">
        <v>3855</v>
      </c>
      <c r="B431" s="160">
        <v>8</v>
      </c>
      <c r="C431" s="160" t="s">
        <v>3866</v>
      </c>
      <c r="D431" s="160">
        <v>58684</v>
      </c>
      <c r="E431" s="160">
        <v>111.93555000000001</v>
      </c>
    </row>
    <row r="432" spans="1:5" ht="15">
      <c r="A432" s="160" t="s">
        <v>3855</v>
      </c>
      <c r="B432" s="160">
        <v>8</v>
      </c>
      <c r="C432" s="160" t="s">
        <v>3866</v>
      </c>
      <c r="D432" s="160">
        <v>55680</v>
      </c>
      <c r="E432" s="160">
        <v>126.08206490000001</v>
      </c>
    </row>
    <row r="433" spans="1:5" ht="15">
      <c r="A433" s="160" t="s">
        <v>3855</v>
      </c>
      <c r="B433" s="160">
        <v>8</v>
      </c>
      <c r="C433" s="160" t="s">
        <v>3866</v>
      </c>
      <c r="D433" s="160">
        <v>16614</v>
      </c>
      <c r="E433" s="160">
        <v>130.75272419999999</v>
      </c>
    </row>
    <row r="434" spans="1:5" ht="15">
      <c r="A434" s="160" t="s">
        <v>3855</v>
      </c>
      <c r="B434" s="160">
        <v>8</v>
      </c>
      <c r="C434" s="160" t="s">
        <v>3866</v>
      </c>
      <c r="D434" s="160">
        <v>86984</v>
      </c>
      <c r="E434" s="160">
        <v>114.2416025</v>
      </c>
    </row>
    <row r="435" spans="1:5" ht="15">
      <c r="A435" s="160" t="s">
        <v>3855</v>
      </c>
      <c r="B435" s="160">
        <v>8</v>
      </c>
      <c r="C435" s="160" t="s">
        <v>3866</v>
      </c>
      <c r="D435" s="160">
        <v>16749</v>
      </c>
      <c r="E435" s="160">
        <v>115.24026069999999</v>
      </c>
    </row>
    <row r="436" spans="1:5" ht="15">
      <c r="A436" s="160" t="s">
        <v>3855</v>
      </c>
      <c r="B436" s="160">
        <v>8</v>
      </c>
      <c r="C436" s="160" t="s">
        <v>3866</v>
      </c>
      <c r="D436" s="160">
        <v>35415</v>
      </c>
      <c r="E436" s="160">
        <v>111.0638786</v>
      </c>
    </row>
    <row r="437" spans="1:5" ht="15">
      <c r="A437" s="160" t="s">
        <v>3855</v>
      </c>
      <c r="B437" s="160">
        <v>8</v>
      </c>
      <c r="C437" s="160" t="s">
        <v>3866</v>
      </c>
      <c r="D437" s="160">
        <v>82615</v>
      </c>
      <c r="E437" s="160">
        <v>107.2680824</v>
      </c>
    </row>
    <row r="438" spans="1:5" ht="15">
      <c r="A438" s="160" t="s">
        <v>3855</v>
      </c>
      <c r="B438" s="160">
        <v>8</v>
      </c>
      <c r="C438" s="160" t="s">
        <v>3866</v>
      </c>
      <c r="D438" s="160">
        <v>9271</v>
      </c>
      <c r="E438" s="160">
        <v>129.41653030000001</v>
      </c>
    </row>
    <row r="439" spans="1:5" ht="15">
      <c r="A439" s="160" t="s">
        <v>3855</v>
      </c>
      <c r="B439" s="160">
        <v>8</v>
      </c>
      <c r="C439" s="160" t="s">
        <v>3866</v>
      </c>
      <c r="D439" s="160">
        <v>60022</v>
      </c>
      <c r="E439" s="160">
        <v>115.49887940000001</v>
      </c>
    </row>
    <row r="440" spans="1:5" ht="15">
      <c r="A440" s="160" t="s">
        <v>3855</v>
      </c>
      <c r="B440" s="160">
        <v>8</v>
      </c>
      <c r="C440" s="160" t="s">
        <v>3866</v>
      </c>
      <c r="D440" s="160">
        <v>51662</v>
      </c>
      <c r="E440" s="160">
        <v>109.92771070000001</v>
      </c>
    </row>
    <row r="441" spans="1:5" ht="15">
      <c r="A441" s="160" t="s">
        <v>3855</v>
      </c>
      <c r="B441" s="160">
        <v>10</v>
      </c>
      <c r="C441" s="160" t="s">
        <v>3866</v>
      </c>
      <c r="D441" s="160">
        <v>23395</v>
      </c>
      <c r="E441" s="160">
        <v>117.8053793</v>
      </c>
    </row>
    <row r="442" spans="1:5" ht="15">
      <c r="A442" s="160" t="s">
        <v>3855</v>
      </c>
      <c r="B442" s="160">
        <v>10</v>
      </c>
      <c r="C442" s="160" t="s">
        <v>3866</v>
      </c>
      <c r="D442" s="160">
        <v>29902</v>
      </c>
      <c r="E442" s="160">
        <v>98.490990909999994</v>
      </c>
    </row>
    <row r="443" spans="1:5" ht="15">
      <c r="A443" s="160" t="s">
        <v>3855</v>
      </c>
      <c r="B443" s="160">
        <v>10</v>
      </c>
      <c r="C443" s="160" t="s">
        <v>3866</v>
      </c>
      <c r="D443" s="160">
        <v>21636</v>
      </c>
      <c r="E443" s="160">
        <v>138.11698459999999</v>
      </c>
    </row>
    <row r="444" spans="1:5" ht="15">
      <c r="A444" s="160" t="s">
        <v>3855</v>
      </c>
      <c r="B444" s="160">
        <v>10</v>
      </c>
      <c r="C444" s="160" t="s">
        <v>3866</v>
      </c>
      <c r="D444" s="160">
        <v>42003</v>
      </c>
      <c r="E444" s="160">
        <v>103.77117</v>
      </c>
    </row>
    <row r="445" spans="1:5" ht="15">
      <c r="A445" s="160" t="s">
        <v>3855</v>
      </c>
      <c r="B445" s="160">
        <v>10</v>
      </c>
      <c r="C445" s="160" t="s">
        <v>3866</v>
      </c>
      <c r="D445" s="160">
        <v>41487</v>
      </c>
      <c r="E445" s="160">
        <v>114.4952467</v>
      </c>
    </row>
    <row r="446" spans="1:5" ht="15">
      <c r="A446" s="160" t="s">
        <v>3855</v>
      </c>
      <c r="B446" s="160">
        <v>10</v>
      </c>
      <c r="C446" s="160" t="s">
        <v>3866</v>
      </c>
      <c r="D446" s="160">
        <v>58684</v>
      </c>
      <c r="E446" s="160">
        <v>105.96774189999999</v>
      </c>
    </row>
    <row r="447" spans="1:5" ht="15">
      <c r="A447" s="160" t="s">
        <v>3855</v>
      </c>
      <c r="B447" s="160">
        <v>10</v>
      </c>
      <c r="C447" s="160" t="s">
        <v>3866</v>
      </c>
      <c r="D447" s="160">
        <v>55680</v>
      </c>
      <c r="E447" s="160">
        <v>126.1678543</v>
      </c>
    </row>
    <row r="448" spans="1:5" ht="15">
      <c r="A448" s="160" t="s">
        <v>3855</v>
      </c>
      <c r="B448" s="160">
        <v>10</v>
      </c>
      <c r="C448" s="160" t="s">
        <v>3866</v>
      </c>
      <c r="D448" s="160">
        <v>16614</v>
      </c>
      <c r="E448" s="160">
        <v>127.2093387</v>
      </c>
    </row>
    <row r="449" spans="1:5" ht="15">
      <c r="A449" s="160" t="s">
        <v>3855</v>
      </c>
      <c r="B449" s="160">
        <v>10</v>
      </c>
      <c r="C449" s="160" t="s">
        <v>3866</v>
      </c>
      <c r="D449" s="160">
        <v>86984</v>
      </c>
      <c r="E449" s="160">
        <v>108.3985675</v>
      </c>
    </row>
    <row r="450" spans="1:5" ht="15">
      <c r="A450" s="160" t="s">
        <v>3855</v>
      </c>
      <c r="B450" s="160">
        <v>10</v>
      </c>
      <c r="C450" s="160" t="s">
        <v>3866</v>
      </c>
      <c r="D450" s="160">
        <v>16749</v>
      </c>
      <c r="E450" s="160">
        <v>115.02732760000001</v>
      </c>
    </row>
    <row r="451" spans="1:5" ht="15">
      <c r="A451" s="160" t="s">
        <v>3855</v>
      </c>
      <c r="B451" s="160">
        <v>10</v>
      </c>
      <c r="C451" s="160" t="s">
        <v>3866</v>
      </c>
      <c r="D451" s="160">
        <v>35415</v>
      </c>
      <c r="E451" s="160">
        <v>112.34144999999999</v>
      </c>
    </row>
    <row r="452" spans="1:5" ht="15">
      <c r="A452" s="160" t="s">
        <v>3855</v>
      </c>
      <c r="B452" s="160">
        <v>10</v>
      </c>
      <c r="C452" s="160" t="s">
        <v>3866</v>
      </c>
      <c r="D452" s="160">
        <v>82615</v>
      </c>
      <c r="E452" s="160">
        <v>103.4279647</v>
      </c>
    </row>
    <row r="453" spans="1:5" ht="15">
      <c r="A453" s="160" t="s">
        <v>3855</v>
      </c>
      <c r="B453" s="160">
        <v>10</v>
      </c>
      <c r="C453" s="160" t="s">
        <v>3866</v>
      </c>
      <c r="D453" s="160">
        <v>9271</v>
      </c>
      <c r="E453" s="160">
        <v>127.0808028</v>
      </c>
    </row>
    <row r="454" spans="1:5" ht="15">
      <c r="A454" s="160" t="s">
        <v>3855</v>
      </c>
      <c r="B454" s="160">
        <v>10</v>
      </c>
      <c r="C454" s="160" t="s">
        <v>3866</v>
      </c>
      <c r="D454" s="160">
        <v>60022</v>
      </c>
      <c r="E454" s="160">
        <v>112.164625</v>
      </c>
    </row>
    <row r="455" spans="1:5" ht="15">
      <c r="A455" s="160" t="s">
        <v>3855</v>
      </c>
      <c r="B455" s="160">
        <v>10</v>
      </c>
      <c r="C455" s="160" t="s">
        <v>3866</v>
      </c>
      <c r="D455" s="160">
        <v>51662</v>
      </c>
      <c r="E455" s="160">
        <v>107.8954923</v>
      </c>
    </row>
    <row r="456" spans="1:5" ht="15">
      <c r="A456" s="160" t="s">
        <v>3855</v>
      </c>
      <c r="B456" s="160">
        <v>12</v>
      </c>
      <c r="C456" s="160" t="s">
        <v>3866</v>
      </c>
      <c r="D456" s="160">
        <v>23395</v>
      </c>
      <c r="E456" s="160">
        <v>119.765531</v>
      </c>
    </row>
    <row r="457" spans="1:5" ht="15">
      <c r="A457" s="160" t="s">
        <v>3855</v>
      </c>
      <c r="B457" s="160">
        <v>12</v>
      </c>
      <c r="C457" s="160" t="s">
        <v>3866</v>
      </c>
      <c r="D457" s="160">
        <v>29902</v>
      </c>
      <c r="E457" s="160">
        <v>97.454054549999995</v>
      </c>
    </row>
    <row r="458" spans="1:5" ht="15">
      <c r="A458" s="160" t="s">
        <v>3855</v>
      </c>
      <c r="B458" s="160">
        <v>12</v>
      </c>
      <c r="C458" s="160" t="s">
        <v>3866</v>
      </c>
      <c r="D458" s="160">
        <v>21636</v>
      </c>
      <c r="E458" s="160">
        <v>140.33500000000001</v>
      </c>
    </row>
    <row r="459" spans="1:5" ht="15">
      <c r="A459" s="160" t="s">
        <v>3855</v>
      </c>
      <c r="B459" s="160">
        <v>12</v>
      </c>
      <c r="C459" s="160" t="s">
        <v>3866</v>
      </c>
      <c r="D459" s="160">
        <v>42003</v>
      </c>
      <c r="E459" s="160">
        <v>108.805269</v>
      </c>
    </row>
    <row r="460" spans="1:5" ht="15">
      <c r="A460" s="160" t="s">
        <v>3855</v>
      </c>
      <c r="B460" s="160">
        <v>12</v>
      </c>
      <c r="C460" s="160" t="s">
        <v>3866</v>
      </c>
      <c r="D460" s="160">
        <v>41487</v>
      </c>
      <c r="E460" s="160">
        <v>112.5650133</v>
      </c>
    </row>
    <row r="461" spans="1:5" ht="15">
      <c r="A461" s="160" t="s">
        <v>3855</v>
      </c>
      <c r="B461" s="160">
        <v>12</v>
      </c>
      <c r="C461" s="160" t="s">
        <v>3866</v>
      </c>
      <c r="D461" s="160">
        <v>58684</v>
      </c>
      <c r="E461" s="160">
        <v>112.3793103</v>
      </c>
    </row>
    <row r="462" spans="1:5" ht="15">
      <c r="A462" s="160" t="s">
        <v>3855</v>
      </c>
      <c r="B462" s="160">
        <v>12</v>
      </c>
      <c r="C462" s="160" t="s">
        <v>3866</v>
      </c>
      <c r="D462" s="160">
        <v>55680</v>
      </c>
      <c r="E462" s="160">
        <v>128.26745560000001</v>
      </c>
    </row>
    <row r="463" spans="1:5" ht="15">
      <c r="A463" s="160" t="s">
        <v>3855</v>
      </c>
      <c r="B463" s="160">
        <v>12</v>
      </c>
      <c r="C463" s="160" t="s">
        <v>3866</v>
      </c>
      <c r="D463" s="160">
        <v>16614</v>
      </c>
      <c r="E463" s="160">
        <v>123.0768594</v>
      </c>
    </row>
    <row r="464" spans="1:5" ht="15">
      <c r="A464" s="160" t="s">
        <v>3855</v>
      </c>
      <c r="B464" s="160">
        <v>12</v>
      </c>
      <c r="C464" s="160" t="s">
        <v>3866</v>
      </c>
      <c r="D464" s="160">
        <v>86984</v>
      </c>
      <c r="E464" s="160">
        <v>112.7785571</v>
      </c>
    </row>
    <row r="465" spans="1:5" ht="15">
      <c r="A465" s="160" t="s">
        <v>3855</v>
      </c>
      <c r="B465" s="160">
        <v>12</v>
      </c>
      <c r="C465" s="160" t="s">
        <v>3866</v>
      </c>
      <c r="D465" s="160">
        <v>16749</v>
      </c>
      <c r="E465" s="160">
        <v>116.64207140000001</v>
      </c>
    </row>
    <row r="466" spans="1:5" ht="15">
      <c r="A466" s="160" t="s">
        <v>3855</v>
      </c>
      <c r="B466" s="160">
        <v>12</v>
      </c>
      <c r="C466" s="160" t="s">
        <v>3866</v>
      </c>
      <c r="D466" s="160">
        <v>35415</v>
      </c>
      <c r="E466" s="160">
        <v>110.5558833</v>
      </c>
    </row>
    <row r="467" spans="1:5" ht="15">
      <c r="A467" s="160" t="s">
        <v>3855</v>
      </c>
      <c r="B467" s="160">
        <v>12</v>
      </c>
      <c r="C467" s="160" t="s">
        <v>3866</v>
      </c>
      <c r="D467" s="160">
        <v>82615</v>
      </c>
      <c r="E467" s="160">
        <v>113.1828829</v>
      </c>
    </row>
    <row r="468" spans="1:5" ht="15">
      <c r="A468" s="160" t="s">
        <v>3855</v>
      </c>
      <c r="B468" s="160">
        <v>12</v>
      </c>
      <c r="C468" s="160" t="s">
        <v>3866</v>
      </c>
      <c r="D468" s="160">
        <v>9271</v>
      </c>
      <c r="E468" s="160">
        <v>138.60136410000001</v>
      </c>
    </row>
    <row r="469" spans="1:5" ht="15">
      <c r="A469" s="160" t="s">
        <v>3855</v>
      </c>
      <c r="B469" s="160">
        <v>12</v>
      </c>
      <c r="C469" s="160" t="s">
        <v>3866</v>
      </c>
      <c r="D469" s="160">
        <v>60022</v>
      </c>
      <c r="E469" s="160">
        <v>125.3238444</v>
      </c>
    </row>
    <row r="470" spans="1:5" ht="15">
      <c r="A470" s="160" t="s">
        <v>3855</v>
      </c>
      <c r="B470" s="160">
        <v>12</v>
      </c>
      <c r="C470" s="160" t="s">
        <v>3866</v>
      </c>
      <c r="D470" s="160">
        <v>51662</v>
      </c>
      <c r="E470" s="160">
        <v>106.70962590000001</v>
      </c>
    </row>
    <row r="471" spans="1:5" ht="15">
      <c r="A471" s="160" t="s">
        <v>3855</v>
      </c>
      <c r="B471" s="160">
        <v>14</v>
      </c>
      <c r="C471" s="160" t="s">
        <v>3866</v>
      </c>
      <c r="D471" s="160">
        <v>23395</v>
      </c>
      <c r="E471" s="160">
        <v>109.7145429</v>
      </c>
    </row>
    <row r="472" spans="1:5" ht="15">
      <c r="A472" s="160" t="s">
        <v>3855</v>
      </c>
      <c r="B472" s="160">
        <v>14</v>
      </c>
      <c r="C472" s="160" t="s">
        <v>3866</v>
      </c>
      <c r="D472" s="160">
        <v>29902</v>
      </c>
      <c r="E472" s="160">
        <v>113.47402940000001</v>
      </c>
    </row>
    <row r="473" spans="1:5" ht="15">
      <c r="A473" s="160" t="s">
        <v>3855</v>
      </c>
      <c r="B473" s="160">
        <v>14</v>
      </c>
      <c r="C473" s="160" t="s">
        <v>3866</v>
      </c>
      <c r="D473" s="160">
        <v>21636</v>
      </c>
      <c r="E473" s="160">
        <v>140.82112219999999</v>
      </c>
    </row>
    <row r="474" spans="1:5" ht="15">
      <c r="A474" s="160" t="s">
        <v>3855</v>
      </c>
      <c r="B474" s="160">
        <v>14</v>
      </c>
      <c r="C474" s="160" t="s">
        <v>3866</v>
      </c>
      <c r="D474" s="160">
        <v>42003</v>
      </c>
      <c r="E474" s="160">
        <v>105.28584480000001</v>
      </c>
    </row>
    <row r="475" spans="1:5" ht="15">
      <c r="A475" s="160" t="s">
        <v>3855</v>
      </c>
      <c r="B475" s="160">
        <v>14</v>
      </c>
      <c r="C475" s="160" t="s">
        <v>3866</v>
      </c>
      <c r="D475" s="160">
        <v>41487</v>
      </c>
      <c r="E475" s="160">
        <v>117.0461303</v>
      </c>
    </row>
    <row r="476" spans="1:5" ht="15">
      <c r="A476" s="160" t="s">
        <v>3855</v>
      </c>
      <c r="B476" s="160">
        <v>14</v>
      </c>
      <c r="C476" s="160" t="s">
        <v>3866</v>
      </c>
      <c r="D476" s="160">
        <v>58684</v>
      </c>
      <c r="E476" s="160">
        <v>106.5</v>
      </c>
    </row>
    <row r="477" spans="1:5" ht="15">
      <c r="A477" s="160" t="s">
        <v>3855</v>
      </c>
      <c r="B477" s="160">
        <v>14</v>
      </c>
      <c r="C477" s="160" t="s">
        <v>3866</v>
      </c>
      <c r="D477" s="160">
        <v>55680</v>
      </c>
      <c r="E477" s="160">
        <v>126.95754169999999</v>
      </c>
    </row>
    <row r="478" spans="1:5" ht="15">
      <c r="A478" s="160" t="s">
        <v>3855</v>
      </c>
      <c r="B478" s="160">
        <v>14</v>
      </c>
      <c r="C478" s="160" t="s">
        <v>3866</v>
      </c>
      <c r="D478" s="160">
        <v>16614</v>
      </c>
      <c r="E478" s="160">
        <v>121.1276088</v>
      </c>
    </row>
    <row r="479" spans="1:5" ht="15">
      <c r="A479" s="160" t="s">
        <v>3855</v>
      </c>
      <c r="B479" s="160">
        <v>14</v>
      </c>
      <c r="C479" s="160" t="s">
        <v>3866</v>
      </c>
      <c r="D479" s="160">
        <v>86984</v>
      </c>
      <c r="E479" s="160">
        <v>106.84958109999999</v>
      </c>
    </row>
    <row r="480" spans="1:5" ht="15">
      <c r="A480" s="160" t="s">
        <v>3855</v>
      </c>
      <c r="B480" s="160">
        <v>14</v>
      </c>
      <c r="C480" s="160" t="s">
        <v>3866</v>
      </c>
      <c r="D480" s="160">
        <v>16749</v>
      </c>
      <c r="E480" s="160">
        <v>110.818231</v>
      </c>
    </row>
    <row r="481" spans="1:5" ht="15">
      <c r="A481" s="160" t="s">
        <v>3855</v>
      </c>
      <c r="B481" s="160">
        <v>14</v>
      </c>
      <c r="C481" s="160" t="s">
        <v>3866</v>
      </c>
      <c r="D481" s="160">
        <v>35415</v>
      </c>
      <c r="E481" s="160">
        <v>118.48591999999999</v>
      </c>
    </row>
    <row r="482" spans="1:5" ht="15">
      <c r="A482" s="160" t="s">
        <v>3855</v>
      </c>
      <c r="B482" s="160">
        <v>14</v>
      </c>
      <c r="C482" s="160" t="s">
        <v>3866</v>
      </c>
      <c r="D482" s="160">
        <v>82615</v>
      </c>
      <c r="E482" s="160">
        <v>102.4174469</v>
      </c>
    </row>
    <row r="483" spans="1:5" ht="15">
      <c r="A483" s="160" t="s">
        <v>3855</v>
      </c>
      <c r="B483" s="160">
        <v>14</v>
      </c>
      <c r="C483" s="160" t="s">
        <v>3866</v>
      </c>
      <c r="D483" s="160">
        <v>9271</v>
      </c>
      <c r="E483" s="160">
        <v>138.86306110000001</v>
      </c>
    </row>
    <row r="484" spans="1:5" ht="15">
      <c r="A484" s="160" t="s">
        <v>3855</v>
      </c>
      <c r="B484" s="160">
        <v>14</v>
      </c>
      <c r="C484" s="160" t="s">
        <v>3866</v>
      </c>
      <c r="D484" s="160">
        <v>60022</v>
      </c>
      <c r="E484" s="160">
        <v>134.63030269999999</v>
      </c>
    </row>
    <row r="485" spans="1:5" ht="15">
      <c r="A485" s="160" t="s">
        <v>3855</v>
      </c>
      <c r="B485" s="160">
        <v>14</v>
      </c>
      <c r="C485" s="160" t="s">
        <v>3866</v>
      </c>
      <c r="D485" s="160">
        <v>51662</v>
      </c>
      <c r="E485" s="160">
        <v>109.61855</v>
      </c>
    </row>
    <row r="486" spans="1:5" ht="15">
      <c r="A486" s="160" t="s">
        <v>3855</v>
      </c>
      <c r="B486" s="160">
        <v>16</v>
      </c>
      <c r="C486" s="160" t="s">
        <v>3866</v>
      </c>
      <c r="D486" s="160">
        <v>23395</v>
      </c>
      <c r="E486" s="160">
        <v>123.3600594</v>
      </c>
    </row>
    <row r="487" spans="1:5" ht="15">
      <c r="A487" s="160" t="s">
        <v>3855</v>
      </c>
      <c r="B487" s="160">
        <v>16</v>
      </c>
      <c r="C487" s="160" t="s">
        <v>3866</v>
      </c>
      <c r="D487" s="160">
        <v>29902</v>
      </c>
      <c r="E487" s="160">
        <v>118.9840135</v>
      </c>
    </row>
    <row r="488" spans="1:5" ht="15">
      <c r="A488" s="160" t="s">
        <v>3855</v>
      </c>
      <c r="B488" s="160">
        <v>16</v>
      </c>
      <c r="C488" s="160" t="s">
        <v>3866</v>
      </c>
      <c r="D488" s="160">
        <v>21636</v>
      </c>
      <c r="E488" s="160">
        <v>136.05833329999999</v>
      </c>
    </row>
    <row r="489" spans="1:5" ht="15">
      <c r="A489" s="160" t="s">
        <v>3855</v>
      </c>
      <c r="B489" s="160">
        <v>16</v>
      </c>
      <c r="C489" s="160" t="s">
        <v>3866</v>
      </c>
      <c r="D489" s="160">
        <v>42003</v>
      </c>
      <c r="E489" s="160">
        <v>107.6425806</v>
      </c>
    </row>
    <row r="490" spans="1:5" ht="15">
      <c r="A490" s="160" t="s">
        <v>3855</v>
      </c>
      <c r="B490" s="160">
        <v>16</v>
      </c>
      <c r="C490" s="160" t="s">
        <v>3866</v>
      </c>
      <c r="D490" s="160">
        <v>41487</v>
      </c>
      <c r="E490" s="160">
        <v>112.7928419</v>
      </c>
    </row>
    <row r="491" spans="1:5" ht="15">
      <c r="A491" s="160" t="s">
        <v>3855</v>
      </c>
      <c r="B491" s="160">
        <v>16</v>
      </c>
      <c r="C491" s="160" t="s">
        <v>3866</v>
      </c>
      <c r="D491" s="160">
        <v>58684</v>
      </c>
      <c r="E491" s="160">
        <v>114.28125</v>
      </c>
    </row>
    <row r="492" spans="1:5" ht="15">
      <c r="A492" s="160" t="s">
        <v>3855</v>
      </c>
      <c r="B492" s="160">
        <v>16</v>
      </c>
      <c r="C492" s="160" t="s">
        <v>3866</v>
      </c>
      <c r="D492" s="160">
        <v>55680</v>
      </c>
      <c r="E492" s="160">
        <v>124.9824441</v>
      </c>
    </row>
    <row r="493" spans="1:5" ht="15">
      <c r="A493" s="160" t="s">
        <v>3855</v>
      </c>
      <c r="B493" s="160">
        <v>16</v>
      </c>
      <c r="C493" s="160" t="s">
        <v>3866</v>
      </c>
      <c r="D493" s="160">
        <v>16614</v>
      </c>
      <c r="E493" s="160">
        <v>104.4052946</v>
      </c>
    </row>
    <row r="494" spans="1:5" ht="15">
      <c r="A494" s="160" t="s">
        <v>3855</v>
      </c>
      <c r="B494" s="160">
        <v>16</v>
      </c>
      <c r="C494" s="160" t="s">
        <v>3866</v>
      </c>
      <c r="D494" s="160">
        <v>86984</v>
      </c>
      <c r="E494" s="160">
        <v>110.9129703</v>
      </c>
    </row>
    <row r="495" spans="1:5" ht="15">
      <c r="A495" s="160" t="s">
        <v>3855</v>
      </c>
      <c r="B495" s="160">
        <v>16</v>
      </c>
      <c r="C495" s="160" t="s">
        <v>3866</v>
      </c>
      <c r="D495" s="160">
        <v>16749</v>
      </c>
      <c r="E495" s="160">
        <v>109.4985781</v>
      </c>
    </row>
    <row r="496" spans="1:5" ht="15">
      <c r="A496" s="160" t="s">
        <v>3855</v>
      </c>
      <c r="B496" s="160">
        <v>16</v>
      </c>
      <c r="C496" s="160" t="s">
        <v>3866</v>
      </c>
      <c r="D496" s="160">
        <v>35415</v>
      </c>
      <c r="E496" s="160">
        <v>117.117869</v>
      </c>
    </row>
    <row r="497" spans="1:5" ht="15">
      <c r="A497" s="160" t="s">
        <v>3855</v>
      </c>
      <c r="B497" s="160">
        <v>16</v>
      </c>
      <c r="C497" s="160" t="s">
        <v>3866</v>
      </c>
      <c r="D497" s="160">
        <v>82615</v>
      </c>
      <c r="E497" s="160">
        <v>116.63972219999999</v>
      </c>
    </row>
    <row r="498" spans="1:5" ht="15">
      <c r="A498" s="160" t="s">
        <v>3855</v>
      </c>
      <c r="B498" s="160">
        <v>16</v>
      </c>
      <c r="C498" s="160" t="s">
        <v>3866</v>
      </c>
      <c r="D498" s="160">
        <v>9271</v>
      </c>
      <c r="E498" s="160">
        <v>134.94651429999999</v>
      </c>
    </row>
    <row r="499" spans="1:5" ht="15">
      <c r="A499" s="160" t="s">
        <v>3855</v>
      </c>
      <c r="B499" s="160">
        <v>16</v>
      </c>
      <c r="C499" s="160" t="s">
        <v>3866</v>
      </c>
      <c r="D499" s="160">
        <v>60022</v>
      </c>
      <c r="E499" s="160">
        <v>132.82219169999999</v>
      </c>
    </row>
    <row r="500" spans="1:5" ht="15">
      <c r="A500" s="160" t="s">
        <v>3855</v>
      </c>
      <c r="B500" s="160">
        <v>16</v>
      </c>
      <c r="C500" s="160" t="s">
        <v>3866</v>
      </c>
      <c r="D500" s="160">
        <v>51662</v>
      </c>
      <c r="E500" s="160">
        <v>109.6070538</v>
      </c>
    </row>
    <row r="501" spans="1:5" ht="15">
      <c r="A501" s="160" t="s">
        <v>3855</v>
      </c>
      <c r="B501" s="160">
        <v>18</v>
      </c>
      <c r="C501" s="160" t="s">
        <v>3866</v>
      </c>
      <c r="D501" s="160">
        <v>23395</v>
      </c>
      <c r="E501" s="160">
        <v>125.2466161</v>
      </c>
    </row>
    <row r="502" spans="1:5" ht="15">
      <c r="A502" s="160" t="s">
        <v>3855</v>
      </c>
      <c r="B502" s="160">
        <v>18</v>
      </c>
      <c r="C502" s="160" t="s">
        <v>3866</v>
      </c>
      <c r="D502" s="160">
        <v>29902</v>
      </c>
      <c r="E502" s="160">
        <v>113.5659529</v>
      </c>
    </row>
    <row r="503" spans="1:5" ht="15">
      <c r="A503" s="160" t="s">
        <v>3855</v>
      </c>
      <c r="B503" s="160">
        <v>18</v>
      </c>
      <c r="C503" s="160" t="s">
        <v>3866</v>
      </c>
      <c r="D503" s="160">
        <v>21636</v>
      </c>
      <c r="E503" s="160">
        <v>134.3548333</v>
      </c>
    </row>
    <row r="504" spans="1:5" ht="15">
      <c r="A504" s="160" t="s">
        <v>3855</v>
      </c>
      <c r="B504" s="160">
        <v>18</v>
      </c>
      <c r="C504" s="160" t="s">
        <v>3866</v>
      </c>
      <c r="D504" s="160">
        <v>42003</v>
      </c>
      <c r="E504" s="160">
        <v>108.7776806</v>
      </c>
    </row>
    <row r="505" spans="1:5" ht="15">
      <c r="A505" s="160" t="s">
        <v>3855</v>
      </c>
      <c r="B505" s="160">
        <v>18</v>
      </c>
      <c r="C505" s="160" t="s">
        <v>3866</v>
      </c>
      <c r="D505" s="160">
        <v>41487</v>
      </c>
      <c r="E505" s="160">
        <v>118.3463333</v>
      </c>
    </row>
    <row r="506" spans="1:5" ht="15">
      <c r="A506" s="160" t="s">
        <v>3855</v>
      </c>
      <c r="B506" s="160">
        <v>18</v>
      </c>
      <c r="C506" s="160" t="s">
        <v>3866</v>
      </c>
      <c r="D506" s="160">
        <v>58684</v>
      </c>
      <c r="E506" s="160">
        <v>102.96774189999999</v>
      </c>
    </row>
    <row r="507" spans="1:5" ht="15">
      <c r="A507" s="160" t="s">
        <v>3855</v>
      </c>
      <c r="B507" s="160">
        <v>18</v>
      </c>
      <c r="C507" s="160" t="s">
        <v>3866</v>
      </c>
      <c r="D507" s="160">
        <v>55680</v>
      </c>
      <c r="E507" s="160">
        <v>130.86758380000001</v>
      </c>
    </row>
    <row r="508" spans="1:5" ht="15">
      <c r="A508" s="160" t="s">
        <v>3855</v>
      </c>
      <c r="B508" s="160">
        <v>18</v>
      </c>
      <c r="C508" s="160" t="s">
        <v>3866</v>
      </c>
      <c r="D508" s="160">
        <v>16614</v>
      </c>
      <c r="E508" s="160">
        <v>124.26653330000001</v>
      </c>
    </row>
    <row r="509" spans="1:5" ht="15">
      <c r="A509" s="160" t="s">
        <v>3855</v>
      </c>
      <c r="B509" s="160">
        <v>18</v>
      </c>
      <c r="C509" s="160" t="s">
        <v>3866</v>
      </c>
      <c r="D509" s="160">
        <v>86984</v>
      </c>
      <c r="E509" s="160">
        <v>113.5381222</v>
      </c>
    </row>
    <row r="510" spans="1:5" ht="15">
      <c r="A510" s="160" t="s">
        <v>3855</v>
      </c>
      <c r="B510" s="160">
        <v>18</v>
      </c>
      <c r="C510" s="160" t="s">
        <v>3866</v>
      </c>
      <c r="D510" s="160">
        <v>16749</v>
      </c>
      <c r="E510" s="160">
        <v>114.251425</v>
      </c>
    </row>
    <row r="511" spans="1:5" ht="15">
      <c r="A511" s="160" t="s">
        <v>3855</v>
      </c>
      <c r="B511" s="160">
        <v>18</v>
      </c>
      <c r="C511" s="160" t="s">
        <v>3866</v>
      </c>
      <c r="D511" s="160">
        <v>35415</v>
      </c>
      <c r="E511" s="160">
        <v>112.00502400000001</v>
      </c>
    </row>
    <row r="512" spans="1:5" ht="15">
      <c r="A512" s="160" t="s">
        <v>3855</v>
      </c>
      <c r="B512" s="160">
        <v>18</v>
      </c>
      <c r="C512" s="160" t="s">
        <v>3866</v>
      </c>
      <c r="D512" s="160">
        <v>82615</v>
      </c>
      <c r="E512" s="160">
        <v>103.5934829</v>
      </c>
    </row>
    <row r="513" spans="1:5" ht="15">
      <c r="A513" s="160" t="s">
        <v>3855</v>
      </c>
      <c r="B513" s="160">
        <v>18</v>
      </c>
      <c r="C513" s="160" t="s">
        <v>3866</v>
      </c>
      <c r="D513" s="160">
        <v>9271</v>
      </c>
      <c r="E513" s="160">
        <v>117.95972</v>
      </c>
    </row>
    <row r="514" spans="1:5" ht="15">
      <c r="A514" s="160" t="s">
        <v>3855</v>
      </c>
      <c r="B514" s="160">
        <v>18</v>
      </c>
      <c r="C514" s="160" t="s">
        <v>3866</v>
      </c>
      <c r="D514" s="160">
        <v>60022</v>
      </c>
      <c r="E514" s="160">
        <v>132.04738</v>
      </c>
    </row>
    <row r="515" spans="1:5" ht="15">
      <c r="A515" s="160" t="s">
        <v>3855</v>
      </c>
      <c r="B515" s="160">
        <v>18</v>
      </c>
      <c r="C515" s="160" t="s">
        <v>3866</v>
      </c>
      <c r="D515" s="160">
        <v>51662</v>
      </c>
      <c r="E515" s="160">
        <v>110.1936</v>
      </c>
    </row>
    <row r="516" spans="1:5" ht="15">
      <c r="A516" s="160" t="s">
        <v>3855</v>
      </c>
      <c r="B516" s="160">
        <v>20</v>
      </c>
      <c r="C516" s="160" t="s">
        <v>3866</v>
      </c>
      <c r="D516" s="160">
        <v>23395</v>
      </c>
      <c r="E516" s="160">
        <v>133.9949556</v>
      </c>
    </row>
    <row r="517" spans="1:5" ht="15">
      <c r="A517" s="160" t="s">
        <v>3855</v>
      </c>
      <c r="B517" s="160">
        <v>20</v>
      </c>
      <c r="C517" s="160" t="s">
        <v>3866</v>
      </c>
      <c r="D517" s="160">
        <v>29902</v>
      </c>
      <c r="E517" s="160">
        <v>108.5299303</v>
      </c>
    </row>
    <row r="518" spans="1:5" ht="15">
      <c r="A518" s="160" t="s">
        <v>3855</v>
      </c>
      <c r="B518" s="160">
        <v>20</v>
      </c>
      <c r="C518" s="160" t="s">
        <v>3866</v>
      </c>
      <c r="D518" s="160">
        <v>21636</v>
      </c>
      <c r="E518" s="160">
        <v>142.07577040000001</v>
      </c>
    </row>
    <row r="519" spans="1:5" ht="15">
      <c r="A519" s="160" t="s">
        <v>3855</v>
      </c>
      <c r="B519" s="160">
        <v>20</v>
      </c>
      <c r="C519" s="160" t="s">
        <v>3866</v>
      </c>
      <c r="D519" s="160">
        <v>42003</v>
      </c>
      <c r="E519" s="160">
        <v>110.4941633</v>
      </c>
    </row>
    <row r="520" spans="1:5" ht="15">
      <c r="A520" s="160" t="s">
        <v>3855</v>
      </c>
      <c r="B520" s="160">
        <v>20</v>
      </c>
      <c r="C520" s="160" t="s">
        <v>3866</v>
      </c>
      <c r="D520" s="160">
        <v>41487</v>
      </c>
      <c r="E520" s="160">
        <v>116.38382</v>
      </c>
    </row>
    <row r="521" spans="1:5" ht="15">
      <c r="A521" s="160" t="s">
        <v>3855</v>
      </c>
      <c r="B521" s="160">
        <v>20</v>
      </c>
      <c r="C521" s="160" t="s">
        <v>3866</v>
      </c>
      <c r="D521" s="160">
        <v>58684</v>
      </c>
      <c r="E521" s="160">
        <v>105.9666667</v>
      </c>
    </row>
    <row r="522" spans="1:5" ht="15">
      <c r="A522" s="160" t="s">
        <v>3855</v>
      </c>
      <c r="B522" s="160">
        <v>20</v>
      </c>
      <c r="C522" s="160" t="s">
        <v>3866</v>
      </c>
      <c r="D522" s="160">
        <v>55680</v>
      </c>
      <c r="E522" s="160">
        <v>131.83779440000001</v>
      </c>
    </row>
    <row r="523" spans="1:5" ht="15">
      <c r="A523" s="160" t="s">
        <v>3855</v>
      </c>
      <c r="B523" s="160">
        <v>20</v>
      </c>
      <c r="C523" s="160" t="s">
        <v>3866</v>
      </c>
      <c r="D523" s="160">
        <v>16614</v>
      </c>
      <c r="E523" s="160">
        <v>101.4645605</v>
      </c>
    </row>
    <row r="524" spans="1:5" ht="15">
      <c r="A524" s="160" t="s">
        <v>3855</v>
      </c>
      <c r="B524" s="160">
        <v>20</v>
      </c>
      <c r="C524" s="160" t="s">
        <v>3866</v>
      </c>
      <c r="D524" s="160">
        <v>86984</v>
      </c>
      <c r="E524" s="160">
        <v>108.8333676</v>
      </c>
    </row>
    <row r="525" spans="1:5" ht="15">
      <c r="A525" s="160" t="s">
        <v>3855</v>
      </c>
      <c r="B525" s="160">
        <v>20</v>
      </c>
      <c r="C525" s="160" t="s">
        <v>3866</v>
      </c>
      <c r="D525" s="160">
        <v>16749</v>
      </c>
      <c r="E525" s="160">
        <v>119.6235645</v>
      </c>
    </row>
    <row r="526" spans="1:5" ht="15">
      <c r="A526" s="160" t="s">
        <v>3855</v>
      </c>
      <c r="B526" s="160">
        <v>20</v>
      </c>
      <c r="C526" s="160" t="s">
        <v>3866</v>
      </c>
      <c r="D526" s="160">
        <v>35415</v>
      </c>
      <c r="E526" s="160">
        <v>113.0051292</v>
      </c>
    </row>
    <row r="527" spans="1:5" ht="15">
      <c r="A527" s="160" t="s">
        <v>3855</v>
      </c>
      <c r="B527" s="160">
        <v>20</v>
      </c>
      <c r="C527" s="160" t="s">
        <v>3866</v>
      </c>
      <c r="D527" s="160">
        <v>82615</v>
      </c>
      <c r="E527" s="160">
        <v>116.9615057</v>
      </c>
    </row>
    <row r="528" spans="1:5" ht="15">
      <c r="A528" s="160" t="s">
        <v>3855</v>
      </c>
      <c r="B528" s="160">
        <v>20</v>
      </c>
      <c r="C528" s="160" t="s">
        <v>3866</v>
      </c>
      <c r="D528" s="160">
        <v>9271</v>
      </c>
      <c r="E528" s="160">
        <v>124.4844306</v>
      </c>
    </row>
    <row r="529" spans="1:5" ht="15">
      <c r="A529" s="160" t="s">
        <v>3855</v>
      </c>
      <c r="B529" s="160">
        <v>20</v>
      </c>
      <c r="C529" s="160" t="s">
        <v>3866</v>
      </c>
      <c r="D529" s="160">
        <v>60022</v>
      </c>
      <c r="E529" s="160">
        <v>139.1705</v>
      </c>
    </row>
    <row r="530" spans="1:5" ht="15">
      <c r="A530" s="160" t="s">
        <v>3855</v>
      </c>
      <c r="B530" s="160">
        <v>20</v>
      </c>
      <c r="C530" s="160" t="s">
        <v>3866</v>
      </c>
      <c r="D530" s="160">
        <v>51662</v>
      </c>
      <c r="E530" s="160">
        <v>108.5105815</v>
      </c>
    </row>
    <row r="531" spans="1:5" ht="15">
      <c r="A531" s="160" t="s">
        <v>3855</v>
      </c>
      <c r="B531" s="160">
        <v>22</v>
      </c>
      <c r="C531" s="160" t="s">
        <v>3867</v>
      </c>
      <c r="D531" s="160">
        <v>23395</v>
      </c>
      <c r="E531" s="160">
        <v>117.1588261</v>
      </c>
    </row>
    <row r="532" spans="1:5" ht="15">
      <c r="A532" s="160" t="s">
        <v>3855</v>
      </c>
      <c r="B532" s="160">
        <v>22</v>
      </c>
      <c r="C532" s="160" t="s">
        <v>3867</v>
      </c>
      <c r="D532" s="160">
        <v>29902</v>
      </c>
      <c r="E532" s="160">
        <v>103.2219171</v>
      </c>
    </row>
    <row r="533" spans="1:5" ht="15">
      <c r="A533" s="160" t="s">
        <v>3855</v>
      </c>
      <c r="B533" s="160">
        <v>22</v>
      </c>
      <c r="C533" s="160" t="s">
        <v>3867</v>
      </c>
      <c r="D533" s="160">
        <v>21636</v>
      </c>
      <c r="E533" s="160">
        <v>130.45860880000001</v>
      </c>
    </row>
    <row r="534" spans="1:5" ht="15">
      <c r="A534" s="160" t="s">
        <v>3855</v>
      </c>
      <c r="B534" s="160">
        <v>22</v>
      </c>
      <c r="C534" s="160" t="s">
        <v>3867</v>
      </c>
      <c r="D534" s="160">
        <v>42003</v>
      </c>
      <c r="E534" s="160">
        <v>107.5372886</v>
      </c>
    </row>
    <row r="535" spans="1:5" ht="15">
      <c r="A535" s="160" t="s">
        <v>3855</v>
      </c>
      <c r="B535" s="160">
        <v>22</v>
      </c>
      <c r="C535" s="160" t="s">
        <v>3867</v>
      </c>
      <c r="D535" s="160">
        <v>41487</v>
      </c>
      <c r="E535" s="160">
        <v>106.2946</v>
      </c>
    </row>
    <row r="536" spans="1:5" ht="15">
      <c r="A536" s="160" t="s">
        <v>3855</v>
      </c>
      <c r="B536" s="160">
        <v>22</v>
      </c>
      <c r="C536" s="160" t="s">
        <v>3867</v>
      </c>
      <c r="D536" s="160">
        <v>58684</v>
      </c>
      <c r="E536" s="160">
        <v>93.34375</v>
      </c>
    </row>
    <row r="537" spans="1:5" ht="15">
      <c r="A537" s="160" t="s">
        <v>3855</v>
      </c>
      <c r="B537" s="160">
        <v>22</v>
      </c>
      <c r="C537" s="160" t="s">
        <v>3867</v>
      </c>
      <c r="D537" s="160">
        <v>55680</v>
      </c>
      <c r="E537" s="160">
        <v>119.9982583</v>
      </c>
    </row>
    <row r="538" spans="1:5" ht="15">
      <c r="A538" s="160" t="s">
        <v>3855</v>
      </c>
      <c r="B538" s="160">
        <v>22</v>
      </c>
      <c r="C538" s="160" t="s">
        <v>3867</v>
      </c>
      <c r="D538" s="160">
        <v>16614</v>
      </c>
      <c r="E538" s="160">
        <v>113.5282244</v>
      </c>
    </row>
    <row r="539" spans="1:5" ht="15">
      <c r="A539" s="160" t="s">
        <v>3855</v>
      </c>
      <c r="B539" s="160">
        <v>22</v>
      </c>
      <c r="C539" s="160" t="s">
        <v>3867</v>
      </c>
      <c r="D539" s="160">
        <v>86984</v>
      </c>
      <c r="E539" s="160">
        <v>117.7050217</v>
      </c>
    </row>
    <row r="540" spans="1:5" ht="15">
      <c r="A540" s="160" t="s">
        <v>3855</v>
      </c>
      <c r="B540" s="160">
        <v>22</v>
      </c>
      <c r="C540" s="160" t="s">
        <v>3867</v>
      </c>
      <c r="D540" s="160">
        <v>16749</v>
      </c>
      <c r="E540" s="160">
        <v>99.981530950000007</v>
      </c>
    </row>
    <row r="541" spans="1:5" ht="15">
      <c r="A541" s="160" t="s">
        <v>3855</v>
      </c>
      <c r="B541" s="160">
        <v>22</v>
      </c>
      <c r="C541" s="160" t="s">
        <v>3867</v>
      </c>
      <c r="D541" s="160">
        <v>35415</v>
      </c>
      <c r="E541" s="160">
        <v>104.5104714</v>
      </c>
    </row>
    <row r="542" spans="1:5" ht="15">
      <c r="A542" s="160" t="s">
        <v>3855</v>
      </c>
      <c r="B542" s="160">
        <v>22</v>
      </c>
      <c r="C542" s="160" t="s">
        <v>3867</v>
      </c>
      <c r="D542" s="160">
        <v>82615</v>
      </c>
      <c r="E542" s="160">
        <v>90.959958330000006</v>
      </c>
    </row>
    <row r="543" spans="1:5" ht="15">
      <c r="A543" s="160" t="s">
        <v>3855</v>
      </c>
      <c r="B543" s="160">
        <v>22</v>
      </c>
      <c r="C543" s="160" t="s">
        <v>3867</v>
      </c>
      <c r="D543" s="160">
        <v>9271</v>
      </c>
      <c r="E543" s="160">
        <v>132.50960000000001</v>
      </c>
    </row>
    <row r="544" spans="1:5" ht="15">
      <c r="A544" s="160" t="s">
        <v>3855</v>
      </c>
      <c r="B544" s="160">
        <v>22</v>
      </c>
      <c r="C544" s="160" t="s">
        <v>3867</v>
      </c>
      <c r="D544" s="160">
        <v>60022</v>
      </c>
      <c r="E544" s="160">
        <v>128.6418381</v>
      </c>
    </row>
    <row r="545" spans="1:5" ht="15">
      <c r="A545" s="160" t="s">
        <v>3855</v>
      </c>
      <c r="B545" s="160">
        <v>22</v>
      </c>
      <c r="C545" s="160" t="s">
        <v>3867</v>
      </c>
      <c r="D545" s="160">
        <v>51662</v>
      </c>
      <c r="E545" s="160">
        <v>109.89547880000001</v>
      </c>
    </row>
    <row r="546" spans="1:5" ht="15">
      <c r="A546" s="160" t="s">
        <v>3855</v>
      </c>
      <c r="B546" s="160">
        <v>24</v>
      </c>
      <c r="C546" s="160" t="s">
        <v>3867</v>
      </c>
      <c r="D546" s="160">
        <v>23395</v>
      </c>
      <c r="E546" s="160">
        <v>124.6033489</v>
      </c>
    </row>
    <row r="547" spans="1:5" ht="15">
      <c r="A547" s="160" t="s">
        <v>3855</v>
      </c>
      <c r="B547" s="160">
        <v>24</v>
      </c>
      <c r="C547" s="160" t="s">
        <v>3867</v>
      </c>
      <c r="D547" s="160">
        <v>29902</v>
      </c>
      <c r="E547" s="160">
        <v>100.00769150000001</v>
      </c>
    </row>
    <row r="548" spans="1:5" ht="15">
      <c r="A548" s="160" t="s">
        <v>3855</v>
      </c>
      <c r="B548" s="160">
        <v>24</v>
      </c>
      <c r="C548" s="160" t="s">
        <v>3867</v>
      </c>
      <c r="D548" s="160">
        <v>21636</v>
      </c>
      <c r="E548" s="160">
        <v>134.42687710000001</v>
      </c>
    </row>
    <row r="549" spans="1:5" ht="15">
      <c r="A549" s="160" t="s">
        <v>3855</v>
      </c>
      <c r="B549" s="160">
        <v>24</v>
      </c>
      <c r="C549" s="160" t="s">
        <v>3867</v>
      </c>
      <c r="D549" s="160">
        <v>42003</v>
      </c>
      <c r="E549" s="160">
        <v>110.2311132</v>
      </c>
    </row>
    <row r="550" spans="1:5" ht="15">
      <c r="A550" s="160" t="s">
        <v>3855</v>
      </c>
      <c r="B550" s="160">
        <v>24</v>
      </c>
      <c r="C550" s="160" t="s">
        <v>3867</v>
      </c>
      <c r="D550" s="160">
        <v>41487</v>
      </c>
      <c r="E550" s="160">
        <v>103.9829711</v>
      </c>
    </row>
    <row r="551" spans="1:5" ht="15">
      <c r="A551" s="160" t="s">
        <v>3855</v>
      </c>
      <c r="B551" s="160">
        <v>24</v>
      </c>
      <c r="C551" s="160" t="s">
        <v>3867</v>
      </c>
      <c r="D551" s="160">
        <v>58684</v>
      </c>
      <c r="E551" s="160">
        <v>98.318181820000007</v>
      </c>
    </row>
    <row r="552" spans="1:5" ht="15">
      <c r="A552" s="160" t="s">
        <v>3855</v>
      </c>
      <c r="B552" s="160">
        <v>24</v>
      </c>
      <c r="C552" s="160" t="s">
        <v>3867</v>
      </c>
      <c r="D552" s="160">
        <v>55680</v>
      </c>
      <c r="E552" s="160">
        <v>120.4801769</v>
      </c>
    </row>
    <row r="553" spans="1:5" ht="15">
      <c r="A553" s="160" t="s">
        <v>3855</v>
      </c>
      <c r="B553" s="160">
        <v>24</v>
      </c>
      <c r="C553" s="160" t="s">
        <v>3867</v>
      </c>
      <c r="D553" s="160">
        <v>16614</v>
      </c>
      <c r="E553" s="160">
        <v>103.91144439999999</v>
      </c>
    </row>
    <row r="554" spans="1:5" ht="15">
      <c r="A554" s="160" t="s">
        <v>3855</v>
      </c>
      <c r="B554" s="160">
        <v>24</v>
      </c>
      <c r="C554" s="160" t="s">
        <v>3867</v>
      </c>
      <c r="D554" s="160">
        <v>86984</v>
      </c>
      <c r="E554" s="160">
        <v>117.7460604</v>
      </c>
    </row>
    <row r="555" spans="1:5" ht="15">
      <c r="A555" s="160" t="s">
        <v>3855</v>
      </c>
      <c r="B555" s="160">
        <v>24</v>
      </c>
      <c r="C555" s="160" t="s">
        <v>3867</v>
      </c>
      <c r="D555" s="160">
        <v>16749</v>
      </c>
      <c r="E555" s="160">
        <v>100.4864</v>
      </c>
    </row>
    <row r="556" spans="1:5" ht="15">
      <c r="A556" s="160" t="s">
        <v>3855</v>
      </c>
      <c r="B556" s="160">
        <v>24</v>
      </c>
      <c r="C556" s="160" t="s">
        <v>3867</v>
      </c>
      <c r="D556" s="160">
        <v>35415</v>
      </c>
      <c r="E556" s="160">
        <v>107.8739806</v>
      </c>
    </row>
    <row r="557" spans="1:5" ht="15">
      <c r="A557" s="160" t="s">
        <v>3855</v>
      </c>
      <c r="B557" s="160">
        <v>24</v>
      </c>
      <c r="C557" s="160" t="s">
        <v>3867</v>
      </c>
      <c r="D557" s="160">
        <v>82615</v>
      </c>
      <c r="E557" s="160">
        <v>111.6596486</v>
      </c>
    </row>
    <row r="558" spans="1:5" ht="15">
      <c r="A558" s="160" t="s">
        <v>3855</v>
      </c>
      <c r="B558" s="160">
        <v>24</v>
      </c>
      <c r="C558" s="160" t="s">
        <v>3867</v>
      </c>
      <c r="D558" s="160">
        <v>9271</v>
      </c>
      <c r="E558" s="160">
        <v>130.35837380000001</v>
      </c>
    </row>
    <row r="559" spans="1:5" ht="15">
      <c r="A559" s="160" t="s">
        <v>3855</v>
      </c>
      <c r="B559" s="160">
        <v>24</v>
      </c>
      <c r="C559" s="160" t="s">
        <v>3867</v>
      </c>
      <c r="D559" s="160">
        <v>60022</v>
      </c>
      <c r="E559" s="160">
        <v>133.93557749999999</v>
      </c>
    </row>
    <row r="560" spans="1:5" ht="15">
      <c r="A560" s="160" t="s">
        <v>3855</v>
      </c>
      <c r="B560" s="160">
        <v>24</v>
      </c>
      <c r="C560" s="160" t="s">
        <v>3867</v>
      </c>
      <c r="D560" s="160">
        <v>51662</v>
      </c>
      <c r="E560" s="160">
        <v>110.1188056</v>
      </c>
    </row>
    <row r="561" spans="1:5" ht="15">
      <c r="A561" s="160" t="s">
        <v>3855</v>
      </c>
      <c r="B561" s="160">
        <v>26</v>
      </c>
      <c r="C561" s="160" t="s">
        <v>3867</v>
      </c>
      <c r="D561" s="160">
        <v>23395</v>
      </c>
      <c r="E561" s="160">
        <v>114.6545318</v>
      </c>
    </row>
    <row r="562" spans="1:5" ht="15">
      <c r="A562" s="160" t="s">
        <v>3855</v>
      </c>
      <c r="B562" s="160">
        <v>26</v>
      </c>
      <c r="C562" s="160" t="s">
        <v>3867</v>
      </c>
      <c r="D562" s="160">
        <v>29902</v>
      </c>
      <c r="E562" s="160">
        <v>92.822611359999996</v>
      </c>
    </row>
    <row r="563" spans="1:5" ht="15">
      <c r="A563" s="160" t="s">
        <v>3855</v>
      </c>
      <c r="B563" s="160">
        <v>26</v>
      </c>
      <c r="C563" s="160" t="s">
        <v>3867</v>
      </c>
      <c r="D563" s="160">
        <v>21636</v>
      </c>
      <c r="E563" s="160">
        <v>130.79685000000001</v>
      </c>
    </row>
    <row r="564" spans="1:5" ht="15">
      <c r="A564" s="160" t="s">
        <v>3855</v>
      </c>
      <c r="B564" s="160">
        <v>26</v>
      </c>
      <c r="C564" s="160" t="s">
        <v>3867</v>
      </c>
      <c r="D564" s="160">
        <v>42003</v>
      </c>
      <c r="E564" s="160">
        <v>108.85055560000001</v>
      </c>
    </row>
    <row r="565" spans="1:5" ht="15">
      <c r="A565" s="160" t="s">
        <v>3855</v>
      </c>
      <c r="B565" s="160">
        <v>26</v>
      </c>
      <c r="C565" s="160" t="s">
        <v>3867</v>
      </c>
      <c r="D565" s="160">
        <v>41487</v>
      </c>
      <c r="E565" s="160">
        <v>102.92324000000001</v>
      </c>
    </row>
    <row r="566" spans="1:5" ht="15">
      <c r="A566" s="160" t="s">
        <v>3855</v>
      </c>
      <c r="B566" s="160">
        <v>26</v>
      </c>
      <c r="C566" s="160" t="s">
        <v>3867</v>
      </c>
      <c r="D566" s="160">
        <v>58684</v>
      </c>
      <c r="E566" s="160">
        <v>92.302325580000002</v>
      </c>
    </row>
    <row r="567" spans="1:5" ht="15">
      <c r="A567" s="160" t="s">
        <v>3855</v>
      </c>
      <c r="B567" s="160">
        <v>26</v>
      </c>
      <c r="C567" s="160" t="s">
        <v>3867</v>
      </c>
      <c r="D567" s="160">
        <v>55680</v>
      </c>
      <c r="E567" s="160">
        <v>119.975359</v>
      </c>
    </row>
    <row r="568" spans="1:5" ht="15">
      <c r="A568" s="160" t="s">
        <v>3855</v>
      </c>
      <c r="B568" s="160">
        <v>26</v>
      </c>
      <c r="C568" s="160" t="s">
        <v>3867</v>
      </c>
      <c r="D568" s="160">
        <v>16614</v>
      </c>
      <c r="E568" s="160">
        <v>118.33410000000001</v>
      </c>
    </row>
    <row r="569" spans="1:5" ht="15">
      <c r="A569" s="160" t="s">
        <v>3855</v>
      </c>
      <c r="B569" s="160">
        <v>26</v>
      </c>
      <c r="C569" s="160" t="s">
        <v>3867</v>
      </c>
      <c r="D569" s="160">
        <v>86984</v>
      </c>
      <c r="E569" s="160">
        <v>124.32626</v>
      </c>
    </row>
    <row r="570" spans="1:5" ht="15">
      <c r="A570" s="160" t="s">
        <v>3855</v>
      </c>
      <c r="B570" s="160">
        <v>26</v>
      </c>
      <c r="C570" s="160" t="s">
        <v>3867</v>
      </c>
      <c r="D570" s="160">
        <v>16749</v>
      </c>
      <c r="E570" s="160">
        <v>98.158611359999995</v>
      </c>
    </row>
    <row r="571" spans="1:5" ht="15">
      <c r="A571" s="160" t="s">
        <v>3855</v>
      </c>
      <c r="B571" s="160">
        <v>26</v>
      </c>
      <c r="C571" s="160" t="s">
        <v>3867</v>
      </c>
      <c r="D571" s="160">
        <v>35415</v>
      </c>
      <c r="E571" s="160">
        <v>108.7375952</v>
      </c>
    </row>
    <row r="572" spans="1:5" ht="15">
      <c r="A572" s="160" t="s">
        <v>3855</v>
      </c>
      <c r="B572" s="160">
        <v>26</v>
      </c>
      <c r="C572" s="160" t="s">
        <v>3867</v>
      </c>
      <c r="D572" s="160">
        <v>82615</v>
      </c>
      <c r="E572" s="160">
        <v>105.1047667</v>
      </c>
    </row>
    <row r="573" spans="1:5" ht="15">
      <c r="A573" s="160" t="s">
        <v>3855</v>
      </c>
      <c r="B573" s="160">
        <v>26</v>
      </c>
      <c r="C573" s="160" t="s">
        <v>3867</v>
      </c>
      <c r="D573" s="160">
        <v>9271</v>
      </c>
      <c r="E573" s="160">
        <v>131.15154050000001</v>
      </c>
    </row>
    <row r="574" spans="1:5" ht="15">
      <c r="A574" s="160" t="s">
        <v>3855</v>
      </c>
      <c r="B574" s="160">
        <v>26</v>
      </c>
      <c r="C574" s="160" t="s">
        <v>3867</v>
      </c>
      <c r="D574" s="160">
        <v>60022</v>
      </c>
      <c r="E574" s="160">
        <v>130.0202463</v>
      </c>
    </row>
    <row r="575" spans="1:5" ht="15">
      <c r="A575" s="160" t="s">
        <v>3855</v>
      </c>
      <c r="B575" s="160">
        <v>26</v>
      </c>
      <c r="C575" s="160" t="s">
        <v>3867</v>
      </c>
      <c r="D575" s="160">
        <v>51662</v>
      </c>
      <c r="E575" s="160">
        <v>107.7322471</v>
      </c>
    </row>
    <row r="576" spans="1:5" ht="15">
      <c r="A576" s="160" t="s">
        <v>3855</v>
      </c>
      <c r="B576" s="160">
        <v>28</v>
      </c>
      <c r="C576" s="160" t="s">
        <v>3867</v>
      </c>
      <c r="D576" s="160">
        <v>23395</v>
      </c>
      <c r="E576" s="160">
        <v>130.7538907</v>
      </c>
    </row>
    <row r="577" spans="1:5" ht="15">
      <c r="A577" s="160" t="s">
        <v>3855</v>
      </c>
      <c r="B577" s="160">
        <v>28</v>
      </c>
      <c r="C577" s="160" t="s">
        <v>3867</v>
      </c>
      <c r="D577" s="160">
        <v>29902</v>
      </c>
      <c r="E577" s="160">
        <v>97.962639580000001</v>
      </c>
    </row>
    <row r="578" spans="1:5" ht="15">
      <c r="A578" s="160" t="s">
        <v>3855</v>
      </c>
      <c r="B578" s="160">
        <v>28</v>
      </c>
      <c r="C578" s="160" t="s">
        <v>3867</v>
      </c>
      <c r="D578" s="160">
        <v>21636</v>
      </c>
      <c r="E578" s="160">
        <v>130.56899999999999</v>
      </c>
    </row>
    <row r="579" spans="1:5" ht="15">
      <c r="A579" s="160" t="s">
        <v>3855</v>
      </c>
      <c r="B579" s="160">
        <v>28</v>
      </c>
      <c r="C579" s="160" t="s">
        <v>3867</v>
      </c>
      <c r="D579" s="160">
        <v>42003</v>
      </c>
      <c r="E579" s="160">
        <v>111.2685432</v>
      </c>
    </row>
    <row r="580" spans="1:5" ht="15">
      <c r="A580" s="160" t="s">
        <v>3855</v>
      </c>
      <c r="B580" s="160">
        <v>28</v>
      </c>
      <c r="C580" s="160" t="s">
        <v>3867</v>
      </c>
      <c r="D580" s="160">
        <v>41487</v>
      </c>
      <c r="E580" s="160">
        <v>102.42046000000001</v>
      </c>
    </row>
    <row r="581" spans="1:5" ht="15">
      <c r="A581" s="160" t="s">
        <v>3855</v>
      </c>
      <c r="B581" s="160">
        <v>28</v>
      </c>
      <c r="C581" s="160" t="s">
        <v>3867</v>
      </c>
      <c r="D581" s="160">
        <v>58684</v>
      </c>
      <c r="E581" s="160">
        <v>88.391304349999999</v>
      </c>
    </row>
    <row r="582" spans="1:5" ht="15">
      <c r="A582" s="160" t="s">
        <v>3855</v>
      </c>
      <c r="B582" s="160">
        <v>28</v>
      </c>
      <c r="C582" s="160" t="s">
        <v>3867</v>
      </c>
      <c r="D582" s="160">
        <v>55680</v>
      </c>
      <c r="E582" s="160">
        <v>116.7908425</v>
      </c>
    </row>
    <row r="583" spans="1:5" ht="15">
      <c r="A583" s="160" t="s">
        <v>3855</v>
      </c>
      <c r="B583" s="160">
        <v>28</v>
      </c>
      <c r="C583" s="160" t="s">
        <v>3867</v>
      </c>
      <c r="D583" s="160">
        <v>16614</v>
      </c>
      <c r="E583" s="160">
        <v>124.31255419999999</v>
      </c>
    </row>
    <row r="584" spans="1:5" ht="15">
      <c r="A584" s="160" t="s">
        <v>3855</v>
      </c>
      <c r="B584" s="160">
        <v>28</v>
      </c>
      <c r="C584" s="160" t="s">
        <v>3867</v>
      </c>
      <c r="D584" s="160">
        <v>86984</v>
      </c>
      <c r="E584" s="160">
        <v>124.8394622</v>
      </c>
    </row>
    <row r="585" spans="1:5" ht="15">
      <c r="A585" s="160" t="s">
        <v>3855</v>
      </c>
      <c r="B585" s="160">
        <v>28</v>
      </c>
      <c r="C585" s="160" t="s">
        <v>3867</v>
      </c>
      <c r="D585" s="160">
        <v>16749</v>
      </c>
      <c r="E585" s="160">
        <v>91.811940910000004</v>
      </c>
    </row>
    <row r="586" spans="1:5" ht="15">
      <c r="A586" s="160" t="s">
        <v>3855</v>
      </c>
      <c r="B586" s="160">
        <v>28</v>
      </c>
      <c r="C586" s="160" t="s">
        <v>3867</v>
      </c>
      <c r="D586" s="160">
        <v>35415</v>
      </c>
      <c r="E586" s="160">
        <v>112.0337658</v>
      </c>
    </row>
    <row r="587" spans="1:5" ht="15">
      <c r="A587" s="160" t="s">
        <v>3855</v>
      </c>
      <c r="B587" s="160">
        <v>28</v>
      </c>
      <c r="C587" s="160" t="s">
        <v>3867</v>
      </c>
      <c r="D587" s="160">
        <v>82615</v>
      </c>
      <c r="E587" s="160">
        <v>102.5703135</v>
      </c>
    </row>
    <row r="588" spans="1:5" ht="15">
      <c r="A588" s="160" t="s">
        <v>3855</v>
      </c>
      <c r="B588" s="160">
        <v>28</v>
      </c>
      <c r="C588" s="160" t="s">
        <v>3867</v>
      </c>
      <c r="D588" s="160">
        <v>9271</v>
      </c>
      <c r="E588" s="160">
        <v>122.59211139999999</v>
      </c>
    </row>
    <row r="589" spans="1:5" ht="15">
      <c r="A589" s="160" t="s">
        <v>3855</v>
      </c>
      <c r="B589" s="160">
        <v>28</v>
      </c>
      <c r="C589" s="160" t="s">
        <v>3867</v>
      </c>
      <c r="D589" s="160">
        <v>60022</v>
      </c>
      <c r="E589" s="160">
        <v>128.50559999999999</v>
      </c>
    </row>
    <row r="590" spans="1:5" ht="15">
      <c r="A590" s="160" t="s">
        <v>3855</v>
      </c>
      <c r="B590" s="160">
        <v>28</v>
      </c>
      <c r="C590" s="160" t="s">
        <v>3867</v>
      </c>
      <c r="D590" s="160">
        <v>51662</v>
      </c>
      <c r="E590" s="160">
        <v>110.36186840000001</v>
      </c>
    </row>
    <row r="591" spans="1:5" ht="15">
      <c r="A591" s="160" t="s">
        <v>3855</v>
      </c>
      <c r="B591" s="160">
        <v>30</v>
      </c>
      <c r="C591" s="160" t="s">
        <v>3867</v>
      </c>
      <c r="D591" s="160">
        <v>23395</v>
      </c>
      <c r="E591" s="160">
        <v>127.0424568</v>
      </c>
    </row>
    <row r="592" spans="1:5" ht="15">
      <c r="A592" s="160" t="s">
        <v>3855</v>
      </c>
      <c r="B592" s="160">
        <v>30</v>
      </c>
      <c r="C592" s="160" t="s">
        <v>3867</v>
      </c>
      <c r="D592" s="160">
        <v>29902</v>
      </c>
      <c r="E592" s="160">
        <v>103.3108326</v>
      </c>
    </row>
    <row r="593" spans="1:5" ht="15">
      <c r="A593" s="160" t="s">
        <v>3855</v>
      </c>
      <c r="B593" s="160">
        <v>30</v>
      </c>
      <c r="C593" s="160" t="s">
        <v>3867</v>
      </c>
      <c r="D593" s="160">
        <v>21636</v>
      </c>
      <c r="E593" s="160">
        <v>132.03209089999999</v>
      </c>
    </row>
    <row r="594" spans="1:5" ht="15">
      <c r="A594" s="160" t="s">
        <v>3855</v>
      </c>
      <c r="B594" s="160">
        <v>30</v>
      </c>
      <c r="C594" s="160" t="s">
        <v>3867</v>
      </c>
      <c r="D594" s="160">
        <v>42003</v>
      </c>
      <c r="E594" s="160">
        <v>108.65195679999999</v>
      </c>
    </row>
    <row r="595" spans="1:5" ht="15">
      <c r="A595" s="160" t="s">
        <v>3855</v>
      </c>
      <c r="B595" s="160">
        <v>30</v>
      </c>
      <c r="C595" s="160" t="s">
        <v>3867</v>
      </c>
      <c r="D595" s="160">
        <v>41487</v>
      </c>
      <c r="E595" s="160">
        <v>102.8114444</v>
      </c>
    </row>
    <row r="596" spans="1:5" ht="15">
      <c r="A596" s="160" t="s">
        <v>3855</v>
      </c>
      <c r="B596" s="160">
        <v>30</v>
      </c>
      <c r="C596" s="160" t="s">
        <v>3867</v>
      </c>
      <c r="D596" s="160">
        <v>55680</v>
      </c>
      <c r="E596" s="160">
        <v>113.9644244</v>
      </c>
    </row>
    <row r="597" spans="1:5" ht="15">
      <c r="A597" s="160" t="s">
        <v>3855</v>
      </c>
      <c r="B597" s="160">
        <v>30</v>
      </c>
      <c r="C597" s="160" t="s">
        <v>3867</v>
      </c>
      <c r="D597" s="160">
        <v>16614</v>
      </c>
      <c r="E597" s="160">
        <v>123.49708219999999</v>
      </c>
    </row>
    <row r="598" spans="1:5" ht="15">
      <c r="A598" s="160" t="s">
        <v>3855</v>
      </c>
      <c r="B598" s="160">
        <v>30</v>
      </c>
      <c r="C598" s="160" t="s">
        <v>3867</v>
      </c>
      <c r="D598" s="160">
        <v>86984</v>
      </c>
      <c r="E598" s="160">
        <v>114.6486233</v>
      </c>
    </row>
    <row r="599" spans="1:5" ht="15">
      <c r="A599" s="160" t="s">
        <v>3855</v>
      </c>
      <c r="B599" s="160">
        <v>30</v>
      </c>
      <c r="C599" s="160" t="s">
        <v>3867</v>
      </c>
      <c r="D599" s="160">
        <v>16749</v>
      </c>
      <c r="E599" s="160">
        <v>91.518257779999999</v>
      </c>
    </row>
    <row r="600" spans="1:5" ht="15">
      <c r="A600" s="160" t="s">
        <v>3855</v>
      </c>
      <c r="B600" s="160">
        <v>30</v>
      </c>
      <c r="C600" s="160" t="s">
        <v>3867</v>
      </c>
      <c r="D600" s="160">
        <v>35415</v>
      </c>
      <c r="E600" s="160">
        <v>113.1622472</v>
      </c>
    </row>
    <row r="601" spans="1:5" ht="15">
      <c r="A601" s="160" t="s">
        <v>3855</v>
      </c>
      <c r="B601" s="160">
        <v>30</v>
      </c>
      <c r="C601" s="160" t="s">
        <v>3867</v>
      </c>
      <c r="D601" s="160">
        <v>82615</v>
      </c>
      <c r="E601" s="160">
        <v>96.822197059999993</v>
      </c>
    </row>
    <row r="602" spans="1:5" ht="15">
      <c r="A602" s="160" t="s">
        <v>3855</v>
      </c>
      <c r="B602" s="160">
        <v>30</v>
      </c>
      <c r="C602" s="160" t="s">
        <v>3867</v>
      </c>
      <c r="D602" s="160">
        <v>9271</v>
      </c>
      <c r="E602" s="160">
        <v>114.03377999999999</v>
      </c>
    </row>
    <row r="603" spans="1:5" ht="15">
      <c r="A603" s="160" t="s">
        <v>3855</v>
      </c>
      <c r="B603" s="160">
        <v>30</v>
      </c>
      <c r="C603" s="160" t="s">
        <v>3867</v>
      </c>
      <c r="D603" s="160">
        <v>60022</v>
      </c>
      <c r="E603" s="160">
        <v>137.06103179999999</v>
      </c>
    </row>
    <row r="604" spans="1:5" ht="15">
      <c r="A604" s="160" t="s">
        <v>3855</v>
      </c>
      <c r="B604" s="160">
        <v>30</v>
      </c>
      <c r="C604" s="160" t="s">
        <v>3867</v>
      </c>
      <c r="D604" s="160">
        <v>51662</v>
      </c>
      <c r="E604" s="160">
        <v>117.80347140000001</v>
      </c>
    </row>
    <row r="605" spans="1:5" ht="15">
      <c r="A605" s="160" t="s">
        <v>3855</v>
      </c>
      <c r="B605" s="160">
        <v>32</v>
      </c>
      <c r="C605" s="160" t="s">
        <v>3867</v>
      </c>
      <c r="D605" s="160">
        <v>23395</v>
      </c>
      <c r="E605" s="160">
        <v>116.7304634</v>
      </c>
    </row>
    <row r="606" spans="1:5" ht="15">
      <c r="A606" s="160" t="s">
        <v>3855</v>
      </c>
      <c r="B606" s="160">
        <v>32</v>
      </c>
      <c r="C606" s="160" t="s">
        <v>3867</v>
      </c>
      <c r="D606" s="160">
        <v>29902</v>
      </c>
      <c r="E606" s="160">
        <v>107.11799999999999</v>
      </c>
    </row>
    <row r="607" spans="1:5" ht="15">
      <c r="A607" s="160" t="s">
        <v>3855</v>
      </c>
      <c r="B607" s="160">
        <v>32</v>
      </c>
      <c r="C607" s="160" t="s">
        <v>3867</v>
      </c>
      <c r="D607" s="160">
        <v>21636</v>
      </c>
      <c r="E607" s="160">
        <v>138.93076669999999</v>
      </c>
    </row>
    <row r="608" spans="1:5" ht="15">
      <c r="A608" s="160" t="s">
        <v>3855</v>
      </c>
      <c r="B608" s="160">
        <v>32</v>
      </c>
      <c r="C608" s="160" t="s">
        <v>3867</v>
      </c>
      <c r="D608" s="160">
        <v>42003</v>
      </c>
      <c r="E608" s="160">
        <v>111.60329249999999</v>
      </c>
    </row>
    <row r="609" spans="1:5" ht="15">
      <c r="A609" s="160" t="s">
        <v>3855</v>
      </c>
      <c r="B609" s="160">
        <v>32</v>
      </c>
      <c r="C609" s="160" t="s">
        <v>3867</v>
      </c>
      <c r="D609" s="160">
        <v>41487</v>
      </c>
      <c r="E609" s="160">
        <v>104.3007205</v>
      </c>
    </row>
    <row r="610" spans="1:5" ht="15">
      <c r="A610" s="160" t="s">
        <v>3855</v>
      </c>
      <c r="B610" s="160">
        <v>32</v>
      </c>
      <c r="C610" s="160" t="s">
        <v>3867</v>
      </c>
      <c r="D610" s="160">
        <v>55680</v>
      </c>
      <c r="E610" s="160">
        <v>114.7894</v>
      </c>
    </row>
    <row r="611" spans="1:5" ht="15">
      <c r="A611" s="160" t="s">
        <v>3855</v>
      </c>
      <c r="B611" s="160">
        <v>32</v>
      </c>
      <c r="C611" s="160" t="s">
        <v>3867</v>
      </c>
      <c r="D611" s="160">
        <v>16614</v>
      </c>
      <c r="E611" s="160">
        <v>121.5957021</v>
      </c>
    </row>
    <row r="612" spans="1:5" ht="15">
      <c r="A612" s="160" t="s">
        <v>3855</v>
      </c>
      <c r="B612" s="160">
        <v>32</v>
      </c>
      <c r="C612" s="160" t="s">
        <v>3867</v>
      </c>
      <c r="D612" s="160">
        <v>86984</v>
      </c>
      <c r="E612" s="160">
        <v>112.81919329999999</v>
      </c>
    </row>
    <row r="613" spans="1:5" ht="15">
      <c r="A613" s="160" t="s">
        <v>3855</v>
      </c>
      <c r="B613" s="160">
        <v>32</v>
      </c>
      <c r="C613" s="160" t="s">
        <v>3867</v>
      </c>
      <c r="D613" s="160">
        <v>35415</v>
      </c>
      <c r="E613" s="160">
        <v>110.4885105</v>
      </c>
    </row>
    <row r="614" spans="1:5" ht="15">
      <c r="A614" s="160" t="s">
        <v>3855</v>
      </c>
      <c r="B614" s="160">
        <v>32</v>
      </c>
      <c r="C614" s="160" t="s">
        <v>3867</v>
      </c>
      <c r="D614" s="160">
        <v>82615</v>
      </c>
      <c r="E614" s="160">
        <v>100.59429799999999</v>
      </c>
    </row>
    <row r="615" spans="1:5" ht="15">
      <c r="A615" s="160" t="s">
        <v>3855</v>
      </c>
      <c r="B615" s="160">
        <v>32</v>
      </c>
      <c r="C615" s="160" t="s">
        <v>3867</v>
      </c>
      <c r="D615" s="160">
        <v>9271</v>
      </c>
      <c r="E615" s="160">
        <v>119.9521795</v>
      </c>
    </row>
    <row r="616" spans="1:5" ht="15">
      <c r="A616" s="160" t="s">
        <v>3855</v>
      </c>
      <c r="B616" s="160">
        <v>32</v>
      </c>
      <c r="C616" s="160" t="s">
        <v>3867</v>
      </c>
      <c r="D616" s="160">
        <v>60022</v>
      </c>
      <c r="E616" s="160">
        <v>129.4310917</v>
      </c>
    </row>
    <row r="617" spans="1:5" ht="15">
      <c r="A617" s="160" t="s">
        <v>3855</v>
      </c>
      <c r="B617" s="160">
        <v>32</v>
      </c>
      <c r="C617" s="160" t="s">
        <v>3867</v>
      </c>
      <c r="D617" s="160">
        <v>51662</v>
      </c>
      <c r="E617" s="160">
        <v>108.7883235</v>
      </c>
    </row>
    <row r="618" spans="1:5" ht="15">
      <c r="A618" s="160" t="s">
        <v>3855</v>
      </c>
      <c r="B618" s="160">
        <v>34</v>
      </c>
      <c r="C618" s="160" t="s">
        <v>3867</v>
      </c>
      <c r="D618" s="160">
        <v>23395</v>
      </c>
      <c r="E618" s="160">
        <v>121.96690409999999</v>
      </c>
    </row>
    <row r="619" spans="1:5" ht="15">
      <c r="A619" s="160" t="s">
        <v>3855</v>
      </c>
      <c r="B619" s="160">
        <v>34</v>
      </c>
      <c r="C619" s="160" t="s">
        <v>3867</v>
      </c>
      <c r="D619" s="160">
        <v>29902</v>
      </c>
      <c r="E619" s="160">
        <v>103.201463</v>
      </c>
    </row>
    <row r="620" spans="1:5" ht="15">
      <c r="A620" s="160" t="s">
        <v>3855</v>
      </c>
      <c r="B620" s="160">
        <v>34</v>
      </c>
      <c r="C620" s="160" t="s">
        <v>3867</v>
      </c>
      <c r="D620" s="160">
        <v>21636</v>
      </c>
      <c r="E620" s="160">
        <v>137.36736669999999</v>
      </c>
    </row>
    <row r="621" spans="1:5" ht="15">
      <c r="A621" s="160" t="s">
        <v>3855</v>
      </c>
      <c r="B621" s="160">
        <v>34</v>
      </c>
      <c r="C621" s="160" t="s">
        <v>3867</v>
      </c>
      <c r="D621" s="160">
        <v>42003</v>
      </c>
      <c r="E621" s="160">
        <v>110.62997369999999</v>
      </c>
    </row>
    <row r="622" spans="1:5" ht="15">
      <c r="A622" s="160" t="s">
        <v>3855</v>
      </c>
      <c r="B622" s="160">
        <v>34</v>
      </c>
      <c r="C622" s="160" t="s">
        <v>3867</v>
      </c>
      <c r="D622" s="160">
        <v>41487</v>
      </c>
      <c r="E622" s="160">
        <v>103.3600489</v>
      </c>
    </row>
    <row r="623" spans="1:5" ht="15">
      <c r="A623" s="160" t="s">
        <v>3855</v>
      </c>
      <c r="B623" s="160">
        <v>34</v>
      </c>
      <c r="C623" s="160" t="s">
        <v>3867</v>
      </c>
      <c r="D623" s="160">
        <v>55680</v>
      </c>
      <c r="E623" s="160">
        <v>120.439339</v>
      </c>
    </row>
    <row r="624" spans="1:5" ht="15">
      <c r="A624" s="160" t="s">
        <v>3855</v>
      </c>
      <c r="B624" s="160">
        <v>34</v>
      </c>
      <c r="C624" s="160" t="s">
        <v>3867</v>
      </c>
      <c r="D624" s="160">
        <v>16614</v>
      </c>
      <c r="E624" s="160">
        <v>126.55965879999999</v>
      </c>
    </row>
    <row r="625" spans="1:5" ht="15">
      <c r="A625" s="160" t="s">
        <v>3855</v>
      </c>
      <c r="B625" s="160">
        <v>34</v>
      </c>
      <c r="C625" s="160" t="s">
        <v>3867</v>
      </c>
      <c r="D625" s="160">
        <v>86984</v>
      </c>
      <c r="E625" s="160">
        <v>127.3539043</v>
      </c>
    </row>
    <row r="626" spans="1:5" ht="15">
      <c r="A626" s="160" t="s">
        <v>3855</v>
      </c>
      <c r="B626" s="160">
        <v>34</v>
      </c>
      <c r="C626" s="160" t="s">
        <v>3867</v>
      </c>
      <c r="D626" s="160">
        <v>35415</v>
      </c>
      <c r="E626" s="160">
        <v>98.781149999999997</v>
      </c>
    </row>
    <row r="627" spans="1:5" ht="15">
      <c r="A627" s="160" t="s">
        <v>3855</v>
      </c>
      <c r="B627" s="160">
        <v>34</v>
      </c>
      <c r="C627" s="160" t="s">
        <v>3867</v>
      </c>
      <c r="D627" s="160">
        <v>82615</v>
      </c>
      <c r="E627" s="160">
        <v>90.939775929999996</v>
      </c>
    </row>
    <row r="628" spans="1:5" ht="15">
      <c r="A628" s="160" t="s">
        <v>3855</v>
      </c>
      <c r="B628" s="160">
        <v>34</v>
      </c>
      <c r="C628" s="160" t="s">
        <v>3867</v>
      </c>
      <c r="D628" s="160">
        <v>9271</v>
      </c>
      <c r="E628" s="160">
        <v>116.3406205</v>
      </c>
    </row>
    <row r="629" spans="1:5" ht="15">
      <c r="A629" s="160" t="s">
        <v>3855</v>
      </c>
      <c r="B629" s="160">
        <v>34</v>
      </c>
      <c r="C629" s="160" t="s">
        <v>3867</v>
      </c>
      <c r="D629" s="160">
        <v>60022</v>
      </c>
      <c r="E629" s="160">
        <v>123.2121545</v>
      </c>
    </row>
    <row r="630" spans="1:5" ht="15">
      <c r="A630" s="160" t="s">
        <v>3855</v>
      </c>
      <c r="B630" s="160">
        <v>34</v>
      </c>
      <c r="C630" s="160" t="s">
        <v>3867</v>
      </c>
      <c r="D630" s="160">
        <v>51662</v>
      </c>
      <c r="E630" s="160">
        <v>105.7350778</v>
      </c>
    </row>
    <row r="631" spans="1:5" ht="15">
      <c r="A631" s="160" t="s">
        <v>3855</v>
      </c>
      <c r="B631" s="160">
        <v>36</v>
      </c>
      <c r="C631" s="160" t="s">
        <v>3867</v>
      </c>
      <c r="D631" s="160">
        <v>23395</v>
      </c>
      <c r="E631" s="160">
        <v>123.6575938</v>
      </c>
    </row>
    <row r="632" spans="1:5" ht="15">
      <c r="A632" s="160" t="s">
        <v>3855</v>
      </c>
      <c r="B632" s="160">
        <v>36</v>
      </c>
      <c r="C632" s="160" t="s">
        <v>3867</v>
      </c>
      <c r="D632" s="160">
        <v>29902</v>
      </c>
      <c r="E632" s="160">
        <v>102.3667439</v>
      </c>
    </row>
    <row r="633" spans="1:5" ht="15">
      <c r="A633" s="160" t="s">
        <v>3855</v>
      </c>
      <c r="B633" s="160">
        <v>36</v>
      </c>
      <c r="C633" s="160" t="s">
        <v>3867</v>
      </c>
      <c r="D633" s="160">
        <v>21636</v>
      </c>
      <c r="E633" s="160">
        <v>140.6554118</v>
      </c>
    </row>
    <row r="634" spans="1:5" ht="15">
      <c r="A634" s="160" t="s">
        <v>3855</v>
      </c>
      <c r="B634" s="160">
        <v>36</v>
      </c>
      <c r="C634" s="160" t="s">
        <v>3867</v>
      </c>
      <c r="D634" s="160">
        <v>42003</v>
      </c>
      <c r="E634" s="160">
        <v>109.0364086</v>
      </c>
    </row>
    <row r="635" spans="1:5" ht="15">
      <c r="A635" s="160" t="s">
        <v>3855</v>
      </c>
      <c r="B635" s="160">
        <v>36</v>
      </c>
      <c r="C635" s="160" t="s">
        <v>3867</v>
      </c>
      <c r="D635" s="160">
        <v>41487</v>
      </c>
      <c r="E635" s="160">
        <v>102.64574349999999</v>
      </c>
    </row>
    <row r="636" spans="1:5" ht="15">
      <c r="A636" s="160" t="s">
        <v>3855</v>
      </c>
      <c r="B636" s="160">
        <v>36</v>
      </c>
      <c r="C636" s="160" t="s">
        <v>3867</v>
      </c>
      <c r="D636" s="160">
        <v>55680</v>
      </c>
      <c r="E636" s="160">
        <v>131.92933020000001</v>
      </c>
    </row>
    <row r="637" spans="1:5" ht="15">
      <c r="A637" s="160" t="s">
        <v>3855</v>
      </c>
      <c r="B637" s="160">
        <v>36</v>
      </c>
      <c r="C637" s="160" t="s">
        <v>3867</v>
      </c>
      <c r="D637" s="160">
        <v>16614</v>
      </c>
      <c r="E637" s="160">
        <v>123.7164902</v>
      </c>
    </row>
    <row r="638" spans="1:5" ht="15">
      <c r="A638" s="160" t="s">
        <v>3855</v>
      </c>
      <c r="B638" s="160">
        <v>36</v>
      </c>
      <c r="C638" s="160" t="s">
        <v>3867</v>
      </c>
      <c r="D638" s="160">
        <v>86984</v>
      </c>
      <c r="E638" s="160">
        <v>119.1567556</v>
      </c>
    </row>
    <row r="639" spans="1:5" ht="15">
      <c r="A639" s="160" t="s">
        <v>3855</v>
      </c>
      <c r="B639" s="160">
        <v>36</v>
      </c>
      <c r="C639" s="160" t="s">
        <v>3867</v>
      </c>
      <c r="D639" s="160">
        <v>35415</v>
      </c>
      <c r="E639" s="160">
        <v>106.8174211</v>
      </c>
    </row>
    <row r="640" spans="1:5" ht="15">
      <c r="A640" s="160" t="s">
        <v>3855</v>
      </c>
      <c r="B640" s="160">
        <v>36</v>
      </c>
      <c r="C640" s="160" t="s">
        <v>3867</v>
      </c>
      <c r="D640" s="160">
        <v>82615</v>
      </c>
      <c r="E640" s="160">
        <v>102.9821922</v>
      </c>
    </row>
    <row r="641" spans="1:5" ht="15">
      <c r="A641" s="160" t="s">
        <v>3855</v>
      </c>
      <c r="B641" s="160">
        <v>36</v>
      </c>
      <c r="C641" s="160" t="s">
        <v>3867</v>
      </c>
      <c r="D641" s="160">
        <v>9271</v>
      </c>
      <c r="E641" s="160">
        <v>115.77894000000001</v>
      </c>
    </row>
    <row r="642" spans="1:5" ht="15">
      <c r="A642" s="160" t="s">
        <v>3855</v>
      </c>
      <c r="B642" s="160">
        <v>36</v>
      </c>
      <c r="C642" s="160" t="s">
        <v>3867</v>
      </c>
      <c r="D642" s="160">
        <v>60022</v>
      </c>
      <c r="E642" s="160">
        <v>119.9764419</v>
      </c>
    </row>
    <row r="643" spans="1:5" ht="15">
      <c r="A643" s="160" t="s">
        <v>3855</v>
      </c>
      <c r="B643" s="160">
        <v>36</v>
      </c>
      <c r="C643" s="160" t="s">
        <v>3867</v>
      </c>
      <c r="D643" s="160">
        <v>51662</v>
      </c>
      <c r="E643" s="160">
        <v>103.9105088</v>
      </c>
    </row>
    <row r="644" spans="1:5" ht="15">
      <c r="A644" s="160" t="s">
        <v>3855</v>
      </c>
      <c r="B644" s="160">
        <v>38</v>
      </c>
      <c r="C644" s="160" t="s">
        <v>3867</v>
      </c>
      <c r="D644" s="160">
        <v>23395</v>
      </c>
      <c r="E644" s="160">
        <v>112.5635</v>
      </c>
    </row>
    <row r="645" spans="1:5" ht="15">
      <c r="A645" s="160" t="s">
        <v>3855</v>
      </c>
      <c r="B645" s="160">
        <v>38</v>
      </c>
      <c r="C645" s="160" t="s">
        <v>3867</v>
      </c>
      <c r="D645" s="160">
        <v>29902</v>
      </c>
      <c r="E645" s="160">
        <v>106.94213259999999</v>
      </c>
    </row>
    <row r="646" spans="1:5" ht="15">
      <c r="A646" s="160" t="s">
        <v>3855</v>
      </c>
      <c r="B646" s="160">
        <v>38</v>
      </c>
      <c r="C646" s="160" t="s">
        <v>3867</v>
      </c>
      <c r="D646" s="160">
        <v>21636</v>
      </c>
      <c r="E646" s="160">
        <v>140.7951118</v>
      </c>
    </row>
    <row r="647" spans="1:5" ht="15">
      <c r="A647" s="160" t="s">
        <v>3855</v>
      </c>
      <c r="B647" s="160">
        <v>38</v>
      </c>
      <c r="C647" s="160" t="s">
        <v>3867</v>
      </c>
      <c r="D647" s="160">
        <v>42003</v>
      </c>
      <c r="E647" s="160">
        <v>112.3589143</v>
      </c>
    </row>
    <row r="648" spans="1:5" ht="15">
      <c r="A648" s="160" t="s">
        <v>3855</v>
      </c>
      <c r="B648" s="160">
        <v>38</v>
      </c>
      <c r="C648" s="160" t="s">
        <v>3867</v>
      </c>
      <c r="D648" s="160">
        <v>41487</v>
      </c>
      <c r="E648" s="160">
        <v>103.27047109999999</v>
      </c>
    </row>
    <row r="649" spans="1:5" ht="15">
      <c r="A649" s="160" t="s">
        <v>3855</v>
      </c>
      <c r="B649" s="160">
        <v>38</v>
      </c>
      <c r="C649" s="160" t="s">
        <v>3867</v>
      </c>
      <c r="D649" s="160">
        <v>55680</v>
      </c>
      <c r="E649" s="160">
        <v>127.7398692</v>
      </c>
    </row>
    <row r="650" spans="1:5" ht="15">
      <c r="A650" s="160" t="s">
        <v>3855</v>
      </c>
      <c r="B650" s="160">
        <v>38</v>
      </c>
      <c r="C650" s="160" t="s">
        <v>3867</v>
      </c>
      <c r="D650" s="160">
        <v>16614</v>
      </c>
      <c r="E650" s="160">
        <v>125.1103638</v>
      </c>
    </row>
    <row r="651" spans="1:5" ht="15">
      <c r="A651" s="160" t="s">
        <v>3855</v>
      </c>
      <c r="B651" s="160">
        <v>38</v>
      </c>
      <c r="C651" s="160" t="s">
        <v>3867</v>
      </c>
      <c r="D651" s="160">
        <v>86984</v>
      </c>
      <c r="E651" s="160">
        <v>111.6811761</v>
      </c>
    </row>
    <row r="652" spans="1:5" ht="15">
      <c r="A652" s="160" t="s">
        <v>3855</v>
      </c>
      <c r="B652" s="160">
        <v>38</v>
      </c>
      <c r="C652" s="160" t="s">
        <v>3867</v>
      </c>
      <c r="D652" s="160">
        <v>35415</v>
      </c>
      <c r="E652" s="160">
        <v>105.7183455</v>
      </c>
    </row>
    <row r="653" spans="1:5" ht="15">
      <c r="A653" s="160" t="s">
        <v>3855</v>
      </c>
      <c r="B653" s="160">
        <v>38</v>
      </c>
      <c r="C653" s="160" t="s">
        <v>3867</v>
      </c>
      <c r="D653" s="160">
        <v>82615</v>
      </c>
      <c r="E653" s="160">
        <v>102.6416696</v>
      </c>
    </row>
    <row r="654" spans="1:5" ht="15">
      <c r="A654" s="160" t="s">
        <v>3855</v>
      </c>
      <c r="B654" s="160">
        <v>38</v>
      </c>
      <c r="C654" s="160" t="s">
        <v>3867</v>
      </c>
      <c r="D654" s="160">
        <v>9271</v>
      </c>
      <c r="E654" s="160">
        <v>120.1309191</v>
      </c>
    </row>
    <row r="655" spans="1:5" ht="15">
      <c r="A655" s="160" t="s">
        <v>3855</v>
      </c>
      <c r="B655" s="160">
        <v>38</v>
      </c>
      <c r="C655" s="160" t="s">
        <v>3867</v>
      </c>
      <c r="D655" s="160">
        <v>60022</v>
      </c>
      <c r="E655" s="160">
        <v>116.8285614</v>
      </c>
    </row>
    <row r="656" spans="1:5" ht="15">
      <c r="A656" s="160" t="s">
        <v>3855</v>
      </c>
      <c r="B656" s="160">
        <v>38</v>
      </c>
      <c r="C656" s="160" t="s">
        <v>3867</v>
      </c>
      <c r="D656" s="160">
        <v>51662</v>
      </c>
      <c r="E656" s="160">
        <v>107.60156569999999</v>
      </c>
    </row>
    <row r="657" spans="1:5" ht="15">
      <c r="A657" s="160" t="s">
        <v>3855</v>
      </c>
      <c r="B657" s="160">
        <v>40</v>
      </c>
      <c r="C657" s="160" t="s">
        <v>3867</v>
      </c>
      <c r="D657" s="160">
        <v>23395</v>
      </c>
      <c r="E657" s="160">
        <v>128.0020298</v>
      </c>
    </row>
    <row r="658" spans="1:5" ht="15">
      <c r="A658" s="160" t="s">
        <v>3855</v>
      </c>
      <c r="B658" s="160">
        <v>40</v>
      </c>
      <c r="C658" s="160" t="s">
        <v>3867</v>
      </c>
      <c r="D658" s="160">
        <v>29902</v>
      </c>
      <c r="E658" s="160">
        <v>107.83996</v>
      </c>
    </row>
    <row r="659" spans="1:5" ht="15">
      <c r="A659" s="160" t="s">
        <v>3855</v>
      </c>
      <c r="B659" s="160">
        <v>40</v>
      </c>
      <c r="C659" s="160" t="s">
        <v>3867</v>
      </c>
      <c r="D659" s="160">
        <v>21636</v>
      </c>
      <c r="E659" s="160">
        <v>140.9325225</v>
      </c>
    </row>
    <row r="660" spans="1:5" ht="15">
      <c r="A660" s="160" t="s">
        <v>3855</v>
      </c>
      <c r="B660" s="160">
        <v>40</v>
      </c>
      <c r="C660" s="160" t="s">
        <v>3867</v>
      </c>
      <c r="D660" s="160">
        <v>42003</v>
      </c>
      <c r="E660" s="160">
        <v>113.5425</v>
      </c>
    </row>
    <row r="661" spans="1:5" ht="15">
      <c r="A661" s="160" t="s">
        <v>3855</v>
      </c>
      <c r="B661" s="160">
        <v>40</v>
      </c>
      <c r="C661" s="160" t="s">
        <v>3867</v>
      </c>
      <c r="D661" s="160">
        <v>41487</v>
      </c>
      <c r="E661" s="160">
        <v>103.7276708</v>
      </c>
    </row>
    <row r="662" spans="1:5" ht="15">
      <c r="A662" s="160" t="s">
        <v>3855</v>
      </c>
      <c r="B662" s="160">
        <v>40</v>
      </c>
      <c r="C662" s="160" t="s">
        <v>3867</v>
      </c>
      <c r="D662" s="160">
        <v>55680</v>
      </c>
      <c r="E662" s="160">
        <v>117.3671538</v>
      </c>
    </row>
    <row r="663" spans="1:5" ht="15">
      <c r="A663" s="160" t="s">
        <v>3855</v>
      </c>
      <c r="B663" s="160">
        <v>40</v>
      </c>
      <c r="C663" s="160" t="s">
        <v>3867</v>
      </c>
      <c r="D663" s="160">
        <v>16614</v>
      </c>
      <c r="E663" s="160">
        <v>121.5229957</v>
      </c>
    </row>
    <row r="664" spans="1:5" ht="15">
      <c r="A664" s="160" t="s">
        <v>3855</v>
      </c>
      <c r="B664" s="160">
        <v>40</v>
      </c>
      <c r="C664" s="160" t="s">
        <v>3867</v>
      </c>
      <c r="D664" s="160">
        <v>86984</v>
      </c>
      <c r="E664" s="160">
        <v>127.7314149</v>
      </c>
    </row>
    <row r="665" spans="1:5" ht="15">
      <c r="A665" s="160" t="s">
        <v>3855</v>
      </c>
      <c r="B665" s="160">
        <v>40</v>
      </c>
      <c r="C665" s="160" t="s">
        <v>3867</v>
      </c>
      <c r="D665" s="160">
        <v>35415</v>
      </c>
      <c r="E665" s="160">
        <v>110.9936821</v>
      </c>
    </row>
    <row r="666" spans="1:5" ht="15">
      <c r="A666" s="160" t="s">
        <v>3855</v>
      </c>
      <c r="B666" s="160">
        <v>40</v>
      </c>
      <c r="C666" s="160" t="s">
        <v>3867</v>
      </c>
      <c r="D666" s="160">
        <v>82615</v>
      </c>
      <c r="E666" s="160">
        <v>95.628008699999995</v>
      </c>
    </row>
    <row r="667" spans="1:5" ht="15">
      <c r="A667" s="160" t="s">
        <v>3855</v>
      </c>
      <c r="B667" s="160">
        <v>40</v>
      </c>
      <c r="C667" s="160" t="s">
        <v>3867</v>
      </c>
      <c r="D667" s="160">
        <v>9271</v>
      </c>
      <c r="E667" s="160">
        <v>113.6326388</v>
      </c>
    </row>
    <row r="668" spans="1:5" ht="15">
      <c r="A668" s="160" t="s">
        <v>3855</v>
      </c>
      <c r="B668" s="160">
        <v>40</v>
      </c>
      <c r="C668" s="160" t="s">
        <v>3867</v>
      </c>
      <c r="D668" s="160">
        <v>60022</v>
      </c>
      <c r="E668" s="160">
        <v>126.0922533</v>
      </c>
    </row>
    <row r="669" spans="1:5" ht="15">
      <c r="A669" s="160" t="s">
        <v>3855</v>
      </c>
      <c r="B669" s="160">
        <v>40</v>
      </c>
      <c r="C669" s="160" t="s">
        <v>3867</v>
      </c>
      <c r="D669" s="160">
        <v>51662</v>
      </c>
      <c r="E669" s="160">
        <v>108.8428432</v>
      </c>
    </row>
    <row r="670" spans="1:5" ht="15">
      <c r="A670" s="160" t="s">
        <v>3855</v>
      </c>
      <c r="B670" s="160">
        <v>42</v>
      </c>
      <c r="C670" s="160" t="s">
        <v>3868</v>
      </c>
      <c r="D670" s="160">
        <v>23395</v>
      </c>
      <c r="E670" s="160">
        <v>120.4972422</v>
      </c>
    </row>
    <row r="671" spans="1:5" ht="15">
      <c r="A671" s="160" t="s">
        <v>3855</v>
      </c>
      <c r="B671" s="160">
        <v>42</v>
      </c>
      <c r="C671" s="160" t="s">
        <v>3868</v>
      </c>
      <c r="D671" s="160">
        <v>29902</v>
      </c>
      <c r="E671" s="160">
        <v>107.3521915</v>
      </c>
    </row>
    <row r="672" spans="1:5" ht="15">
      <c r="A672" s="160" t="s">
        <v>3855</v>
      </c>
      <c r="B672" s="160">
        <v>42</v>
      </c>
      <c r="C672" s="160" t="s">
        <v>3868</v>
      </c>
      <c r="D672" s="160">
        <v>21636</v>
      </c>
      <c r="E672" s="160">
        <v>126.35547630000001</v>
      </c>
    </row>
    <row r="673" spans="1:5" ht="15">
      <c r="A673" s="160" t="s">
        <v>3855</v>
      </c>
      <c r="B673" s="160">
        <v>42</v>
      </c>
      <c r="C673" s="160" t="s">
        <v>3868</v>
      </c>
      <c r="D673" s="160">
        <v>42003</v>
      </c>
      <c r="E673" s="160">
        <v>108.34382119999999</v>
      </c>
    </row>
    <row r="674" spans="1:5" ht="15">
      <c r="A674" s="160" t="s">
        <v>3855</v>
      </c>
      <c r="B674" s="160">
        <v>42</v>
      </c>
      <c r="C674" s="160" t="s">
        <v>3868</v>
      </c>
      <c r="D674" s="160">
        <v>55680</v>
      </c>
      <c r="E674" s="160">
        <v>110.5955587</v>
      </c>
    </row>
    <row r="675" spans="1:5" ht="15">
      <c r="A675" s="160" t="s">
        <v>3855</v>
      </c>
      <c r="B675" s="160">
        <v>42</v>
      </c>
      <c r="C675" s="160" t="s">
        <v>3868</v>
      </c>
      <c r="D675" s="160">
        <v>16614</v>
      </c>
      <c r="E675" s="160">
        <v>120.4335281</v>
      </c>
    </row>
    <row r="676" spans="1:5" ht="15">
      <c r="A676" s="160" t="s">
        <v>3855</v>
      </c>
      <c r="B676" s="160">
        <v>42</v>
      </c>
      <c r="C676" s="160" t="s">
        <v>3868</v>
      </c>
      <c r="D676" s="160">
        <v>86984</v>
      </c>
      <c r="E676" s="160">
        <v>121.4744333</v>
      </c>
    </row>
    <row r="677" spans="1:5" ht="15">
      <c r="A677" s="160" t="s">
        <v>3855</v>
      </c>
      <c r="B677" s="160">
        <v>42</v>
      </c>
      <c r="C677" s="160" t="s">
        <v>3868</v>
      </c>
      <c r="D677" s="160">
        <v>35415</v>
      </c>
      <c r="E677" s="160">
        <v>86.361003850000003</v>
      </c>
    </row>
    <row r="678" spans="1:5" ht="15">
      <c r="A678" s="160" t="s">
        <v>3855</v>
      </c>
      <c r="B678" s="160">
        <v>42</v>
      </c>
      <c r="C678" s="160" t="s">
        <v>3868</v>
      </c>
      <c r="D678" s="160">
        <v>82615</v>
      </c>
      <c r="E678" s="160">
        <v>93.30230727</v>
      </c>
    </row>
    <row r="679" spans="1:5" ht="15">
      <c r="A679" s="160" t="s">
        <v>3855</v>
      </c>
      <c r="B679" s="160">
        <v>42</v>
      </c>
      <c r="C679" s="160" t="s">
        <v>3868</v>
      </c>
      <c r="D679" s="160">
        <v>9271</v>
      </c>
      <c r="E679" s="160">
        <v>119.683846</v>
      </c>
    </row>
    <row r="680" spans="1:5" ht="15">
      <c r="A680" s="160" t="s">
        <v>3855</v>
      </c>
      <c r="B680" s="160">
        <v>42</v>
      </c>
      <c r="C680" s="160" t="s">
        <v>3868</v>
      </c>
      <c r="D680" s="160">
        <v>51662</v>
      </c>
      <c r="E680" s="160">
        <v>110.1965684</v>
      </c>
    </row>
    <row r="681" spans="1:5" ht="15">
      <c r="A681" s="160" t="s">
        <v>3855</v>
      </c>
      <c r="B681" s="160">
        <v>44</v>
      </c>
      <c r="C681" s="160" t="s">
        <v>3868</v>
      </c>
      <c r="D681" s="160">
        <v>23395</v>
      </c>
      <c r="E681" s="160">
        <v>114.24247459999999</v>
      </c>
    </row>
    <row r="682" spans="1:5" ht="15">
      <c r="A682" s="160" t="s">
        <v>3855</v>
      </c>
      <c r="B682" s="160">
        <v>44</v>
      </c>
      <c r="C682" s="160" t="s">
        <v>3868</v>
      </c>
      <c r="D682" s="160">
        <v>29902</v>
      </c>
      <c r="E682" s="160">
        <v>100.4170462</v>
      </c>
    </row>
    <row r="683" spans="1:5" ht="15">
      <c r="A683" s="160" t="s">
        <v>3855</v>
      </c>
      <c r="B683" s="160">
        <v>44</v>
      </c>
      <c r="C683" s="160" t="s">
        <v>3868</v>
      </c>
      <c r="D683" s="160">
        <v>21636</v>
      </c>
      <c r="E683" s="160">
        <v>117.49682369999999</v>
      </c>
    </row>
    <row r="684" spans="1:5" ht="15">
      <c r="A684" s="160" t="s">
        <v>3855</v>
      </c>
      <c r="B684" s="160">
        <v>44</v>
      </c>
      <c r="C684" s="160" t="s">
        <v>3868</v>
      </c>
      <c r="D684" s="160">
        <v>42003</v>
      </c>
      <c r="E684" s="160">
        <v>105.4515222</v>
      </c>
    </row>
    <row r="685" spans="1:5" ht="15">
      <c r="A685" s="160" t="s">
        <v>3855</v>
      </c>
      <c r="B685" s="160">
        <v>44</v>
      </c>
      <c r="C685" s="160" t="s">
        <v>3868</v>
      </c>
      <c r="D685" s="160">
        <v>55680</v>
      </c>
      <c r="E685" s="160">
        <v>111.249787</v>
      </c>
    </row>
    <row r="686" spans="1:5" ht="15">
      <c r="A686" s="160" t="s">
        <v>3855</v>
      </c>
      <c r="B686" s="160">
        <v>44</v>
      </c>
      <c r="C686" s="160" t="s">
        <v>3868</v>
      </c>
      <c r="D686" s="160">
        <v>16614</v>
      </c>
      <c r="E686" s="160">
        <v>111.5291259</v>
      </c>
    </row>
    <row r="687" spans="1:5" ht="15">
      <c r="A687" s="160" t="s">
        <v>3855</v>
      </c>
      <c r="B687" s="160">
        <v>44</v>
      </c>
      <c r="C687" s="160" t="s">
        <v>3868</v>
      </c>
      <c r="D687" s="160">
        <v>86984</v>
      </c>
      <c r="E687" s="160">
        <v>117.6196078</v>
      </c>
    </row>
    <row r="688" spans="1:5" ht="15">
      <c r="A688" s="160" t="s">
        <v>3855</v>
      </c>
      <c r="B688" s="160">
        <v>44</v>
      </c>
      <c r="C688" s="160" t="s">
        <v>3868</v>
      </c>
      <c r="D688" s="160">
        <v>82615</v>
      </c>
      <c r="E688" s="160">
        <v>99.578762960000006</v>
      </c>
    </row>
    <row r="689" spans="1:5" ht="15">
      <c r="A689" s="160" t="s">
        <v>3855</v>
      </c>
      <c r="B689" s="160">
        <v>44</v>
      </c>
      <c r="C689" s="160" t="s">
        <v>3868</v>
      </c>
      <c r="D689" s="160">
        <v>9271</v>
      </c>
      <c r="E689" s="160">
        <v>118.2444759</v>
      </c>
    </row>
    <row r="690" spans="1:5" ht="15">
      <c r="A690" s="160" t="s">
        <v>3855</v>
      </c>
      <c r="B690" s="160">
        <v>44</v>
      </c>
      <c r="C690" s="160" t="s">
        <v>3868</v>
      </c>
      <c r="D690" s="160">
        <v>51662</v>
      </c>
      <c r="E690" s="160">
        <v>101.5717659</v>
      </c>
    </row>
    <row r="691" spans="1:5" ht="15">
      <c r="A691" s="160" t="s">
        <v>3855</v>
      </c>
      <c r="B691" s="160">
        <v>46</v>
      </c>
      <c r="C691" s="160" t="s">
        <v>3868</v>
      </c>
      <c r="D691" s="160">
        <v>23395</v>
      </c>
      <c r="E691" s="160">
        <v>116.2340031</v>
      </c>
    </row>
    <row r="692" spans="1:5" ht="15">
      <c r="A692" s="160" t="s">
        <v>3855</v>
      </c>
      <c r="B692" s="160">
        <v>46</v>
      </c>
      <c r="C692" s="160" t="s">
        <v>3868</v>
      </c>
      <c r="D692" s="160">
        <v>29902</v>
      </c>
      <c r="E692" s="160">
        <v>99.760185710000002</v>
      </c>
    </row>
    <row r="693" spans="1:5" ht="15">
      <c r="A693" s="160" t="s">
        <v>3855</v>
      </c>
      <c r="B693" s="160">
        <v>46</v>
      </c>
      <c r="C693" s="160" t="s">
        <v>3868</v>
      </c>
      <c r="D693" s="160">
        <v>21636</v>
      </c>
      <c r="E693" s="160">
        <v>130.2272289</v>
      </c>
    </row>
    <row r="694" spans="1:5" ht="15">
      <c r="A694" s="160" t="s">
        <v>3855</v>
      </c>
      <c r="B694" s="160">
        <v>46</v>
      </c>
      <c r="C694" s="160" t="s">
        <v>3868</v>
      </c>
      <c r="D694" s="160">
        <v>42003</v>
      </c>
      <c r="E694" s="160">
        <v>105.96365</v>
      </c>
    </row>
    <row r="695" spans="1:5" ht="15">
      <c r="A695" s="160" t="s">
        <v>3855</v>
      </c>
      <c r="B695" s="160">
        <v>46</v>
      </c>
      <c r="C695" s="160" t="s">
        <v>3868</v>
      </c>
      <c r="D695" s="160">
        <v>55680</v>
      </c>
      <c r="E695" s="160">
        <v>104.06909109999999</v>
      </c>
    </row>
    <row r="696" spans="1:5" ht="15">
      <c r="A696" s="160" t="s">
        <v>3855</v>
      </c>
      <c r="B696" s="160">
        <v>46</v>
      </c>
      <c r="C696" s="160" t="s">
        <v>3868</v>
      </c>
      <c r="D696" s="160">
        <v>16614</v>
      </c>
      <c r="E696" s="160">
        <v>97.934079999999994</v>
      </c>
    </row>
    <row r="697" spans="1:5" ht="15">
      <c r="A697" s="160" t="s">
        <v>3855</v>
      </c>
      <c r="B697" s="160">
        <v>46</v>
      </c>
      <c r="C697" s="160" t="s">
        <v>3868</v>
      </c>
      <c r="D697" s="160">
        <v>86984</v>
      </c>
      <c r="E697" s="160">
        <v>112.50586250000001</v>
      </c>
    </row>
    <row r="698" spans="1:5" ht="15">
      <c r="A698" s="160" t="s">
        <v>3855</v>
      </c>
      <c r="B698" s="160">
        <v>46</v>
      </c>
      <c r="C698" s="160" t="s">
        <v>3868</v>
      </c>
      <c r="D698" s="160">
        <v>82615</v>
      </c>
      <c r="E698" s="160">
        <v>93.073617949999999</v>
      </c>
    </row>
    <row r="699" spans="1:5" ht="15">
      <c r="A699" s="160" t="s">
        <v>3855</v>
      </c>
      <c r="B699" s="160">
        <v>46</v>
      </c>
      <c r="C699" s="160" t="s">
        <v>3868</v>
      </c>
      <c r="D699" s="160">
        <v>9271</v>
      </c>
      <c r="E699" s="160">
        <v>106.7399582</v>
      </c>
    </row>
    <row r="700" spans="1:5" ht="15">
      <c r="A700" s="160" t="s">
        <v>3855</v>
      </c>
      <c r="B700" s="160">
        <v>46</v>
      </c>
      <c r="C700" s="160" t="s">
        <v>3868</v>
      </c>
      <c r="D700" s="160">
        <v>51662</v>
      </c>
      <c r="E700" s="160">
        <v>105.80731950000001</v>
      </c>
    </row>
    <row r="701" spans="1:5" ht="15">
      <c r="A701" s="160" t="s">
        <v>3855</v>
      </c>
      <c r="B701" s="160">
        <v>48</v>
      </c>
      <c r="C701" s="160" t="s">
        <v>3868</v>
      </c>
      <c r="D701" s="160">
        <v>23395</v>
      </c>
      <c r="E701" s="160">
        <v>111.1943277</v>
      </c>
    </row>
    <row r="702" spans="1:5" ht="15">
      <c r="A702" s="160" t="s">
        <v>3855</v>
      </c>
      <c r="B702" s="160">
        <v>48</v>
      </c>
      <c r="C702" s="160" t="s">
        <v>3868</v>
      </c>
      <c r="D702" s="160">
        <v>29902</v>
      </c>
      <c r="E702" s="160">
        <v>105.0994754</v>
      </c>
    </row>
    <row r="703" spans="1:5" ht="15">
      <c r="A703" s="160" t="s">
        <v>3855</v>
      </c>
      <c r="B703" s="160">
        <v>48</v>
      </c>
      <c r="C703" s="160" t="s">
        <v>3868</v>
      </c>
      <c r="D703" s="160">
        <v>21636</v>
      </c>
      <c r="E703" s="160">
        <v>118.8526</v>
      </c>
    </row>
    <row r="704" spans="1:5" ht="15">
      <c r="A704" s="160" t="s">
        <v>3855</v>
      </c>
      <c r="B704" s="160">
        <v>48</v>
      </c>
      <c r="C704" s="160" t="s">
        <v>3868</v>
      </c>
      <c r="D704" s="160">
        <v>42003</v>
      </c>
      <c r="E704" s="160">
        <v>100.1869032</v>
      </c>
    </row>
    <row r="705" spans="1:5" ht="15">
      <c r="A705" s="160" t="s">
        <v>3855</v>
      </c>
      <c r="B705" s="160">
        <v>48</v>
      </c>
      <c r="C705" s="160" t="s">
        <v>3868</v>
      </c>
      <c r="D705" s="160">
        <v>55680</v>
      </c>
      <c r="E705" s="160">
        <v>103.1397833</v>
      </c>
    </row>
    <row r="706" spans="1:5" ht="15">
      <c r="A706" s="160" t="s">
        <v>3855</v>
      </c>
      <c r="B706" s="160">
        <v>48</v>
      </c>
      <c r="C706" s="160" t="s">
        <v>3868</v>
      </c>
      <c r="D706" s="160">
        <v>16614</v>
      </c>
      <c r="E706" s="160">
        <v>102.89492420000001</v>
      </c>
    </row>
    <row r="707" spans="1:5" ht="15">
      <c r="A707" s="160" t="s">
        <v>3855</v>
      </c>
      <c r="B707" s="160">
        <v>48</v>
      </c>
      <c r="C707" s="160" t="s">
        <v>3868</v>
      </c>
      <c r="D707" s="160">
        <v>86984</v>
      </c>
      <c r="E707" s="160">
        <v>122.6244086</v>
      </c>
    </row>
    <row r="708" spans="1:5" ht="15">
      <c r="A708" s="160" t="s">
        <v>3855</v>
      </c>
      <c r="B708" s="160">
        <v>48</v>
      </c>
      <c r="C708" s="160" t="s">
        <v>3868</v>
      </c>
      <c r="D708" s="160">
        <v>82615</v>
      </c>
      <c r="E708" s="160">
        <v>89.054183820000006</v>
      </c>
    </row>
    <row r="709" spans="1:5" ht="15">
      <c r="A709" s="160" t="s">
        <v>3855</v>
      </c>
      <c r="B709" s="160">
        <v>48</v>
      </c>
      <c r="C709" s="160" t="s">
        <v>3868</v>
      </c>
      <c r="D709" s="160">
        <v>51662</v>
      </c>
      <c r="E709" s="160">
        <v>110.2800238</v>
      </c>
    </row>
    <row r="710" spans="1:5" ht="15">
      <c r="A710" s="160" t="s">
        <v>3855</v>
      </c>
      <c r="B710" s="160">
        <v>50</v>
      </c>
      <c r="C710" s="160" t="s">
        <v>3868</v>
      </c>
      <c r="D710" s="160">
        <v>23395</v>
      </c>
      <c r="E710" s="160">
        <v>113.7108667</v>
      </c>
    </row>
    <row r="711" spans="1:5" ht="15">
      <c r="A711" s="160" t="s">
        <v>3855</v>
      </c>
      <c r="B711" s="160">
        <v>50</v>
      </c>
      <c r="C711" s="160" t="s">
        <v>3868</v>
      </c>
      <c r="D711" s="160">
        <v>29902</v>
      </c>
      <c r="E711" s="160">
        <v>93.356118640000005</v>
      </c>
    </row>
    <row r="712" spans="1:5" ht="15">
      <c r="A712" s="160" t="s">
        <v>3855</v>
      </c>
      <c r="B712" s="160">
        <v>50</v>
      </c>
      <c r="C712" s="160" t="s">
        <v>3868</v>
      </c>
      <c r="D712" s="160">
        <v>21636</v>
      </c>
      <c r="E712" s="160">
        <v>124.4889293</v>
      </c>
    </row>
    <row r="713" spans="1:5" ht="15">
      <c r="A713" s="160" t="s">
        <v>3855</v>
      </c>
      <c r="B713" s="160">
        <v>50</v>
      </c>
      <c r="C713" s="160" t="s">
        <v>3868</v>
      </c>
      <c r="D713" s="160">
        <v>55680</v>
      </c>
      <c r="E713" s="160">
        <v>106.86621</v>
      </c>
    </row>
    <row r="714" spans="1:5" ht="15">
      <c r="A714" s="160" t="s">
        <v>3855</v>
      </c>
      <c r="B714" s="160">
        <v>50</v>
      </c>
      <c r="C714" s="160" t="s">
        <v>3868</v>
      </c>
      <c r="D714" s="160">
        <v>16614</v>
      </c>
      <c r="E714" s="160">
        <v>106.8670362</v>
      </c>
    </row>
    <row r="715" spans="1:5" ht="15">
      <c r="A715" s="160" t="s">
        <v>3855</v>
      </c>
      <c r="B715" s="160">
        <v>50</v>
      </c>
      <c r="C715" s="160" t="s">
        <v>3868</v>
      </c>
      <c r="D715" s="160">
        <v>86984</v>
      </c>
      <c r="E715" s="160">
        <v>114.2711754</v>
      </c>
    </row>
    <row r="716" spans="1:5" ht="15">
      <c r="A716" s="160" t="s">
        <v>3855</v>
      </c>
      <c r="B716" s="160">
        <v>50</v>
      </c>
      <c r="C716" s="160" t="s">
        <v>3868</v>
      </c>
      <c r="D716" s="160">
        <v>51662</v>
      </c>
      <c r="E716" s="160">
        <v>103.8808933</v>
      </c>
    </row>
    <row r="717" spans="1:5" ht="15">
      <c r="A717" s="160" t="s">
        <v>3855</v>
      </c>
      <c r="B717" s="160">
        <v>52</v>
      </c>
      <c r="C717" s="160" t="s">
        <v>3869</v>
      </c>
      <c r="D717" s="160">
        <v>29902</v>
      </c>
      <c r="E717" s="160">
        <v>92.245497099999994</v>
      </c>
    </row>
    <row r="718" spans="1:5" ht="15">
      <c r="A718" s="160" t="s">
        <v>3855</v>
      </c>
      <c r="B718" s="160">
        <v>52</v>
      </c>
      <c r="C718" s="160" t="s">
        <v>3869</v>
      </c>
      <c r="D718" s="160">
        <v>21636</v>
      </c>
      <c r="E718" s="160">
        <v>119.8200727</v>
      </c>
    </row>
    <row r="719" spans="1:5" ht="15">
      <c r="A719" s="160" t="s">
        <v>3855</v>
      </c>
      <c r="B719" s="160">
        <v>52</v>
      </c>
      <c r="C719" s="160" t="s">
        <v>3869</v>
      </c>
      <c r="D719" s="160">
        <v>55680</v>
      </c>
      <c r="E719" s="160">
        <v>102.9971075</v>
      </c>
    </row>
    <row r="720" spans="1:5" ht="15">
      <c r="A720" s="160" t="s">
        <v>3855</v>
      </c>
      <c r="B720" s="160">
        <v>52</v>
      </c>
      <c r="C720" s="160" t="s">
        <v>3869</v>
      </c>
      <c r="D720" s="160">
        <v>16614</v>
      </c>
      <c r="E720" s="160">
        <v>102.3063844</v>
      </c>
    </row>
    <row r="721" spans="1:5" ht="15">
      <c r="A721" s="160" t="s">
        <v>3855</v>
      </c>
      <c r="B721" s="160">
        <v>52</v>
      </c>
      <c r="C721" s="160" t="s">
        <v>3869</v>
      </c>
      <c r="D721" s="160">
        <v>86984</v>
      </c>
      <c r="E721" s="160">
        <v>116.94762420000001</v>
      </c>
    </row>
    <row r="722" spans="1:5" ht="15">
      <c r="A722" s="160" t="s">
        <v>3855</v>
      </c>
      <c r="B722" s="160">
        <v>52</v>
      </c>
      <c r="C722" s="160" t="s">
        <v>3869</v>
      </c>
      <c r="D722" s="160">
        <v>51662</v>
      </c>
      <c r="E722" s="160">
        <v>109.936238</v>
      </c>
    </row>
    <row r="723" spans="1:5" ht="15">
      <c r="A723" s="160" t="s">
        <v>3855</v>
      </c>
      <c r="B723" s="160">
        <v>54</v>
      </c>
      <c r="C723" s="160" t="s">
        <v>3869</v>
      </c>
      <c r="D723" s="160">
        <v>29902</v>
      </c>
      <c r="E723" s="160">
        <v>93.821060000000003</v>
      </c>
    </row>
    <row r="724" spans="1:5" ht="15">
      <c r="A724" s="160" t="s">
        <v>3855</v>
      </c>
      <c r="B724" s="160">
        <v>54</v>
      </c>
      <c r="C724" s="160" t="s">
        <v>3869</v>
      </c>
      <c r="D724" s="160">
        <v>21636</v>
      </c>
      <c r="E724" s="160">
        <v>109.1621217</v>
      </c>
    </row>
    <row r="725" spans="1:5" ht="15">
      <c r="A725" s="160" t="s">
        <v>3855</v>
      </c>
      <c r="B725" s="160">
        <v>54</v>
      </c>
      <c r="C725" s="160" t="s">
        <v>3869</v>
      </c>
      <c r="D725" s="160">
        <v>55680</v>
      </c>
      <c r="E725" s="160">
        <v>111.6107907</v>
      </c>
    </row>
    <row r="726" spans="1:5" ht="15">
      <c r="A726" s="160" t="s">
        <v>3855</v>
      </c>
      <c r="B726" s="160">
        <v>54</v>
      </c>
      <c r="C726" s="160" t="s">
        <v>3869</v>
      </c>
      <c r="D726" s="160">
        <v>86984</v>
      </c>
      <c r="E726" s="160">
        <v>111.0717957</v>
      </c>
    </row>
    <row r="727" spans="1:5" ht="15">
      <c r="A727" s="160" t="s">
        <v>3855</v>
      </c>
      <c r="B727" s="160">
        <v>54</v>
      </c>
      <c r="C727" s="160" t="s">
        <v>3869</v>
      </c>
      <c r="D727" s="160">
        <v>51662</v>
      </c>
      <c r="E727" s="160">
        <v>103.34047820000001</v>
      </c>
    </row>
    <row r="728" spans="1:5" ht="15">
      <c r="A728" s="160" t="s">
        <v>3855</v>
      </c>
      <c r="B728" s="160">
        <v>56</v>
      </c>
      <c r="C728" s="160" t="s">
        <v>3869</v>
      </c>
      <c r="D728" s="160">
        <v>55680</v>
      </c>
      <c r="E728" s="160">
        <v>97.289000000000001</v>
      </c>
    </row>
    <row r="729" spans="1:5" ht="15">
      <c r="A729" s="160" t="s">
        <v>3855</v>
      </c>
      <c r="B729" s="160">
        <v>56</v>
      </c>
      <c r="C729" s="160" t="s">
        <v>3869</v>
      </c>
      <c r="D729" s="160">
        <v>86984</v>
      </c>
      <c r="E729" s="160">
        <v>109.8471211</v>
      </c>
    </row>
    <row r="730" spans="1:5" ht="15">
      <c r="A730" s="160" t="s">
        <v>3855</v>
      </c>
      <c r="B730" s="160">
        <v>58</v>
      </c>
      <c r="C730" s="160" t="s">
        <v>3869</v>
      </c>
      <c r="D730" s="160">
        <v>86984</v>
      </c>
      <c r="E730" s="160">
        <v>101.8732333</v>
      </c>
    </row>
    <row r="731" spans="1:5" ht="15">
      <c r="A731" s="160" t="s">
        <v>3855</v>
      </c>
      <c r="B731" s="160">
        <v>60</v>
      </c>
      <c r="C731" s="160" t="s">
        <v>3869</v>
      </c>
      <c r="D731" s="160">
        <v>86984</v>
      </c>
      <c r="E731" s="160">
        <v>108.77138549999999</v>
      </c>
    </row>
    <row r="732" spans="1:5" ht="15">
      <c r="A732" s="160" t="s">
        <v>3856</v>
      </c>
      <c r="B732" s="160">
        <v>2</v>
      </c>
      <c r="C732" s="160" t="s">
        <v>3866</v>
      </c>
      <c r="D732" s="160">
        <v>23395</v>
      </c>
      <c r="E732" s="160">
        <v>113.8089839</v>
      </c>
    </row>
    <row r="733" spans="1:5" ht="15">
      <c r="A733" s="160" t="s">
        <v>3856</v>
      </c>
      <c r="B733" s="160">
        <v>2</v>
      </c>
      <c r="C733" s="160" t="s">
        <v>3866</v>
      </c>
      <c r="D733" s="160">
        <v>29902</v>
      </c>
      <c r="E733" s="160">
        <v>105.915525</v>
      </c>
    </row>
    <row r="734" spans="1:5" ht="15">
      <c r="A734" s="160" t="s">
        <v>3856</v>
      </c>
      <c r="B734" s="160">
        <v>2</v>
      </c>
      <c r="C734" s="160" t="s">
        <v>3866</v>
      </c>
      <c r="D734" s="160">
        <v>21636</v>
      </c>
      <c r="E734" s="160">
        <v>127.34956</v>
      </c>
    </row>
    <row r="735" spans="1:5" ht="15">
      <c r="A735" s="160" t="s">
        <v>3856</v>
      </c>
      <c r="B735" s="160">
        <v>2</v>
      </c>
      <c r="C735" s="160" t="s">
        <v>3866</v>
      </c>
      <c r="D735" s="160">
        <v>42003</v>
      </c>
      <c r="E735" s="160">
        <v>83.071920590000005</v>
      </c>
    </row>
    <row r="736" spans="1:5" ht="15">
      <c r="A736" s="160" t="s">
        <v>3856</v>
      </c>
      <c r="B736" s="160">
        <v>2</v>
      </c>
      <c r="C736" s="160" t="s">
        <v>3866</v>
      </c>
      <c r="D736" s="160">
        <v>41487</v>
      </c>
      <c r="E736" s="160">
        <v>105.5686147</v>
      </c>
    </row>
    <row r="737" spans="1:5" ht="15">
      <c r="A737" s="160" t="s">
        <v>3856</v>
      </c>
      <c r="B737" s="160">
        <v>2</v>
      </c>
      <c r="C737" s="160" t="s">
        <v>3866</v>
      </c>
      <c r="D737" s="160">
        <v>58684</v>
      </c>
      <c r="E737" s="160">
        <v>111.59927740000001</v>
      </c>
    </row>
    <row r="738" spans="1:5" ht="15">
      <c r="A738" s="160" t="s">
        <v>3856</v>
      </c>
      <c r="B738" s="160">
        <v>2</v>
      </c>
      <c r="C738" s="160" t="s">
        <v>3866</v>
      </c>
      <c r="D738" s="160">
        <v>55680</v>
      </c>
      <c r="E738" s="160">
        <v>124.24372</v>
      </c>
    </row>
    <row r="739" spans="1:5" ht="15">
      <c r="A739" s="160" t="s">
        <v>3856</v>
      </c>
      <c r="B739" s="160">
        <v>2</v>
      </c>
      <c r="C739" s="160" t="s">
        <v>3866</v>
      </c>
      <c r="D739" s="160">
        <v>16614</v>
      </c>
      <c r="E739" s="160">
        <v>129.40270860000001</v>
      </c>
    </row>
    <row r="740" spans="1:5" ht="15">
      <c r="A740" s="160" t="s">
        <v>3856</v>
      </c>
      <c r="B740" s="160">
        <v>2</v>
      </c>
      <c r="C740" s="160" t="s">
        <v>3866</v>
      </c>
      <c r="D740" s="160">
        <v>86984</v>
      </c>
      <c r="E740" s="160">
        <v>115.866197</v>
      </c>
    </row>
    <row r="741" spans="1:5" ht="15">
      <c r="A741" s="160" t="s">
        <v>3856</v>
      </c>
      <c r="B741" s="160">
        <v>2</v>
      </c>
      <c r="C741" s="160" t="s">
        <v>3866</v>
      </c>
      <c r="D741" s="160">
        <v>16749</v>
      </c>
      <c r="E741" s="160">
        <v>127.3394926</v>
      </c>
    </row>
    <row r="742" spans="1:5" ht="15">
      <c r="A742" s="160" t="s">
        <v>3856</v>
      </c>
      <c r="B742" s="160">
        <v>2</v>
      </c>
      <c r="C742" s="160" t="s">
        <v>3866</v>
      </c>
      <c r="D742" s="160">
        <v>35415</v>
      </c>
      <c r="E742" s="160">
        <v>103.96617999999999</v>
      </c>
    </row>
    <row r="743" spans="1:5" ht="15">
      <c r="A743" s="160" t="s">
        <v>3856</v>
      </c>
      <c r="B743" s="160">
        <v>2</v>
      </c>
      <c r="C743" s="160" t="s">
        <v>3866</v>
      </c>
      <c r="D743" s="160">
        <v>82615</v>
      </c>
      <c r="E743" s="160">
        <v>115.10007880000001</v>
      </c>
    </row>
    <row r="744" spans="1:5" ht="15">
      <c r="A744" s="160" t="s">
        <v>3856</v>
      </c>
      <c r="B744" s="160">
        <v>2</v>
      </c>
      <c r="C744" s="160" t="s">
        <v>3866</v>
      </c>
      <c r="D744" s="160">
        <v>9271</v>
      </c>
      <c r="E744" s="160">
        <v>118.50973140000001</v>
      </c>
    </row>
    <row r="745" spans="1:5" ht="15">
      <c r="A745" s="160" t="s">
        <v>3856</v>
      </c>
      <c r="B745" s="160">
        <v>2</v>
      </c>
      <c r="C745" s="160" t="s">
        <v>3866</v>
      </c>
      <c r="D745" s="160">
        <v>60022</v>
      </c>
      <c r="E745" s="160">
        <v>129.9886065</v>
      </c>
    </row>
    <row r="746" spans="1:5" ht="15">
      <c r="A746" s="160" t="s">
        <v>3856</v>
      </c>
      <c r="B746" s="160">
        <v>2</v>
      </c>
      <c r="C746" s="160" t="s">
        <v>3866</v>
      </c>
      <c r="D746" s="160">
        <v>51662</v>
      </c>
      <c r="E746" s="160">
        <v>100.4792032</v>
      </c>
    </row>
    <row r="747" spans="1:5" ht="15">
      <c r="A747" s="160" t="s">
        <v>3856</v>
      </c>
      <c r="B747" s="160">
        <v>4</v>
      </c>
      <c r="C747" s="160" t="s">
        <v>3866</v>
      </c>
      <c r="D747" s="160">
        <v>23395</v>
      </c>
      <c r="E747" s="160">
        <v>113.612431</v>
      </c>
    </row>
    <row r="748" spans="1:5" ht="15">
      <c r="A748" s="160" t="s">
        <v>3856</v>
      </c>
      <c r="B748" s="160">
        <v>4</v>
      </c>
      <c r="C748" s="160" t="s">
        <v>3866</v>
      </c>
      <c r="D748" s="160">
        <v>29902</v>
      </c>
      <c r="E748" s="160">
        <v>93.766949999999994</v>
      </c>
    </row>
    <row r="749" spans="1:5" ht="15">
      <c r="A749" s="160" t="s">
        <v>3856</v>
      </c>
      <c r="B749" s="160">
        <v>4</v>
      </c>
      <c r="C749" s="160" t="s">
        <v>3866</v>
      </c>
      <c r="D749" s="160">
        <v>21636</v>
      </c>
      <c r="E749" s="160">
        <v>131.19454139999999</v>
      </c>
    </row>
    <row r="750" spans="1:5" ht="15">
      <c r="A750" s="160" t="s">
        <v>3856</v>
      </c>
      <c r="B750" s="160">
        <v>4</v>
      </c>
      <c r="C750" s="160" t="s">
        <v>3866</v>
      </c>
      <c r="D750" s="160">
        <v>42003</v>
      </c>
      <c r="E750" s="160">
        <v>88.966990629999998</v>
      </c>
    </row>
    <row r="751" spans="1:5" ht="15">
      <c r="A751" s="160" t="s">
        <v>3856</v>
      </c>
      <c r="B751" s="160">
        <v>4</v>
      </c>
      <c r="C751" s="160" t="s">
        <v>3866</v>
      </c>
      <c r="D751" s="160">
        <v>41487</v>
      </c>
      <c r="E751" s="160">
        <v>106.5943676</v>
      </c>
    </row>
    <row r="752" spans="1:5" ht="15">
      <c r="A752" s="160" t="s">
        <v>3856</v>
      </c>
      <c r="B752" s="160">
        <v>4</v>
      </c>
      <c r="C752" s="160" t="s">
        <v>3866</v>
      </c>
      <c r="D752" s="160">
        <v>58684</v>
      </c>
      <c r="E752" s="160">
        <v>108.49270629999999</v>
      </c>
    </row>
    <row r="753" spans="1:5" ht="15">
      <c r="A753" s="160" t="s">
        <v>3856</v>
      </c>
      <c r="B753" s="160">
        <v>4</v>
      </c>
      <c r="C753" s="160" t="s">
        <v>3866</v>
      </c>
      <c r="D753" s="160">
        <v>55680</v>
      </c>
      <c r="E753" s="160">
        <v>126.5087556</v>
      </c>
    </row>
    <row r="754" spans="1:5" ht="15">
      <c r="A754" s="160" t="s">
        <v>3856</v>
      </c>
      <c r="B754" s="160">
        <v>4</v>
      </c>
      <c r="C754" s="160" t="s">
        <v>3866</v>
      </c>
      <c r="D754" s="160">
        <v>16614</v>
      </c>
      <c r="E754" s="160">
        <v>129.424071</v>
      </c>
    </row>
    <row r="755" spans="1:5" ht="15">
      <c r="A755" s="160" t="s">
        <v>3856</v>
      </c>
      <c r="B755" s="160">
        <v>4</v>
      </c>
      <c r="C755" s="160" t="s">
        <v>3866</v>
      </c>
      <c r="D755" s="160">
        <v>86984</v>
      </c>
      <c r="E755" s="160">
        <v>117.1385514</v>
      </c>
    </row>
    <row r="756" spans="1:5" ht="15">
      <c r="A756" s="160" t="s">
        <v>3856</v>
      </c>
      <c r="B756" s="160">
        <v>4</v>
      </c>
      <c r="C756" s="160" t="s">
        <v>3866</v>
      </c>
      <c r="D756" s="160">
        <v>16749</v>
      </c>
      <c r="E756" s="160">
        <v>128.23106920000001</v>
      </c>
    </row>
    <row r="757" spans="1:5" ht="15">
      <c r="A757" s="160" t="s">
        <v>3856</v>
      </c>
      <c r="B757" s="160">
        <v>4</v>
      </c>
      <c r="C757" s="160" t="s">
        <v>3866</v>
      </c>
      <c r="D757" s="160">
        <v>35415</v>
      </c>
      <c r="E757" s="160">
        <v>106.7489667</v>
      </c>
    </row>
    <row r="758" spans="1:5" ht="15">
      <c r="A758" s="160" t="s">
        <v>3856</v>
      </c>
      <c r="B758" s="160">
        <v>4</v>
      </c>
      <c r="C758" s="160" t="s">
        <v>3866</v>
      </c>
      <c r="D758" s="160">
        <v>82615</v>
      </c>
      <c r="E758" s="160">
        <v>110.54623429999999</v>
      </c>
    </row>
    <row r="759" spans="1:5" ht="15">
      <c r="A759" s="160" t="s">
        <v>3856</v>
      </c>
      <c r="B759" s="160">
        <v>4</v>
      </c>
      <c r="C759" s="160" t="s">
        <v>3866</v>
      </c>
      <c r="D759" s="160">
        <v>9271</v>
      </c>
      <c r="E759" s="160">
        <v>119.5270811</v>
      </c>
    </row>
    <row r="760" spans="1:5" ht="15">
      <c r="A760" s="160" t="s">
        <v>3856</v>
      </c>
      <c r="B760" s="160">
        <v>4</v>
      </c>
      <c r="C760" s="160" t="s">
        <v>3866</v>
      </c>
      <c r="D760" s="160">
        <v>60022</v>
      </c>
      <c r="E760" s="160">
        <v>129.54107730000001</v>
      </c>
    </row>
    <row r="761" spans="1:5" ht="15">
      <c r="A761" s="160" t="s">
        <v>3856</v>
      </c>
      <c r="B761" s="160">
        <v>4</v>
      </c>
      <c r="C761" s="160" t="s">
        <v>3866</v>
      </c>
      <c r="D761" s="160">
        <v>51662</v>
      </c>
      <c r="E761" s="160">
        <v>92.619996670000006</v>
      </c>
    </row>
    <row r="762" spans="1:5" ht="15">
      <c r="A762" s="160" t="s">
        <v>3856</v>
      </c>
      <c r="B762" s="160">
        <v>6</v>
      </c>
      <c r="C762" s="160" t="s">
        <v>3866</v>
      </c>
      <c r="D762" s="160">
        <v>23395</v>
      </c>
      <c r="E762" s="160">
        <v>113.79205589999999</v>
      </c>
    </row>
    <row r="763" spans="1:5" ht="15">
      <c r="A763" s="160" t="s">
        <v>3856</v>
      </c>
      <c r="B763" s="160">
        <v>6</v>
      </c>
      <c r="C763" s="160" t="s">
        <v>3866</v>
      </c>
      <c r="D763" s="160">
        <v>29902</v>
      </c>
      <c r="E763" s="160">
        <v>103.2020065</v>
      </c>
    </row>
    <row r="764" spans="1:5" ht="15">
      <c r="A764" s="160" t="s">
        <v>3856</v>
      </c>
      <c r="B764" s="160">
        <v>6</v>
      </c>
      <c r="C764" s="160" t="s">
        <v>3866</v>
      </c>
      <c r="D764" s="160">
        <v>21636</v>
      </c>
      <c r="E764" s="160">
        <v>118.03266669999999</v>
      </c>
    </row>
    <row r="765" spans="1:5" ht="15">
      <c r="A765" s="160" t="s">
        <v>3856</v>
      </c>
      <c r="B765" s="160">
        <v>6</v>
      </c>
      <c r="C765" s="160" t="s">
        <v>3866</v>
      </c>
      <c r="D765" s="160">
        <v>42003</v>
      </c>
      <c r="E765" s="160">
        <v>90.358603130000006</v>
      </c>
    </row>
    <row r="766" spans="1:5" ht="15">
      <c r="A766" s="160" t="s">
        <v>3856</v>
      </c>
      <c r="B766" s="160">
        <v>6</v>
      </c>
      <c r="C766" s="160" t="s">
        <v>3866</v>
      </c>
      <c r="D766" s="160">
        <v>41487</v>
      </c>
      <c r="E766" s="160">
        <v>107.3627559</v>
      </c>
    </row>
    <row r="767" spans="1:5" ht="15">
      <c r="A767" s="160" t="s">
        <v>3856</v>
      </c>
      <c r="B767" s="160">
        <v>6</v>
      </c>
      <c r="C767" s="160" t="s">
        <v>3866</v>
      </c>
      <c r="D767" s="160">
        <v>58684</v>
      </c>
      <c r="E767" s="160">
        <v>121.5807441</v>
      </c>
    </row>
    <row r="768" spans="1:5" ht="15">
      <c r="A768" s="160" t="s">
        <v>3856</v>
      </c>
      <c r="B768" s="160">
        <v>6</v>
      </c>
      <c r="C768" s="160" t="s">
        <v>3866</v>
      </c>
      <c r="D768" s="160">
        <v>55680</v>
      </c>
      <c r="E768" s="160">
        <v>122.0445857</v>
      </c>
    </row>
    <row r="769" spans="1:5" ht="15">
      <c r="A769" s="160" t="s">
        <v>3856</v>
      </c>
      <c r="B769" s="160">
        <v>6</v>
      </c>
      <c r="C769" s="160" t="s">
        <v>3866</v>
      </c>
      <c r="D769" s="160">
        <v>16614</v>
      </c>
      <c r="E769" s="160">
        <v>132.20184</v>
      </c>
    </row>
    <row r="770" spans="1:5" ht="15">
      <c r="A770" s="160" t="s">
        <v>3856</v>
      </c>
      <c r="B770" s="160">
        <v>6</v>
      </c>
      <c r="C770" s="160" t="s">
        <v>3866</v>
      </c>
      <c r="D770" s="160">
        <v>86984</v>
      </c>
      <c r="E770" s="160">
        <v>117.85434360000001</v>
      </c>
    </row>
    <row r="771" spans="1:5" ht="15">
      <c r="A771" s="160" t="s">
        <v>3856</v>
      </c>
      <c r="B771" s="160">
        <v>6</v>
      </c>
      <c r="C771" s="160" t="s">
        <v>3866</v>
      </c>
      <c r="D771" s="160">
        <v>16749</v>
      </c>
      <c r="E771" s="160">
        <v>128.19741540000001</v>
      </c>
    </row>
    <row r="772" spans="1:5" ht="15">
      <c r="A772" s="160" t="s">
        <v>3856</v>
      </c>
      <c r="B772" s="160">
        <v>6</v>
      </c>
      <c r="C772" s="160" t="s">
        <v>3866</v>
      </c>
      <c r="D772" s="160">
        <v>35415</v>
      </c>
      <c r="E772" s="160">
        <v>108.0962115</v>
      </c>
    </row>
    <row r="773" spans="1:5" ht="15">
      <c r="A773" s="160" t="s">
        <v>3856</v>
      </c>
      <c r="B773" s="160">
        <v>6</v>
      </c>
      <c r="C773" s="160" t="s">
        <v>3866</v>
      </c>
      <c r="D773" s="160">
        <v>82615</v>
      </c>
      <c r="E773" s="160">
        <v>110.35964</v>
      </c>
    </row>
    <row r="774" spans="1:5" ht="15">
      <c r="A774" s="160" t="s">
        <v>3856</v>
      </c>
      <c r="B774" s="160">
        <v>6</v>
      </c>
      <c r="C774" s="160" t="s">
        <v>3866</v>
      </c>
      <c r="D774" s="160">
        <v>9271</v>
      </c>
      <c r="E774" s="160">
        <v>129.87011079999999</v>
      </c>
    </row>
    <row r="775" spans="1:5" ht="15">
      <c r="A775" s="160" t="s">
        <v>3856</v>
      </c>
      <c r="B775" s="160">
        <v>6</v>
      </c>
      <c r="C775" s="160" t="s">
        <v>3866</v>
      </c>
      <c r="D775" s="160">
        <v>60022</v>
      </c>
      <c r="E775" s="160">
        <v>147.51564809999999</v>
      </c>
    </row>
    <row r="776" spans="1:5" ht="15">
      <c r="A776" s="160" t="s">
        <v>3856</v>
      </c>
      <c r="B776" s="160">
        <v>6</v>
      </c>
      <c r="C776" s="160" t="s">
        <v>3866</v>
      </c>
      <c r="D776" s="160">
        <v>51662</v>
      </c>
      <c r="E776" s="160">
        <v>98.032593550000001</v>
      </c>
    </row>
    <row r="777" spans="1:5" ht="15">
      <c r="A777" s="160" t="s">
        <v>3856</v>
      </c>
      <c r="B777" s="160">
        <v>8</v>
      </c>
      <c r="C777" s="160" t="s">
        <v>3866</v>
      </c>
      <c r="D777" s="160">
        <v>23395</v>
      </c>
      <c r="E777" s="160">
        <v>115.29186129999999</v>
      </c>
    </row>
    <row r="778" spans="1:5" ht="15">
      <c r="A778" s="160" t="s">
        <v>3856</v>
      </c>
      <c r="B778" s="160">
        <v>8</v>
      </c>
      <c r="C778" s="160" t="s">
        <v>3866</v>
      </c>
      <c r="D778" s="160">
        <v>29902</v>
      </c>
      <c r="E778" s="160">
        <v>103.8813281</v>
      </c>
    </row>
    <row r="779" spans="1:5" ht="15">
      <c r="A779" s="160" t="s">
        <v>3856</v>
      </c>
      <c r="B779" s="160">
        <v>8</v>
      </c>
      <c r="C779" s="160" t="s">
        <v>3866</v>
      </c>
      <c r="D779" s="160">
        <v>21636</v>
      </c>
      <c r="E779" s="160">
        <v>124.5953767</v>
      </c>
    </row>
    <row r="780" spans="1:5" ht="15">
      <c r="A780" s="160" t="s">
        <v>3856</v>
      </c>
      <c r="B780" s="160">
        <v>8</v>
      </c>
      <c r="C780" s="160" t="s">
        <v>3866</v>
      </c>
      <c r="D780" s="160">
        <v>42003</v>
      </c>
      <c r="E780" s="160">
        <v>89.708806449999997</v>
      </c>
    </row>
    <row r="781" spans="1:5" ht="15">
      <c r="A781" s="160" t="s">
        <v>3856</v>
      </c>
      <c r="B781" s="160">
        <v>8</v>
      </c>
      <c r="C781" s="160" t="s">
        <v>3866</v>
      </c>
      <c r="D781" s="160">
        <v>41487</v>
      </c>
      <c r="E781" s="160">
        <v>109.5087314</v>
      </c>
    </row>
    <row r="782" spans="1:5" ht="15">
      <c r="A782" s="160" t="s">
        <v>3856</v>
      </c>
      <c r="B782" s="160">
        <v>8</v>
      </c>
      <c r="C782" s="160" t="s">
        <v>3866</v>
      </c>
      <c r="D782" s="160">
        <v>58684</v>
      </c>
      <c r="E782" s="160">
        <v>117.7478364</v>
      </c>
    </row>
    <row r="783" spans="1:5" ht="15">
      <c r="A783" s="160" t="s">
        <v>3856</v>
      </c>
      <c r="B783" s="160">
        <v>8</v>
      </c>
      <c r="C783" s="160" t="s">
        <v>3866</v>
      </c>
      <c r="D783" s="160">
        <v>55680</v>
      </c>
      <c r="E783" s="160">
        <v>120.17263819999999</v>
      </c>
    </row>
    <row r="784" spans="1:5" ht="15">
      <c r="A784" s="160" t="s">
        <v>3856</v>
      </c>
      <c r="B784" s="160">
        <v>8</v>
      </c>
      <c r="C784" s="160" t="s">
        <v>3866</v>
      </c>
      <c r="D784" s="160">
        <v>16614</v>
      </c>
      <c r="E784" s="160">
        <v>138.12334290000001</v>
      </c>
    </row>
    <row r="785" spans="1:5" ht="15">
      <c r="A785" s="160" t="s">
        <v>3856</v>
      </c>
      <c r="B785" s="160">
        <v>8</v>
      </c>
      <c r="C785" s="160" t="s">
        <v>3866</v>
      </c>
      <c r="D785" s="160">
        <v>86984</v>
      </c>
      <c r="E785" s="160">
        <v>118.2172211</v>
      </c>
    </row>
    <row r="786" spans="1:5" ht="15">
      <c r="A786" s="160" t="s">
        <v>3856</v>
      </c>
      <c r="B786" s="160">
        <v>8</v>
      </c>
      <c r="C786" s="160" t="s">
        <v>3866</v>
      </c>
      <c r="D786" s="160">
        <v>16749</v>
      </c>
      <c r="E786" s="160">
        <v>128.08950369999999</v>
      </c>
    </row>
    <row r="787" spans="1:5" ht="15">
      <c r="A787" s="160" t="s">
        <v>3856</v>
      </c>
      <c r="B787" s="160">
        <v>8</v>
      </c>
      <c r="C787" s="160" t="s">
        <v>3866</v>
      </c>
      <c r="D787" s="160">
        <v>35415</v>
      </c>
      <c r="E787" s="160">
        <v>105.3030828</v>
      </c>
    </row>
    <row r="788" spans="1:5" ht="15">
      <c r="A788" s="160" t="s">
        <v>3856</v>
      </c>
      <c r="B788" s="160">
        <v>8</v>
      </c>
      <c r="C788" s="160" t="s">
        <v>3866</v>
      </c>
      <c r="D788" s="160">
        <v>82615</v>
      </c>
      <c r="E788" s="160">
        <v>108.17222700000001</v>
      </c>
    </row>
    <row r="789" spans="1:5" ht="15">
      <c r="A789" s="160" t="s">
        <v>3856</v>
      </c>
      <c r="B789" s="160">
        <v>8</v>
      </c>
      <c r="C789" s="160" t="s">
        <v>3866</v>
      </c>
      <c r="D789" s="160">
        <v>9271</v>
      </c>
      <c r="E789" s="160">
        <v>126.22055</v>
      </c>
    </row>
    <row r="790" spans="1:5" ht="15">
      <c r="A790" s="160" t="s">
        <v>3856</v>
      </c>
      <c r="B790" s="160">
        <v>8</v>
      </c>
      <c r="C790" s="160" t="s">
        <v>3866</v>
      </c>
      <c r="D790" s="160">
        <v>60022</v>
      </c>
      <c r="E790" s="160">
        <v>139.72780399999999</v>
      </c>
    </row>
    <row r="791" spans="1:5" ht="15">
      <c r="A791" s="160" t="s">
        <v>3856</v>
      </c>
      <c r="B791" s="160">
        <v>8</v>
      </c>
      <c r="C791" s="160" t="s">
        <v>3866</v>
      </c>
      <c r="D791" s="160">
        <v>51662</v>
      </c>
      <c r="E791" s="160">
        <v>95.084980650000006</v>
      </c>
    </row>
    <row r="792" spans="1:5" ht="15">
      <c r="A792" s="160" t="s">
        <v>3856</v>
      </c>
      <c r="B792" s="160">
        <v>10</v>
      </c>
      <c r="C792" s="160" t="s">
        <v>3866</v>
      </c>
      <c r="D792" s="160">
        <v>23395</v>
      </c>
      <c r="E792" s="160">
        <v>119.35174139999999</v>
      </c>
    </row>
    <row r="793" spans="1:5" ht="15">
      <c r="A793" s="160" t="s">
        <v>3856</v>
      </c>
      <c r="B793" s="160">
        <v>10</v>
      </c>
      <c r="C793" s="160" t="s">
        <v>3866</v>
      </c>
      <c r="D793" s="160">
        <v>29902</v>
      </c>
      <c r="E793" s="160">
        <v>100.8501581</v>
      </c>
    </row>
    <row r="794" spans="1:5" ht="15">
      <c r="A794" s="160" t="s">
        <v>3856</v>
      </c>
      <c r="B794" s="160">
        <v>10</v>
      </c>
      <c r="C794" s="160" t="s">
        <v>3866</v>
      </c>
      <c r="D794" s="160">
        <v>21636</v>
      </c>
      <c r="E794" s="160">
        <v>139.02579119999999</v>
      </c>
    </row>
    <row r="795" spans="1:5" ht="15">
      <c r="A795" s="160" t="s">
        <v>3856</v>
      </c>
      <c r="B795" s="160">
        <v>10</v>
      </c>
      <c r="C795" s="160" t="s">
        <v>3866</v>
      </c>
      <c r="D795" s="160">
        <v>42003</v>
      </c>
      <c r="E795" s="160">
        <v>98.412074290000007</v>
      </c>
    </row>
    <row r="796" spans="1:5" ht="15">
      <c r="A796" s="160" t="s">
        <v>3856</v>
      </c>
      <c r="B796" s="160">
        <v>10</v>
      </c>
      <c r="C796" s="160" t="s">
        <v>3866</v>
      </c>
      <c r="D796" s="160">
        <v>41487</v>
      </c>
      <c r="E796" s="160">
        <v>110.3104029</v>
      </c>
    </row>
    <row r="797" spans="1:5" ht="15">
      <c r="A797" s="160" t="s">
        <v>3856</v>
      </c>
      <c r="B797" s="160">
        <v>10</v>
      </c>
      <c r="C797" s="160" t="s">
        <v>3866</v>
      </c>
      <c r="D797" s="160">
        <v>58684</v>
      </c>
      <c r="E797" s="160">
        <v>117.6783531</v>
      </c>
    </row>
    <row r="798" spans="1:5" ht="15">
      <c r="A798" s="160" t="s">
        <v>3856</v>
      </c>
      <c r="B798" s="160">
        <v>10</v>
      </c>
      <c r="C798" s="160" t="s">
        <v>3866</v>
      </c>
      <c r="D798" s="160">
        <v>55680</v>
      </c>
      <c r="E798" s="160">
        <v>123.2995176</v>
      </c>
    </row>
    <row r="799" spans="1:5" ht="15">
      <c r="A799" s="160" t="s">
        <v>3856</v>
      </c>
      <c r="B799" s="160">
        <v>10</v>
      </c>
      <c r="C799" s="160" t="s">
        <v>3866</v>
      </c>
      <c r="D799" s="160">
        <v>16614</v>
      </c>
      <c r="E799" s="160">
        <v>131.1709324</v>
      </c>
    </row>
    <row r="800" spans="1:5" ht="15">
      <c r="A800" s="160" t="s">
        <v>3856</v>
      </c>
      <c r="B800" s="160">
        <v>10</v>
      </c>
      <c r="C800" s="160" t="s">
        <v>3866</v>
      </c>
      <c r="D800" s="160">
        <v>86984</v>
      </c>
      <c r="E800" s="160">
        <v>114.1307436</v>
      </c>
    </row>
    <row r="801" spans="1:5" ht="15">
      <c r="A801" s="160" t="s">
        <v>3856</v>
      </c>
      <c r="B801" s="160">
        <v>10</v>
      </c>
      <c r="C801" s="160" t="s">
        <v>3866</v>
      </c>
      <c r="D801" s="160">
        <v>16749</v>
      </c>
      <c r="E801" s="160">
        <v>124.90080740000001</v>
      </c>
    </row>
    <row r="802" spans="1:5" ht="15">
      <c r="A802" s="160" t="s">
        <v>3856</v>
      </c>
      <c r="B802" s="160">
        <v>10</v>
      </c>
      <c r="C802" s="160" t="s">
        <v>3866</v>
      </c>
      <c r="D802" s="160">
        <v>35415</v>
      </c>
      <c r="E802" s="160">
        <v>105.0810966</v>
      </c>
    </row>
    <row r="803" spans="1:5" ht="15">
      <c r="A803" s="160" t="s">
        <v>3856</v>
      </c>
      <c r="B803" s="160">
        <v>10</v>
      </c>
      <c r="C803" s="160" t="s">
        <v>3866</v>
      </c>
      <c r="D803" s="160">
        <v>82615</v>
      </c>
      <c r="E803" s="160">
        <v>112.0784</v>
      </c>
    </row>
    <row r="804" spans="1:5" ht="15">
      <c r="A804" s="160" t="s">
        <v>3856</v>
      </c>
      <c r="B804" s="160">
        <v>10</v>
      </c>
      <c r="C804" s="160" t="s">
        <v>3866</v>
      </c>
      <c r="D804" s="160">
        <v>9271</v>
      </c>
      <c r="E804" s="160">
        <v>126.88754470000001</v>
      </c>
    </row>
    <row r="805" spans="1:5" ht="15">
      <c r="A805" s="160" t="s">
        <v>3856</v>
      </c>
      <c r="B805" s="160">
        <v>10</v>
      </c>
      <c r="C805" s="160" t="s">
        <v>3866</v>
      </c>
      <c r="D805" s="160">
        <v>60022</v>
      </c>
      <c r="E805" s="160">
        <v>132.35023200000001</v>
      </c>
    </row>
    <row r="806" spans="1:5" ht="15">
      <c r="A806" s="160" t="s">
        <v>3856</v>
      </c>
      <c r="B806" s="160">
        <v>10</v>
      </c>
      <c r="C806" s="160" t="s">
        <v>3866</v>
      </c>
      <c r="D806" s="160">
        <v>51662</v>
      </c>
      <c r="E806" s="160">
        <v>89.772703849999999</v>
      </c>
    </row>
    <row r="807" spans="1:5" ht="15">
      <c r="A807" s="160" t="s">
        <v>3856</v>
      </c>
      <c r="B807" s="160">
        <v>12</v>
      </c>
      <c r="C807" s="160" t="s">
        <v>3866</v>
      </c>
      <c r="D807" s="160">
        <v>23395</v>
      </c>
      <c r="E807" s="160">
        <v>121.3807467</v>
      </c>
    </row>
    <row r="808" spans="1:5" ht="15">
      <c r="A808" s="160" t="s">
        <v>3856</v>
      </c>
      <c r="B808" s="160">
        <v>12</v>
      </c>
      <c r="C808" s="160" t="s">
        <v>3866</v>
      </c>
      <c r="D808" s="160">
        <v>29902</v>
      </c>
      <c r="E808" s="160">
        <v>106.6345065</v>
      </c>
    </row>
    <row r="809" spans="1:5" ht="15">
      <c r="A809" s="160" t="s">
        <v>3856</v>
      </c>
      <c r="B809" s="160">
        <v>12</v>
      </c>
      <c r="C809" s="160" t="s">
        <v>3866</v>
      </c>
      <c r="D809" s="160">
        <v>21636</v>
      </c>
      <c r="E809" s="160">
        <v>127.6179862</v>
      </c>
    </row>
    <row r="810" spans="1:5" ht="15">
      <c r="A810" s="160" t="s">
        <v>3856</v>
      </c>
      <c r="B810" s="160">
        <v>12</v>
      </c>
      <c r="C810" s="160" t="s">
        <v>3866</v>
      </c>
      <c r="D810" s="160">
        <v>42003</v>
      </c>
      <c r="E810" s="160">
        <v>91.705284370000001</v>
      </c>
    </row>
    <row r="811" spans="1:5" ht="15">
      <c r="A811" s="160" t="s">
        <v>3856</v>
      </c>
      <c r="B811" s="160">
        <v>12</v>
      </c>
      <c r="C811" s="160" t="s">
        <v>3866</v>
      </c>
      <c r="D811" s="160">
        <v>41487</v>
      </c>
      <c r="E811" s="160">
        <v>111.5167091</v>
      </c>
    </row>
    <row r="812" spans="1:5" ht="15">
      <c r="A812" s="160" t="s">
        <v>3856</v>
      </c>
      <c r="B812" s="160">
        <v>12</v>
      </c>
      <c r="C812" s="160" t="s">
        <v>3866</v>
      </c>
      <c r="D812" s="160">
        <v>58684</v>
      </c>
      <c r="E812" s="160">
        <v>117.0459194</v>
      </c>
    </row>
    <row r="813" spans="1:5" ht="15">
      <c r="A813" s="160" t="s">
        <v>3856</v>
      </c>
      <c r="B813" s="160">
        <v>12</v>
      </c>
      <c r="C813" s="160" t="s">
        <v>3866</v>
      </c>
      <c r="D813" s="160">
        <v>55680</v>
      </c>
      <c r="E813" s="160">
        <v>123.7535848</v>
      </c>
    </row>
    <row r="814" spans="1:5" ht="15">
      <c r="A814" s="160" t="s">
        <v>3856</v>
      </c>
      <c r="B814" s="160">
        <v>12</v>
      </c>
      <c r="C814" s="160" t="s">
        <v>3866</v>
      </c>
      <c r="D814" s="160">
        <v>16614</v>
      </c>
      <c r="E814" s="160">
        <v>129.3996703</v>
      </c>
    </row>
    <row r="815" spans="1:5" ht="15">
      <c r="A815" s="160" t="s">
        <v>3856</v>
      </c>
      <c r="B815" s="160">
        <v>12</v>
      </c>
      <c r="C815" s="160" t="s">
        <v>3866</v>
      </c>
      <c r="D815" s="160">
        <v>86984</v>
      </c>
      <c r="E815" s="160">
        <v>115.0115868</v>
      </c>
    </row>
    <row r="816" spans="1:5" ht="15">
      <c r="A816" s="160" t="s">
        <v>3856</v>
      </c>
      <c r="B816" s="160">
        <v>12</v>
      </c>
      <c r="C816" s="160" t="s">
        <v>3866</v>
      </c>
      <c r="D816" s="160">
        <v>16749</v>
      </c>
      <c r="E816" s="160">
        <v>126.47374069999999</v>
      </c>
    </row>
    <row r="817" spans="1:5" ht="15">
      <c r="A817" s="160" t="s">
        <v>3856</v>
      </c>
      <c r="B817" s="160">
        <v>12</v>
      </c>
      <c r="C817" s="160" t="s">
        <v>3866</v>
      </c>
      <c r="D817" s="160">
        <v>35415</v>
      </c>
      <c r="E817" s="160">
        <v>115.0812069</v>
      </c>
    </row>
    <row r="818" spans="1:5" ht="15">
      <c r="A818" s="160" t="s">
        <v>3856</v>
      </c>
      <c r="B818" s="160">
        <v>12</v>
      </c>
      <c r="C818" s="160" t="s">
        <v>3866</v>
      </c>
      <c r="D818" s="160">
        <v>82615</v>
      </c>
      <c r="E818" s="160">
        <v>125.8750667</v>
      </c>
    </row>
    <row r="819" spans="1:5" ht="15">
      <c r="A819" s="160" t="s">
        <v>3856</v>
      </c>
      <c r="B819" s="160">
        <v>12</v>
      </c>
      <c r="C819" s="160" t="s">
        <v>3866</v>
      </c>
      <c r="D819" s="160">
        <v>9271</v>
      </c>
      <c r="E819" s="160">
        <v>117.1168543</v>
      </c>
    </row>
    <row r="820" spans="1:5" ht="15">
      <c r="A820" s="160" t="s">
        <v>3856</v>
      </c>
      <c r="B820" s="160">
        <v>12</v>
      </c>
      <c r="C820" s="160" t="s">
        <v>3866</v>
      </c>
      <c r="D820" s="160">
        <v>60022</v>
      </c>
      <c r="E820" s="160">
        <v>136.93922409999999</v>
      </c>
    </row>
    <row r="821" spans="1:5" ht="15">
      <c r="A821" s="160" t="s">
        <v>3856</v>
      </c>
      <c r="B821" s="160">
        <v>12</v>
      </c>
      <c r="C821" s="160" t="s">
        <v>3866</v>
      </c>
      <c r="D821" s="160">
        <v>51662</v>
      </c>
      <c r="E821" s="160">
        <v>92.939800000000005</v>
      </c>
    </row>
    <row r="822" spans="1:5" ht="15">
      <c r="A822" s="160" t="s">
        <v>3856</v>
      </c>
      <c r="B822" s="160">
        <v>14</v>
      </c>
      <c r="C822" s="160" t="s">
        <v>3866</v>
      </c>
      <c r="D822" s="160">
        <v>23395</v>
      </c>
      <c r="E822" s="160">
        <v>118.449</v>
      </c>
    </row>
    <row r="823" spans="1:5" ht="15">
      <c r="A823" s="160" t="s">
        <v>3856</v>
      </c>
      <c r="B823" s="160">
        <v>14</v>
      </c>
      <c r="C823" s="160" t="s">
        <v>3866</v>
      </c>
      <c r="D823" s="160">
        <v>29902</v>
      </c>
      <c r="E823" s="160">
        <v>106.41531519999999</v>
      </c>
    </row>
    <row r="824" spans="1:5" ht="15">
      <c r="A824" s="160" t="s">
        <v>3856</v>
      </c>
      <c r="B824" s="160">
        <v>14</v>
      </c>
      <c r="C824" s="160" t="s">
        <v>3866</v>
      </c>
      <c r="D824" s="160">
        <v>21636</v>
      </c>
      <c r="E824" s="160">
        <v>137.1763</v>
      </c>
    </row>
    <row r="825" spans="1:5" ht="15">
      <c r="A825" s="160" t="s">
        <v>3856</v>
      </c>
      <c r="B825" s="160">
        <v>14</v>
      </c>
      <c r="C825" s="160" t="s">
        <v>3866</v>
      </c>
      <c r="D825" s="160">
        <v>42003</v>
      </c>
      <c r="E825" s="160">
        <v>92.947503130000001</v>
      </c>
    </row>
    <row r="826" spans="1:5" ht="15">
      <c r="A826" s="160" t="s">
        <v>3856</v>
      </c>
      <c r="B826" s="160">
        <v>14</v>
      </c>
      <c r="C826" s="160" t="s">
        <v>3866</v>
      </c>
      <c r="D826" s="160">
        <v>41487</v>
      </c>
      <c r="E826" s="160">
        <v>109.89398060000001</v>
      </c>
    </row>
    <row r="827" spans="1:5" ht="15">
      <c r="A827" s="160" t="s">
        <v>3856</v>
      </c>
      <c r="B827" s="160">
        <v>14</v>
      </c>
      <c r="C827" s="160" t="s">
        <v>3866</v>
      </c>
      <c r="D827" s="160">
        <v>58684</v>
      </c>
      <c r="E827" s="160">
        <v>115.08822259999999</v>
      </c>
    </row>
    <row r="828" spans="1:5" ht="15">
      <c r="A828" s="160" t="s">
        <v>3856</v>
      </c>
      <c r="B828" s="160">
        <v>14</v>
      </c>
      <c r="C828" s="160" t="s">
        <v>3866</v>
      </c>
      <c r="D828" s="160">
        <v>55680</v>
      </c>
      <c r="E828" s="160">
        <v>124.8096441</v>
      </c>
    </row>
    <row r="829" spans="1:5" ht="15">
      <c r="A829" s="160" t="s">
        <v>3856</v>
      </c>
      <c r="B829" s="160">
        <v>14</v>
      </c>
      <c r="C829" s="160" t="s">
        <v>3866</v>
      </c>
      <c r="D829" s="160">
        <v>16614</v>
      </c>
      <c r="E829" s="160">
        <v>135.6038824</v>
      </c>
    </row>
    <row r="830" spans="1:5" ht="15">
      <c r="A830" s="160" t="s">
        <v>3856</v>
      </c>
      <c r="B830" s="160">
        <v>14</v>
      </c>
      <c r="C830" s="160" t="s">
        <v>3866</v>
      </c>
      <c r="D830" s="160">
        <v>86984</v>
      </c>
      <c r="E830" s="160">
        <v>111.0510184</v>
      </c>
    </row>
    <row r="831" spans="1:5" ht="15">
      <c r="A831" s="160" t="s">
        <v>3856</v>
      </c>
      <c r="B831" s="160">
        <v>14</v>
      </c>
      <c r="C831" s="160" t="s">
        <v>3866</v>
      </c>
      <c r="D831" s="160">
        <v>16749</v>
      </c>
      <c r="E831" s="160">
        <v>124.4262593</v>
      </c>
    </row>
    <row r="832" spans="1:5" ht="15">
      <c r="A832" s="160" t="s">
        <v>3856</v>
      </c>
      <c r="B832" s="160">
        <v>14</v>
      </c>
      <c r="C832" s="160" t="s">
        <v>3866</v>
      </c>
      <c r="D832" s="160">
        <v>35415</v>
      </c>
      <c r="E832" s="160">
        <v>109.5244778</v>
      </c>
    </row>
    <row r="833" spans="1:5" ht="15">
      <c r="A833" s="160" t="s">
        <v>3856</v>
      </c>
      <c r="B833" s="160">
        <v>14</v>
      </c>
      <c r="C833" s="160" t="s">
        <v>3866</v>
      </c>
      <c r="D833" s="160">
        <v>82615</v>
      </c>
      <c r="E833" s="160">
        <v>115.22754860000001</v>
      </c>
    </row>
    <row r="834" spans="1:5" ht="15">
      <c r="A834" s="160" t="s">
        <v>3856</v>
      </c>
      <c r="B834" s="160">
        <v>14</v>
      </c>
      <c r="C834" s="160" t="s">
        <v>3866</v>
      </c>
      <c r="D834" s="160">
        <v>9271</v>
      </c>
      <c r="E834" s="160">
        <v>118.4793657</v>
      </c>
    </row>
    <row r="835" spans="1:5" ht="15">
      <c r="A835" s="160" t="s">
        <v>3856</v>
      </c>
      <c r="B835" s="160">
        <v>14</v>
      </c>
      <c r="C835" s="160" t="s">
        <v>3866</v>
      </c>
      <c r="D835" s="160">
        <v>60022</v>
      </c>
      <c r="E835" s="160">
        <v>138.08264439999999</v>
      </c>
    </row>
    <row r="836" spans="1:5" ht="15">
      <c r="A836" s="160" t="s">
        <v>3856</v>
      </c>
      <c r="B836" s="160">
        <v>14</v>
      </c>
      <c r="C836" s="160" t="s">
        <v>3866</v>
      </c>
      <c r="D836" s="160">
        <v>51662</v>
      </c>
      <c r="E836" s="160">
        <v>90.990253850000002</v>
      </c>
    </row>
    <row r="837" spans="1:5" ht="15">
      <c r="A837" s="160" t="s">
        <v>3856</v>
      </c>
      <c r="B837" s="160">
        <v>16</v>
      </c>
      <c r="C837" s="160" t="s">
        <v>3866</v>
      </c>
      <c r="D837" s="160">
        <v>23395</v>
      </c>
      <c r="E837" s="160">
        <v>119.94009680000001</v>
      </c>
    </row>
    <row r="838" spans="1:5" ht="15">
      <c r="A838" s="160" t="s">
        <v>3856</v>
      </c>
      <c r="B838" s="160">
        <v>16</v>
      </c>
      <c r="C838" s="160" t="s">
        <v>3866</v>
      </c>
      <c r="D838" s="160">
        <v>29902</v>
      </c>
      <c r="E838" s="160">
        <v>109.4238484</v>
      </c>
    </row>
    <row r="839" spans="1:5" ht="15">
      <c r="A839" s="160" t="s">
        <v>3856</v>
      </c>
      <c r="B839" s="160">
        <v>16</v>
      </c>
      <c r="C839" s="160" t="s">
        <v>3866</v>
      </c>
      <c r="D839" s="160">
        <v>21636</v>
      </c>
      <c r="E839" s="160">
        <v>130.2192321</v>
      </c>
    </row>
    <row r="840" spans="1:5" ht="15">
      <c r="A840" s="160" t="s">
        <v>3856</v>
      </c>
      <c r="B840" s="160">
        <v>16</v>
      </c>
      <c r="C840" s="160" t="s">
        <v>3866</v>
      </c>
      <c r="D840" s="160">
        <v>42003</v>
      </c>
      <c r="E840" s="160">
        <v>105.02070879999999</v>
      </c>
    </row>
    <row r="841" spans="1:5" ht="15">
      <c r="A841" s="160" t="s">
        <v>3856</v>
      </c>
      <c r="B841" s="160">
        <v>16</v>
      </c>
      <c r="C841" s="160" t="s">
        <v>3866</v>
      </c>
      <c r="D841" s="160">
        <v>41487</v>
      </c>
      <c r="E841" s="160">
        <v>102.7992794</v>
      </c>
    </row>
    <row r="842" spans="1:5" ht="15">
      <c r="A842" s="160" t="s">
        <v>3856</v>
      </c>
      <c r="B842" s="160">
        <v>16</v>
      </c>
      <c r="C842" s="160" t="s">
        <v>3866</v>
      </c>
      <c r="D842" s="160">
        <v>58684</v>
      </c>
      <c r="E842" s="160">
        <v>117.1588129</v>
      </c>
    </row>
    <row r="843" spans="1:5" ht="15">
      <c r="A843" s="160" t="s">
        <v>3856</v>
      </c>
      <c r="B843" s="160">
        <v>16</v>
      </c>
      <c r="C843" s="160" t="s">
        <v>3866</v>
      </c>
      <c r="D843" s="160">
        <v>55680</v>
      </c>
      <c r="E843" s="160">
        <v>120.58689699999999</v>
      </c>
    </row>
    <row r="844" spans="1:5" ht="15">
      <c r="A844" s="160" t="s">
        <v>3856</v>
      </c>
      <c r="B844" s="160">
        <v>16</v>
      </c>
      <c r="C844" s="160" t="s">
        <v>3866</v>
      </c>
      <c r="D844" s="160">
        <v>16614</v>
      </c>
      <c r="E844" s="160">
        <v>135.7859182</v>
      </c>
    </row>
    <row r="845" spans="1:5" ht="15">
      <c r="A845" s="160" t="s">
        <v>3856</v>
      </c>
      <c r="B845" s="160">
        <v>16</v>
      </c>
      <c r="C845" s="160" t="s">
        <v>3866</v>
      </c>
      <c r="D845" s="160">
        <v>86984</v>
      </c>
      <c r="E845" s="160">
        <v>111.393135</v>
      </c>
    </row>
    <row r="846" spans="1:5" ht="15">
      <c r="A846" s="160" t="s">
        <v>3856</v>
      </c>
      <c r="B846" s="160">
        <v>16</v>
      </c>
      <c r="C846" s="160" t="s">
        <v>3866</v>
      </c>
      <c r="D846" s="160">
        <v>16749</v>
      </c>
      <c r="E846" s="160">
        <v>125.64329290000001</v>
      </c>
    </row>
    <row r="847" spans="1:5" ht="15">
      <c r="A847" s="160" t="s">
        <v>3856</v>
      </c>
      <c r="B847" s="160">
        <v>16</v>
      </c>
      <c r="C847" s="160" t="s">
        <v>3866</v>
      </c>
      <c r="D847" s="160">
        <v>35415</v>
      </c>
      <c r="E847" s="160">
        <v>103.3695917</v>
      </c>
    </row>
    <row r="848" spans="1:5" ht="15">
      <c r="A848" s="160" t="s">
        <v>3856</v>
      </c>
      <c r="B848" s="160">
        <v>16</v>
      </c>
      <c r="C848" s="160" t="s">
        <v>3866</v>
      </c>
      <c r="D848" s="160">
        <v>82615</v>
      </c>
      <c r="E848" s="160">
        <v>126.02125409999999</v>
      </c>
    </row>
    <row r="849" spans="1:5" ht="15">
      <c r="A849" s="160" t="s">
        <v>3856</v>
      </c>
      <c r="B849" s="160">
        <v>16</v>
      </c>
      <c r="C849" s="160" t="s">
        <v>3866</v>
      </c>
      <c r="D849" s="160">
        <v>9271</v>
      </c>
      <c r="E849" s="160">
        <v>125.4447529</v>
      </c>
    </row>
    <row r="850" spans="1:5" ht="15">
      <c r="A850" s="160" t="s">
        <v>3856</v>
      </c>
      <c r="B850" s="160">
        <v>16</v>
      </c>
      <c r="C850" s="160" t="s">
        <v>3866</v>
      </c>
      <c r="D850" s="160">
        <v>60022</v>
      </c>
      <c r="E850" s="160">
        <v>132.1523</v>
      </c>
    </row>
    <row r="851" spans="1:5" ht="15">
      <c r="A851" s="160" t="s">
        <v>3856</v>
      </c>
      <c r="B851" s="160">
        <v>16</v>
      </c>
      <c r="C851" s="160" t="s">
        <v>3866</v>
      </c>
      <c r="D851" s="160">
        <v>51662</v>
      </c>
      <c r="E851" s="160">
        <v>97.233187099999995</v>
      </c>
    </row>
    <row r="852" spans="1:5" ht="15">
      <c r="A852" s="160" t="s">
        <v>3856</v>
      </c>
      <c r="B852" s="160">
        <v>18</v>
      </c>
      <c r="C852" s="160" t="s">
        <v>3866</v>
      </c>
      <c r="D852" s="160">
        <v>23395</v>
      </c>
      <c r="E852" s="160">
        <v>121.7989259</v>
      </c>
    </row>
    <row r="853" spans="1:5" ht="15">
      <c r="A853" s="160" t="s">
        <v>3856</v>
      </c>
      <c r="B853" s="160">
        <v>18</v>
      </c>
      <c r="C853" s="160" t="s">
        <v>3866</v>
      </c>
      <c r="D853" s="160">
        <v>29902</v>
      </c>
      <c r="E853" s="160">
        <v>103.5941516</v>
      </c>
    </row>
    <row r="854" spans="1:5" ht="15">
      <c r="A854" s="160" t="s">
        <v>3856</v>
      </c>
      <c r="B854" s="160">
        <v>18</v>
      </c>
      <c r="C854" s="160" t="s">
        <v>3866</v>
      </c>
      <c r="D854" s="160">
        <v>21636</v>
      </c>
      <c r="E854" s="160">
        <v>140.9899034</v>
      </c>
    </row>
    <row r="855" spans="1:5" ht="15">
      <c r="A855" s="160" t="s">
        <v>3856</v>
      </c>
      <c r="B855" s="160">
        <v>18</v>
      </c>
      <c r="C855" s="160" t="s">
        <v>3866</v>
      </c>
      <c r="D855" s="160">
        <v>42003</v>
      </c>
      <c r="E855" s="160">
        <v>96.589513789999998</v>
      </c>
    </row>
    <row r="856" spans="1:5" ht="15">
      <c r="A856" s="160" t="s">
        <v>3856</v>
      </c>
      <c r="B856" s="160">
        <v>18</v>
      </c>
      <c r="C856" s="160" t="s">
        <v>3866</v>
      </c>
      <c r="D856" s="160">
        <v>41487</v>
      </c>
      <c r="E856" s="160">
        <v>110.1739171</v>
      </c>
    </row>
    <row r="857" spans="1:5" ht="15">
      <c r="A857" s="160" t="s">
        <v>3856</v>
      </c>
      <c r="B857" s="160">
        <v>18</v>
      </c>
      <c r="C857" s="160" t="s">
        <v>3866</v>
      </c>
      <c r="D857" s="160">
        <v>58684</v>
      </c>
      <c r="E857" s="160">
        <v>125.93724690000001</v>
      </c>
    </row>
    <row r="858" spans="1:5" ht="15">
      <c r="A858" s="160" t="s">
        <v>3856</v>
      </c>
      <c r="B858" s="160">
        <v>18</v>
      </c>
      <c r="C858" s="160" t="s">
        <v>3866</v>
      </c>
      <c r="D858" s="160">
        <v>55680</v>
      </c>
      <c r="E858" s="160">
        <v>123.7259853</v>
      </c>
    </row>
    <row r="859" spans="1:5" ht="15">
      <c r="A859" s="160" t="s">
        <v>3856</v>
      </c>
      <c r="B859" s="160">
        <v>18</v>
      </c>
      <c r="C859" s="160" t="s">
        <v>3866</v>
      </c>
      <c r="D859" s="160">
        <v>16614</v>
      </c>
      <c r="E859" s="160">
        <v>119.2669514</v>
      </c>
    </row>
    <row r="860" spans="1:5" ht="15">
      <c r="A860" s="160" t="s">
        <v>3856</v>
      </c>
      <c r="B860" s="160">
        <v>18</v>
      </c>
      <c r="C860" s="160" t="s">
        <v>3866</v>
      </c>
      <c r="D860" s="160">
        <v>86984</v>
      </c>
      <c r="E860" s="160">
        <v>113.5554806</v>
      </c>
    </row>
    <row r="861" spans="1:5" ht="15">
      <c r="A861" s="160" t="s">
        <v>3856</v>
      </c>
      <c r="B861" s="160">
        <v>18</v>
      </c>
      <c r="C861" s="160" t="s">
        <v>3866</v>
      </c>
      <c r="D861" s="160">
        <v>16749</v>
      </c>
      <c r="E861" s="160">
        <v>129.1962231</v>
      </c>
    </row>
    <row r="862" spans="1:5" ht="15">
      <c r="A862" s="160" t="s">
        <v>3856</v>
      </c>
      <c r="B862" s="160">
        <v>18</v>
      </c>
      <c r="C862" s="160" t="s">
        <v>3866</v>
      </c>
      <c r="D862" s="160">
        <v>35415</v>
      </c>
      <c r="E862" s="160">
        <v>103.207396</v>
      </c>
    </row>
    <row r="863" spans="1:5" ht="15">
      <c r="A863" s="160" t="s">
        <v>3856</v>
      </c>
      <c r="B863" s="160">
        <v>18</v>
      </c>
      <c r="C863" s="160" t="s">
        <v>3866</v>
      </c>
      <c r="D863" s="160">
        <v>82615</v>
      </c>
      <c r="E863" s="160">
        <v>125.9681289</v>
      </c>
    </row>
    <row r="864" spans="1:5" ht="15">
      <c r="A864" s="160" t="s">
        <v>3856</v>
      </c>
      <c r="B864" s="160">
        <v>18</v>
      </c>
      <c r="C864" s="160" t="s">
        <v>3866</v>
      </c>
      <c r="D864" s="160">
        <v>9271</v>
      </c>
      <c r="E864" s="160">
        <v>119.8564676</v>
      </c>
    </row>
    <row r="865" spans="1:5" ht="15">
      <c r="A865" s="160" t="s">
        <v>3856</v>
      </c>
      <c r="B865" s="160">
        <v>18</v>
      </c>
      <c r="C865" s="160" t="s">
        <v>3866</v>
      </c>
      <c r="D865" s="160">
        <v>60022</v>
      </c>
      <c r="E865" s="160">
        <v>137.41551029999999</v>
      </c>
    </row>
    <row r="866" spans="1:5" ht="15">
      <c r="A866" s="160" t="s">
        <v>3856</v>
      </c>
      <c r="B866" s="160">
        <v>18</v>
      </c>
      <c r="C866" s="160" t="s">
        <v>3866</v>
      </c>
      <c r="D866" s="160">
        <v>51662</v>
      </c>
      <c r="E866" s="160">
        <v>99.995913790000003</v>
      </c>
    </row>
    <row r="867" spans="1:5" ht="15">
      <c r="A867" s="160" t="s">
        <v>3856</v>
      </c>
      <c r="B867" s="160">
        <v>20</v>
      </c>
      <c r="C867" s="160" t="s">
        <v>3866</v>
      </c>
      <c r="D867" s="160">
        <v>23395</v>
      </c>
      <c r="E867" s="160">
        <v>124.19119999999999</v>
      </c>
    </row>
    <row r="868" spans="1:5" ht="15">
      <c r="A868" s="160" t="s">
        <v>3856</v>
      </c>
      <c r="B868" s="160">
        <v>20</v>
      </c>
      <c r="C868" s="160" t="s">
        <v>3866</v>
      </c>
      <c r="D868" s="160">
        <v>29902</v>
      </c>
      <c r="E868" s="160">
        <v>112.1988063</v>
      </c>
    </row>
    <row r="869" spans="1:5" ht="15">
      <c r="A869" s="160" t="s">
        <v>3856</v>
      </c>
      <c r="B869" s="160">
        <v>20</v>
      </c>
      <c r="C869" s="160" t="s">
        <v>3866</v>
      </c>
      <c r="D869" s="160">
        <v>21636</v>
      </c>
      <c r="E869" s="160">
        <v>139.31833549999999</v>
      </c>
    </row>
    <row r="870" spans="1:5" ht="15">
      <c r="A870" s="160" t="s">
        <v>3856</v>
      </c>
      <c r="B870" s="160">
        <v>20</v>
      </c>
      <c r="C870" s="160" t="s">
        <v>3866</v>
      </c>
      <c r="D870" s="160">
        <v>42003</v>
      </c>
      <c r="E870" s="160">
        <v>100.5839323</v>
      </c>
    </row>
    <row r="871" spans="1:5" ht="15">
      <c r="A871" s="160" t="s">
        <v>3856</v>
      </c>
      <c r="B871" s="160">
        <v>20</v>
      </c>
      <c r="C871" s="160" t="s">
        <v>3866</v>
      </c>
      <c r="D871" s="160">
        <v>41487</v>
      </c>
      <c r="E871" s="160">
        <v>112.6118941</v>
      </c>
    </row>
    <row r="872" spans="1:5" ht="15">
      <c r="A872" s="160" t="s">
        <v>3856</v>
      </c>
      <c r="B872" s="160">
        <v>20</v>
      </c>
      <c r="C872" s="160" t="s">
        <v>3866</v>
      </c>
      <c r="D872" s="160">
        <v>58684</v>
      </c>
      <c r="E872" s="160">
        <v>124.65681669999999</v>
      </c>
    </row>
    <row r="873" spans="1:5" ht="15">
      <c r="A873" s="160" t="s">
        <v>3856</v>
      </c>
      <c r="B873" s="160">
        <v>20</v>
      </c>
      <c r="C873" s="160" t="s">
        <v>3866</v>
      </c>
      <c r="D873" s="160">
        <v>55680</v>
      </c>
      <c r="E873" s="160">
        <v>125.97767140000001</v>
      </c>
    </row>
    <row r="874" spans="1:5" ht="15">
      <c r="A874" s="160" t="s">
        <v>3856</v>
      </c>
      <c r="B874" s="160">
        <v>20</v>
      </c>
      <c r="C874" s="160" t="s">
        <v>3866</v>
      </c>
      <c r="D874" s="160">
        <v>16614</v>
      </c>
      <c r="E874" s="160">
        <v>113.49131029999999</v>
      </c>
    </row>
    <row r="875" spans="1:5" ht="15">
      <c r="A875" s="160" t="s">
        <v>3856</v>
      </c>
      <c r="B875" s="160">
        <v>20</v>
      </c>
      <c r="C875" s="160" t="s">
        <v>3866</v>
      </c>
      <c r="D875" s="160">
        <v>86984</v>
      </c>
      <c r="E875" s="160">
        <v>113.0196286</v>
      </c>
    </row>
    <row r="876" spans="1:5" ht="15">
      <c r="A876" s="160" t="s">
        <v>3856</v>
      </c>
      <c r="B876" s="160">
        <v>20</v>
      </c>
      <c r="C876" s="160" t="s">
        <v>3866</v>
      </c>
      <c r="D876" s="160">
        <v>16749</v>
      </c>
      <c r="E876" s="160">
        <v>127.0651786</v>
      </c>
    </row>
    <row r="877" spans="1:5" ht="15">
      <c r="A877" s="160" t="s">
        <v>3856</v>
      </c>
      <c r="B877" s="160">
        <v>20</v>
      </c>
      <c r="C877" s="160" t="s">
        <v>3866</v>
      </c>
      <c r="D877" s="160">
        <v>35415</v>
      </c>
      <c r="E877" s="160">
        <v>99.832368000000002</v>
      </c>
    </row>
    <row r="878" spans="1:5" ht="15">
      <c r="A878" s="160" t="s">
        <v>3856</v>
      </c>
      <c r="B878" s="160">
        <v>20</v>
      </c>
      <c r="C878" s="160" t="s">
        <v>3866</v>
      </c>
      <c r="D878" s="160">
        <v>82615</v>
      </c>
      <c r="E878" s="160">
        <v>124.6372667</v>
      </c>
    </row>
    <row r="879" spans="1:5" ht="15">
      <c r="A879" s="160" t="s">
        <v>3856</v>
      </c>
      <c r="B879" s="160">
        <v>20</v>
      </c>
      <c r="C879" s="160" t="s">
        <v>3866</v>
      </c>
      <c r="D879" s="160">
        <v>9271</v>
      </c>
      <c r="E879" s="160">
        <v>122.87416109999999</v>
      </c>
    </row>
    <row r="880" spans="1:5" ht="15">
      <c r="A880" s="160" t="s">
        <v>3856</v>
      </c>
      <c r="B880" s="160">
        <v>20</v>
      </c>
      <c r="C880" s="160" t="s">
        <v>3866</v>
      </c>
      <c r="D880" s="160">
        <v>60022</v>
      </c>
      <c r="E880" s="160">
        <v>131.3476407</v>
      </c>
    </row>
    <row r="881" spans="1:5" ht="15">
      <c r="A881" s="160" t="s">
        <v>3856</v>
      </c>
      <c r="B881" s="160">
        <v>20</v>
      </c>
      <c r="C881" s="160" t="s">
        <v>3866</v>
      </c>
      <c r="D881" s="160">
        <v>51662</v>
      </c>
      <c r="E881" s="160">
        <v>100.8239548</v>
      </c>
    </row>
    <row r="882" spans="1:5" ht="15">
      <c r="A882" s="160" t="s">
        <v>3856</v>
      </c>
      <c r="B882" s="160">
        <v>22</v>
      </c>
      <c r="C882" s="160" t="s">
        <v>3867</v>
      </c>
      <c r="D882" s="160">
        <v>23395</v>
      </c>
      <c r="E882" s="160">
        <v>113.3454405</v>
      </c>
    </row>
    <row r="883" spans="1:5" ht="15">
      <c r="A883" s="160" t="s">
        <v>3856</v>
      </c>
      <c r="B883" s="160">
        <v>22</v>
      </c>
      <c r="C883" s="160" t="s">
        <v>3867</v>
      </c>
      <c r="D883" s="160">
        <v>29902</v>
      </c>
      <c r="E883" s="160">
        <v>105.71214209999999</v>
      </c>
    </row>
    <row r="884" spans="1:5" ht="15">
      <c r="A884" s="160" t="s">
        <v>3856</v>
      </c>
      <c r="B884" s="160">
        <v>22</v>
      </c>
      <c r="C884" s="160" t="s">
        <v>3867</v>
      </c>
      <c r="D884" s="160">
        <v>21636</v>
      </c>
      <c r="E884" s="160">
        <v>133.77760509999999</v>
      </c>
    </row>
    <row r="885" spans="1:5" ht="15">
      <c r="A885" s="160" t="s">
        <v>3856</v>
      </c>
      <c r="B885" s="160">
        <v>22</v>
      </c>
      <c r="C885" s="160" t="s">
        <v>3867</v>
      </c>
      <c r="D885" s="160">
        <v>42003</v>
      </c>
      <c r="E885" s="160">
        <v>83.071920590000005</v>
      </c>
    </row>
    <row r="886" spans="1:5" ht="15">
      <c r="A886" s="160" t="s">
        <v>3856</v>
      </c>
      <c r="B886" s="160">
        <v>22</v>
      </c>
      <c r="C886" s="160" t="s">
        <v>3867</v>
      </c>
      <c r="D886" s="160">
        <v>41487</v>
      </c>
      <c r="E886" s="160">
        <v>107.18655649999999</v>
      </c>
    </row>
    <row r="887" spans="1:5" ht="15">
      <c r="A887" s="160" t="s">
        <v>3856</v>
      </c>
      <c r="B887" s="160">
        <v>22</v>
      </c>
      <c r="C887" s="160" t="s">
        <v>3867</v>
      </c>
      <c r="D887" s="160">
        <v>58684</v>
      </c>
      <c r="E887" s="160">
        <v>111.5455838</v>
      </c>
    </row>
    <row r="888" spans="1:5" ht="15">
      <c r="A888" s="160" t="s">
        <v>3856</v>
      </c>
      <c r="B888" s="160">
        <v>22</v>
      </c>
      <c r="C888" s="160" t="s">
        <v>3867</v>
      </c>
      <c r="D888" s="160">
        <v>55680</v>
      </c>
      <c r="E888" s="160">
        <v>119.8396643</v>
      </c>
    </row>
    <row r="889" spans="1:5" ht="15">
      <c r="A889" s="160" t="s">
        <v>3856</v>
      </c>
      <c r="B889" s="160">
        <v>22</v>
      </c>
      <c r="C889" s="160" t="s">
        <v>3867</v>
      </c>
      <c r="D889" s="160">
        <v>16614</v>
      </c>
      <c r="E889" s="160">
        <v>120.276239</v>
      </c>
    </row>
    <row r="890" spans="1:5" ht="15">
      <c r="A890" s="160" t="s">
        <v>3856</v>
      </c>
      <c r="B890" s="160">
        <v>22</v>
      </c>
      <c r="C890" s="160" t="s">
        <v>3867</v>
      </c>
      <c r="D890" s="160">
        <v>86984</v>
      </c>
      <c r="E890" s="160">
        <v>106.8663444</v>
      </c>
    </row>
    <row r="891" spans="1:5" ht="15">
      <c r="A891" s="160" t="s">
        <v>3856</v>
      </c>
      <c r="B891" s="160">
        <v>22</v>
      </c>
      <c r="C891" s="160" t="s">
        <v>3867</v>
      </c>
      <c r="D891" s="160">
        <v>16749</v>
      </c>
      <c r="E891" s="160">
        <v>110.18739170000001</v>
      </c>
    </row>
    <row r="892" spans="1:5" ht="15">
      <c r="A892" s="160" t="s">
        <v>3856</v>
      </c>
      <c r="B892" s="160">
        <v>22</v>
      </c>
      <c r="C892" s="160" t="s">
        <v>3867</v>
      </c>
      <c r="D892" s="160">
        <v>35415</v>
      </c>
      <c r="E892" s="160">
        <v>92.363508820000007</v>
      </c>
    </row>
    <row r="893" spans="1:5" ht="15">
      <c r="A893" s="160" t="s">
        <v>3856</v>
      </c>
      <c r="B893" s="160">
        <v>22</v>
      </c>
      <c r="C893" s="160" t="s">
        <v>3867</v>
      </c>
      <c r="D893" s="160">
        <v>82615</v>
      </c>
      <c r="E893" s="160">
        <v>120.3172386</v>
      </c>
    </row>
    <row r="894" spans="1:5" ht="15">
      <c r="A894" s="160" t="s">
        <v>3856</v>
      </c>
      <c r="B894" s="160">
        <v>22</v>
      </c>
      <c r="C894" s="160" t="s">
        <v>3867</v>
      </c>
      <c r="D894" s="160">
        <v>9271</v>
      </c>
      <c r="E894" s="160">
        <v>105.0517244</v>
      </c>
    </row>
    <row r="895" spans="1:5" ht="15">
      <c r="A895" s="160" t="s">
        <v>3856</v>
      </c>
      <c r="B895" s="160">
        <v>22</v>
      </c>
      <c r="C895" s="160" t="s">
        <v>3867</v>
      </c>
      <c r="D895" s="160">
        <v>60022</v>
      </c>
      <c r="E895" s="160">
        <v>134.3816688</v>
      </c>
    </row>
    <row r="896" spans="1:5" ht="15">
      <c r="A896" s="160" t="s">
        <v>3856</v>
      </c>
      <c r="B896" s="160">
        <v>22</v>
      </c>
      <c r="C896" s="160" t="s">
        <v>3867</v>
      </c>
      <c r="D896" s="160">
        <v>51662</v>
      </c>
      <c r="E896" s="160">
        <v>97.967469769999994</v>
      </c>
    </row>
    <row r="897" spans="1:5" ht="15">
      <c r="A897" s="160" t="s">
        <v>3856</v>
      </c>
      <c r="B897" s="160">
        <v>24</v>
      </c>
      <c r="C897" s="160" t="s">
        <v>3867</v>
      </c>
      <c r="D897" s="160">
        <v>23395</v>
      </c>
      <c r="E897" s="160">
        <v>113.2483081</v>
      </c>
    </row>
    <row r="898" spans="1:5" ht="15">
      <c r="A898" s="160" t="s">
        <v>3856</v>
      </c>
      <c r="B898" s="160">
        <v>24</v>
      </c>
      <c r="C898" s="160" t="s">
        <v>3867</v>
      </c>
      <c r="D898" s="160">
        <v>29902</v>
      </c>
      <c r="E898" s="160">
        <v>116.3783842</v>
      </c>
    </row>
    <row r="899" spans="1:5" ht="15">
      <c r="A899" s="160" t="s">
        <v>3856</v>
      </c>
      <c r="B899" s="160">
        <v>24</v>
      </c>
      <c r="C899" s="160" t="s">
        <v>3867</v>
      </c>
      <c r="D899" s="160">
        <v>21636</v>
      </c>
      <c r="E899" s="160">
        <v>133.31982679999999</v>
      </c>
    </row>
    <row r="900" spans="1:5" ht="15">
      <c r="A900" s="160" t="s">
        <v>3856</v>
      </c>
      <c r="B900" s="160">
        <v>24</v>
      </c>
      <c r="C900" s="160" t="s">
        <v>3867</v>
      </c>
      <c r="D900" s="160">
        <v>42003</v>
      </c>
      <c r="E900" s="160">
        <v>88.966990629999998</v>
      </c>
    </row>
    <row r="901" spans="1:5" ht="15">
      <c r="A901" s="160" t="s">
        <v>3856</v>
      </c>
      <c r="B901" s="160">
        <v>24</v>
      </c>
      <c r="C901" s="160" t="s">
        <v>3867</v>
      </c>
      <c r="D901" s="160">
        <v>41487</v>
      </c>
      <c r="E901" s="160">
        <v>101.6771347</v>
      </c>
    </row>
    <row r="902" spans="1:5" ht="15">
      <c r="A902" s="160" t="s">
        <v>3856</v>
      </c>
      <c r="B902" s="160">
        <v>24</v>
      </c>
      <c r="C902" s="160" t="s">
        <v>3867</v>
      </c>
      <c r="D902" s="160">
        <v>58684</v>
      </c>
      <c r="E902" s="160">
        <v>111.69481279999999</v>
      </c>
    </row>
    <row r="903" spans="1:5" ht="15">
      <c r="A903" s="160" t="s">
        <v>3856</v>
      </c>
      <c r="B903" s="160">
        <v>24</v>
      </c>
      <c r="C903" s="160" t="s">
        <v>3867</v>
      </c>
      <c r="D903" s="160">
        <v>55680</v>
      </c>
      <c r="E903" s="160">
        <v>122.69168999999999</v>
      </c>
    </row>
    <row r="904" spans="1:5" ht="15">
      <c r="A904" s="160" t="s">
        <v>3856</v>
      </c>
      <c r="B904" s="160">
        <v>24</v>
      </c>
      <c r="C904" s="160" t="s">
        <v>3867</v>
      </c>
      <c r="D904" s="160">
        <v>16614</v>
      </c>
      <c r="E904" s="160">
        <v>117.8054095</v>
      </c>
    </row>
    <row r="905" spans="1:5" ht="15">
      <c r="A905" s="160" t="s">
        <v>3856</v>
      </c>
      <c r="B905" s="160">
        <v>24</v>
      </c>
      <c r="C905" s="160" t="s">
        <v>3867</v>
      </c>
      <c r="D905" s="160">
        <v>86984</v>
      </c>
      <c r="E905" s="160">
        <v>114.1307875</v>
      </c>
    </row>
    <row r="906" spans="1:5" ht="15">
      <c r="A906" s="160" t="s">
        <v>3856</v>
      </c>
      <c r="B906" s="160">
        <v>24</v>
      </c>
      <c r="C906" s="160" t="s">
        <v>3867</v>
      </c>
      <c r="D906" s="160">
        <v>16749</v>
      </c>
      <c r="E906" s="160">
        <v>107.7923917</v>
      </c>
    </row>
    <row r="907" spans="1:5" ht="15">
      <c r="A907" s="160" t="s">
        <v>3856</v>
      </c>
      <c r="B907" s="160">
        <v>24</v>
      </c>
      <c r="C907" s="160" t="s">
        <v>3867</v>
      </c>
      <c r="D907" s="160">
        <v>35415</v>
      </c>
      <c r="E907" s="160">
        <v>99.538217650000007</v>
      </c>
    </row>
    <row r="908" spans="1:5" ht="15">
      <c r="A908" s="160" t="s">
        <v>3856</v>
      </c>
      <c r="B908" s="160">
        <v>24</v>
      </c>
      <c r="C908" s="160" t="s">
        <v>3867</v>
      </c>
      <c r="D908" s="160">
        <v>82615</v>
      </c>
      <c r="E908" s="160">
        <v>121.00128719999999</v>
      </c>
    </row>
    <row r="909" spans="1:5" ht="15">
      <c r="A909" s="160" t="s">
        <v>3856</v>
      </c>
      <c r="B909" s="160">
        <v>24</v>
      </c>
      <c r="C909" s="160" t="s">
        <v>3867</v>
      </c>
      <c r="D909" s="160">
        <v>9271</v>
      </c>
      <c r="E909" s="160">
        <v>106.193698</v>
      </c>
    </row>
    <row r="910" spans="1:5" ht="15">
      <c r="A910" s="160" t="s">
        <v>3856</v>
      </c>
      <c r="B910" s="160">
        <v>24</v>
      </c>
      <c r="C910" s="160" t="s">
        <v>3867</v>
      </c>
      <c r="D910" s="160">
        <v>60022</v>
      </c>
      <c r="E910" s="160">
        <v>131.06523229999999</v>
      </c>
    </row>
    <row r="911" spans="1:5" ht="15">
      <c r="A911" s="160" t="s">
        <v>3856</v>
      </c>
      <c r="B911" s="160">
        <v>24</v>
      </c>
      <c r="C911" s="160" t="s">
        <v>3867</v>
      </c>
      <c r="D911" s="160">
        <v>51662</v>
      </c>
      <c r="E911" s="160">
        <v>93.778906379999995</v>
      </c>
    </row>
    <row r="912" spans="1:5" ht="15">
      <c r="A912" s="160" t="s">
        <v>3856</v>
      </c>
      <c r="B912" s="160">
        <v>26</v>
      </c>
      <c r="C912" s="160" t="s">
        <v>3867</v>
      </c>
      <c r="D912" s="160">
        <v>23395</v>
      </c>
      <c r="E912" s="160">
        <v>112.0550976</v>
      </c>
    </row>
    <row r="913" spans="1:5" ht="15">
      <c r="A913" s="160" t="s">
        <v>3856</v>
      </c>
      <c r="B913" s="160">
        <v>26</v>
      </c>
      <c r="C913" s="160" t="s">
        <v>3867</v>
      </c>
      <c r="D913" s="160">
        <v>29902</v>
      </c>
      <c r="E913" s="160">
        <v>102.62367860000001</v>
      </c>
    </row>
    <row r="914" spans="1:5" ht="15">
      <c r="A914" s="160" t="s">
        <v>3856</v>
      </c>
      <c r="B914" s="160">
        <v>26</v>
      </c>
      <c r="C914" s="160" t="s">
        <v>3867</v>
      </c>
      <c r="D914" s="160">
        <v>21636</v>
      </c>
      <c r="E914" s="160">
        <v>143.46570539999999</v>
      </c>
    </row>
    <row r="915" spans="1:5" ht="15">
      <c r="A915" s="160" t="s">
        <v>3856</v>
      </c>
      <c r="B915" s="160">
        <v>26</v>
      </c>
      <c r="C915" s="160" t="s">
        <v>3867</v>
      </c>
      <c r="D915" s="160">
        <v>42003</v>
      </c>
      <c r="E915" s="160">
        <v>90.358603130000006</v>
      </c>
    </row>
    <row r="916" spans="1:5" ht="15">
      <c r="A916" s="160" t="s">
        <v>3856</v>
      </c>
      <c r="B916" s="160">
        <v>26</v>
      </c>
      <c r="C916" s="160" t="s">
        <v>3867</v>
      </c>
      <c r="D916" s="160">
        <v>41487</v>
      </c>
      <c r="E916" s="160">
        <v>102.3078776</v>
      </c>
    </row>
    <row r="917" spans="1:5" ht="15">
      <c r="A917" s="160" t="s">
        <v>3856</v>
      </c>
      <c r="B917" s="160">
        <v>26</v>
      </c>
      <c r="C917" s="160" t="s">
        <v>3867</v>
      </c>
      <c r="D917" s="160">
        <v>58684</v>
      </c>
      <c r="E917" s="160">
        <v>113.0231146</v>
      </c>
    </row>
    <row r="918" spans="1:5" ht="15">
      <c r="A918" s="160" t="s">
        <v>3856</v>
      </c>
      <c r="B918" s="160">
        <v>26</v>
      </c>
      <c r="C918" s="160" t="s">
        <v>3867</v>
      </c>
      <c r="D918" s="160">
        <v>55680</v>
      </c>
      <c r="E918" s="160">
        <v>121.418245</v>
      </c>
    </row>
    <row r="919" spans="1:5" ht="15">
      <c r="A919" s="160" t="s">
        <v>3856</v>
      </c>
      <c r="B919" s="160">
        <v>26</v>
      </c>
      <c r="C919" s="160" t="s">
        <v>3867</v>
      </c>
      <c r="D919" s="160">
        <v>16614</v>
      </c>
      <c r="E919" s="160">
        <v>129.90479780000001</v>
      </c>
    </row>
    <row r="920" spans="1:5" ht="15">
      <c r="A920" s="160" t="s">
        <v>3856</v>
      </c>
      <c r="B920" s="160">
        <v>26</v>
      </c>
      <c r="C920" s="160" t="s">
        <v>3867</v>
      </c>
      <c r="D920" s="160">
        <v>86984</v>
      </c>
      <c r="E920" s="160">
        <v>114.15879150000001</v>
      </c>
    </row>
    <row r="921" spans="1:5" ht="15">
      <c r="A921" s="160" t="s">
        <v>3856</v>
      </c>
      <c r="B921" s="160">
        <v>26</v>
      </c>
      <c r="C921" s="160" t="s">
        <v>3867</v>
      </c>
      <c r="D921" s="160">
        <v>16749</v>
      </c>
      <c r="E921" s="160">
        <v>110.7739229</v>
      </c>
    </row>
    <row r="922" spans="1:5" ht="15">
      <c r="A922" s="160" t="s">
        <v>3856</v>
      </c>
      <c r="B922" s="160">
        <v>26</v>
      </c>
      <c r="C922" s="160" t="s">
        <v>3867</v>
      </c>
      <c r="D922" s="160">
        <v>35415</v>
      </c>
      <c r="E922" s="160">
        <v>100.8104257</v>
      </c>
    </row>
    <row r="923" spans="1:5" ht="15">
      <c r="A923" s="160" t="s">
        <v>3856</v>
      </c>
      <c r="B923" s="160">
        <v>26</v>
      </c>
      <c r="C923" s="160" t="s">
        <v>3867</v>
      </c>
      <c r="D923" s="160">
        <v>82615</v>
      </c>
      <c r="E923" s="160">
        <v>111.63532499999999</v>
      </c>
    </row>
    <row r="924" spans="1:5" ht="15">
      <c r="A924" s="160" t="s">
        <v>3856</v>
      </c>
      <c r="B924" s="160">
        <v>26</v>
      </c>
      <c r="C924" s="160" t="s">
        <v>3867</v>
      </c>
      <c r="D924" s="160">
        <v>9271</v>
      </c>
      <c r="E924" s="160">
        <v>112.01746300000001</v>
      </c>
    </row>
    <row r="925" spans="1:5" ht="15">
      <c r="A925" s="160" t="s">
        <v>3856</v>
      </c>
      <c r="B925" s="160">
        <v>26</v>
      </c>
      <c r="C925" s="160" t="s">
        <v>3867</v>
      </c>
      <c r="D925" s="160">
        <v>60022</v>
      </c>
      <c r="E925" s="160">
        <v>132.7134543</v>
      </c>
    </row>
    <row r="926" spans="1:5" ht="15">
      <c r="A926" s="160" t="s">
        <v>3856</v>
      </c>
      <c r="B926" s="160">
        <v>26</v>
      </c>
      <c r="C926" s="160" t="s">
        <v>3867</v>
      </c>
      <c r="D926" s="160">
        <v>51662</v>
      </c>
      <c r="E926" s="160">
        <v>100.801086</v>
      </c>
    </row>
    <row r="927" spans="1:5" ht="15">
      <c r="A927" s="160" t="s">
        <v>3856</v>
      </c>
      <c r="B927" s="160">
        <v>28</v>
      </c>
      <c r="C927" s="160" t="s">
        <v>3867</v>
      </c>
      <c r="D927" s="160">
        <v>23395</v>
      </c>
      <c r="E927" s="160">
        <v>126.2785805</v>
      </c>
    </row>
    <row r="928" spans="1:5" ht="15">
      <c r="A928" s="160" t="s">
        <v>3856</v>
      </c>
      <c r="B928" s="160">
        <v>28</v>
      </c>
      <c r="C928" s="160" t="s">
        <v>3867</v>
      </c>
      <c r="D928" s="160">
        <v>29902</v>
      </c>
      <c r="E928" s="160">
        <v>99.391909299999995</v>
      </c>
    </row>
    <row r="929" spans="1:5" ht="15">
      <c r="A929" s="160" t="s">
        <v>3856</v>
      </c>
      <c r="B929" s="160">
        <v>28</v>
      </c>
      <c r="C929" s="160" t="s">
        <v>3867</v>
      </c>
      <c r="D929" s="160">
        <v>21636</v>
      </c>
      <c r="E929" s="160">
        <v>143.52565680000001</v>
      </c>
    </row>
    <row r="930" spans="1:5" ht="15">
      <c r="A930" s="160" t="s">
        <v>3856</v>
      </c>
      <c r="B930" s="160">
        <v>28</v>
      </c>
      <c r="C930" s="160" t="s">
        <v>3867</v>
      </c>
      <c r="D930" s="160">
        <v>42003</v>
      </c>
      <c r="E930" s="160">
        <v>89.708806449999997</v>
      </c>
    </row>
    <row r="931" spans="1:5" ht="15">
      <c r="A931" s="160" t="s">
        <v>3856</v>
      </c>
      <c r="B931" s="160">
        <v>28</v>
      </c>
      <c r="C931" s="160" t="s">
        <v>3867</v>
      </c>
      <c r="D931" s="160">
        <v>41487</v>
      </c>
      <c r="E931" s="160">
        <v>105.53767019999999</v>
      </c>
    </row>
    <row r="932" spans="1:5" ht="15">
      <c r="A932" s="160" t="s">
        <v>3856</v>
      </c>
      <c r="B932" s="160">
        <v>28</v>
      </c>
      <c r="C932" s="160" t="s">
        <v>3867</v>
      </c>
      <c r="D932" s="160">
        <v>58684</v>
      </c>
      <c r="E932" s="160">
        <v>109.5070561</v>
      </c>
    </row>
    <row r="933" spans="1:5" ht="15">
      <c r="A933" s="160" t="s">
        <v>3856</v>
      </c>
      <c r="B933" s="160">
        <v>28</v>
      </c>
      <c r="C933" s="160" t="s">
        <v>3867</v>
      </c>
      <c r="D933" s="160">
        <v>55680</v>
      </c>
      <c r="E933" s="160">
        <v>120.61379770000001</v>
      </c>
    </row>
    <row r="934" spans="1:5" ht="15">
      <c r="A934" s="160" t="s">
        <v>3856</v>
      </c>
      <c r="B934" s="160">
        <v>28</v>
      </c>
      <c r="C934" s="160" t="s">
        <v>3867</v>
      </c>
      <c r="D934" s="160">
        <v>16614</v>
      </c>
      <c r="E934" s="160">
        <v>116.90743329999999</v>
      </c>
    </row>
    <row r="935" spans="1:5" ht="15">
      <c r="A935" s="160" t="s">
        <v>3856</v>
      </c>
      <c r="B935" s="160">
        <v>28</v>
      </c>
      <c r="C935" s="160" t="s">
        <v>3867</v>
      </c>
      <c r="D935" s="160">
        <v>86984</v>
      </c>
      <c r="E935" s="160">
        <v>110.3436918</v>
      </c>
    </row>
    <row r="936" spans="1:5" ht="15">
      <c r="A936" s="160" t="s">
        <v>3856</v>
      </c>
      <c r="B936" s="160">
        <v>28</v>
      </c>
      <c r="C936" s="160" t="s">
        <v>3867</v>
      </c>
      <c r="D936" s="160">
        <v>16749</v>
      </c>
      <c r="E936" s="160">
        <v>108.2955432</v>
      </c>
    </row>
    <row r="937" spans="1:5" ht="15">
      <c r="A937" s="160" t="s">
        <v>3856</v>
      </c>
      <c r="B937" s="160">
        <v>28</v>
      </c>
      <c r="C937" s="160" t="s">
        <v>3867</v>
      </c>
      <c r="D937" s="160">
        <v>35415</v>
      </c>
      <c r="E937" s="160">
        <v>107.16496290000001</v>
      </c>
    </row>
    <row r="938" spans="1:5" ht="15">
      <c r="A938" s="160" t="s">
        <v>3856</v>
      </c>
      <c r="B938" s="160">
        <v>28</v>
      </c>
      <c r="C938" s="160" t="s">
        <v>3867</v>
      </c>
      <c r="D938" s="160">
        <v>82615</v>
      </c>
      <c r="E938" s="160">
        <v>108.7012809</v>
      </c>
    </row>
    <row r="939" spans="1:5" ht="15">
      <c r="A939" s="160" t="s">
        <v>3856</v>
      </c>
      <c r="B939" s="160">
        <v>28</v>
      </c>
      <c r="C939" s="160" t="s">
        <v>3867</v>
      </c>
      <c r="D939" s="160">
        <v>9271</v>
      </c>
      <c r="E939" s="160">
        <v>121.37761759999999</v>
      </c>
    </row>
    <row r="940" spans="1:5" ht="15">
      <c r="A940" s="160" t="s">
        <v>3856</v>
      </c>
      <c r="B940" s="160">
        <v>28</v>
      </c>
      <c r="C940" s="160" t="s">
        <v>3867</v>
      </c>
      <c r="D940" s="160">
        <v>60022</v>
      </c>
      <c r="E940" s="160">
        <v>133.51476919999999</v>
      </c>
    </row>
    <row r="941" spans="1:5" ht="15">
      <c r="A941" s="160" t="s">
        <v>3856</v>
      </c>
      <c r="B941" s="160">
        <v>28</v>
      </c>
      <c r="C941" s="160" t="s">
        <v>3867</v>
      </c>
      <c r="D941" s="160">
        <v>51662</v>
      </c>
      <c r="E941" s="160">
        <v>98.106276739999998</v>
      </c>
    </row>
    <row r="942" spans="1:5" ht="15">
      <c r="A942" s="160" t="s">
        <v>3856</v>
      </c>
      <c r="B942" s="160">
        <v>30</v>
      </c>
      <c r="C942" s="160" t="s">
        <v>3867</v>
      </c>
      <c r="D942" s="160">
        <v>23395</v>
      </c>
      <c r="E942" s="160">
        <v>141.95697659999999</v>
      </c>
    </row>
    <row r="943" spans="1:5" ht="15">
      <c r="A943" s="160" t="s">
        <v>3856</v>
      </c>
      <c r="B943" s="160">
        <v>30</v>
      </c>
      <c r="C943" s="160" t="s">
        <v>3867</v>
      </c>
      <c r="D943" s="160">
        <v>29902</v>
      </c>
      <c r="E943" s="160">
        <v>102.5676778</v>
      </c>
    </row>
    <row r="944" spans="1:5" ht="15">
      <c r="A944" s="160" t="s">
        <v>3856</v>
      </c>
      <c r="B944" s="160">
        <v>30</v>
      </c>
      <c r="C944" s="160" t="s">
        <v>3867</v>
      </c>
      <c r="D944" s="160">
        <v>21636</v>
      </c>
      <c r="E944" s="160">
        <v>139.81175999999999</v>
      </c>
    </row>
    <row r="945" spans="1:5" ht="15">
      <c r="A945" s="160" t="s">
        <v>3856</v>
      </c>
      <c r="B945" s="160">
        <v>30</v>
      </c>
      <c r="C945" s="160" t="s">
        <v>3867</v>
      </c>
      <c r="D945" s="160">
        <v>42003</v>
      </c>
      <c r="E945" s="160">
        <v>98.412074290000007</v>
      </c>
    </row>
    <row r="946" spans="1:5" ht="15">
      <c r="A946" s="160" t="s">
        <v>3856</v>
      </c>
      <c r="B946" s="160">
        <v>30</v>
      </c>
      <c r="C946" s="160" t="s">
        <v>3867</v>
      </c>
      <c r="D946" s="160">
        <v>41487</v>
      </c>
      <c r="E946" s="160">
        <v>106.75511280000001</v>
      </c>
    </row>
    <row r="947" spans="1:5" ht="15">
      <c r="A947" s="160" t="s">
        <v>3856</v>
      </c>
      <c r="B947" s="160">
        <v>30</v>
      </c>
      <c r="C947" s="160" t="s">
        <v>3867</v>
      </c>
      <c r="D947" s="160">
        <v>58684</v>
      </c>
      <c r="E947" s="160">
        <v>112.7875756</v>
      </c>
    </row>
    <row r="948" spans="1:5" ht="15">
      <c r="A948" s="160" t="s">
        <v>3856</v>
      </c>
      <c r="B948" s="160">
        <v>30</v>
      </c>
      <c r="C948" s="160" t="s">
        <v>3867</v>
      </c>
      <c r="D948" s="160">
        <v>55680</v>
      </c>
      <c r="E948" s="160">
        <v>126.7465854</v>
      </c>
    </row>
    <row r="949" spans="1:5" ht="15">
      <c r="A949" s="160" t="s">
        <v>3856</v>
      </c>
      <c r="B949" s="160">
        <v>30</v>
      </c>
      <c r="C949" s="160" t="s">
        <v>3867</v>
      </c>
      <c r="D949" s="160">
        <v>16614</v>
      </c>
      <c r="E949" s="160">
        <v>126.4082478</v>
      </c>
    </row>
    <row r="950" spans="1:5" ht="15">
      <c r="A950" s="160" t="s">
        <v>3856</v>
      </c>
      <c r="B950" s="160">
        <v>30</v>
      </c>
      <c r="C950" s="160" t="s">
        <v>3867</v>
      </c>
      <c r="D950" s="160">
        <v>86984</v>
      </c>
      <c r="E950" s="160">
        <v>112.51553130000001</v>
      </c>
    </row>
    <row r="951" spans="1:5" ht="15">
      <c r="A951" s="160" t="s">
        <v>3856</v>
      </c>
      <c r="B951" s="160">
        <v>30</v>
      </c>
      <c r="C951" s="160" t="s">
        <v>3867</v>
      </c>
      <c r="D951" s="160">
        <v>16749</v>
      </c>
      <c r="E951" s="160">
        <v>103.90949740000001</v>
      </c>
    </row>
    <row r="952" spans="1:5" ht="15">
      <c r="A952" s="160" t="s">
        <v>3856</v>
      </c>
      <c r="B952" s="160">
        <v>30</v>
      </c>
      <c r="C952" s="160" t="s">
        <v>3867</v>
      </c>
      <c r="D952" s="160">
        <v>35415</v>
      </c>
      <c r="E952" s="160">
        <v>102.3174405</v>
      </c>
    </row>
    <row r="953" spans="1:5" ht="15">
      <c r="A953" s="160" t="s">
        <v>3856</v>
      </c>
      <c r="B953" s="160">
        <v>30</v>
      </c>
      <c r="C953" s="160" t="s">
        <v>3867</v>
      </c>
      <c r="D953" s="160">
        <v>82615</v>
      </c>
      <c r="E953" s="160">
        <v>112.67440000000001</v>
      </c>
    </row>
    <row r="954" spans="1:5" ht="15">
      <c r="A954" s="160" t="s">
        <v>3856</v>
      </c>
      <c r="B954" s="160">
        <v>30</v>
      </c>
      <c r="C954" s="160" t="s">
        <v>3867</v>
      </c>
      <c r="D954" s="160">
        <v>9271</v>
      </c>
      <c r="E954" s="160">
        <v>107.1704271</v>
      </c>
    </row>
    <row r="955" spans="1:5" ht="15">
      <c r="A955" s="160" t="s">
        <v>3856</v>
      </c>
      <c r="B955" s="160">
        <v>30</v>
      </c>
      <c r="C955" s="160" t="s">
        <v>3867</v>
      </c>
      <c r="D955" s="160">
        <v>60022</v>
      </c>
      <c r="E955" s="160">
        <v>131.33135809999999</v>
      </c>
    </row>
    <row r="956" spans="1:5" ht="15">
      <c r="A956" s="160" t="s">
        <v>3856</v>
      </c>
      <c r="B956" s="160">
        <v>30</v>
      </c>
      <c r="C956" s="160" t="s">
        <v>3867</v>
      </c>
      <c r="D956" s="160">
        <v>51662</v>
      </c>
      <c r="E956" s="160">
        <v>97.168044190000003</v>
      </c>
    </row>
    <row r="957" spans="1:5" ht="15">
      <c r="A957" s="160" t="s">
        <v>3856</v>
      </c>
      <c r="B957" s="160">
        <v>32</v>
      </c>
      <c r="C957" s="160" t="s">
        <v>3867</v>
      </c>
      <c r="D957" s="160">
        <v>23395</v>
      </c>
      <c r="E957" s="160">
        <v>132.545422</v>
      </c>
    </row>
    <row r="958" spans="1:5" ht="15">
      <c r="A958" s="160" t="s">
        <v>3856</v>
      </c>
      <c r="B958" s="160">
        <v>32</v>
      </c>
      <c r="C958" s="160" t="s">
        <v>3867</v>
      </c>
      <c r="D958" s="160">
        <v>29902</v>
      </c>
      <c r="E958" s="160">
        <v>99.502372089999994</v>
      </c>
    </row>
    <row r="959" spans="1:5" ht="15">
      <c r="A959" s="160" t="s">
        <v>3856</v>
      </c>
      <c r="B959" s="160">
        <v>32</v>
      </c>
      <c r="C959" s="160" t="s">
        <v>3867</v>
      </c>
      <c r="D959" s="160">
        <v>21636</v>
      </c>
      <c r="E959" s="160">
        <v>144.80547559999999</v>
      </c>
    </row>
    <row r="960" spans="1:5" ht="15">
      <c r="A960" s="160" t="s">
        <v>3856</v>
      </c>
      <c r="B960" s="160">
        <v>32</v>
      </c>
      <c r="C960" s="160" t="s">
        <v>3867</v>
      </c>
      <c r="D960" s="160">
        <v>42003</v>
      </c>
      <c r="E960" s="160">
        <v>91.705284370000001</v>
      </c>
    </row>
    <row r="961" spans="1:5" ht="15">
      <c r="A961" s="160" t="s">
        <v>3856</v>
      </c>
      <c r="B961" s="160">
        <v>32</v>
      </c>
      <c r="C961" s="160" t="s">
        <v>3867</v>
      </c>
      <c r="D961" s="160">
        <v>41487</v>
      </c>
      <c r="E961" s="160">
        <v>98.72786078</v>
      </c>
    </row>
    <row r="962" spans="1:5" ht="15">
      <c r="A962" s="160" t="s">
        <v>3856</v>
      </c>
      <c r="B962" s="160">
        <v>32</v>
      </c>
      <c r="C962" s="160" t="s">
        <v>3867</v>
      </c>
      <c r="D962" s="160">
        <v>58684</v>
      </c>
      <c r="E962" s="160">
        <v>111.5904488</v>
      </c>
    </row>
    <row r="963" spans="1:5" ht="15">
      <c r="A963" s="160" t="s">
        <v>3856</v>
      </c>
      <c r="B963" s="160">
        <v>32</v>
      </c>
      <c r="C963" s="160" t="s">
        <v>3867</v>
      </c>
      <c r="D963" s="160">
        <v>55680</v>
      </c>
      <c r="E963" s="160">
        <v>122.09403</v>
      </c>
    </row>
    <row r="964" spans="1:5" ht="15">
      <c r="A964" s="160" t="s">
        <v>3856</v>
      </c>
      <c r="B964" s="160">
        <v>32</v>
      </c>
      <c r="C964" s="160" t="s">
        <v>3867</v>
      </c>
      <c r="D964" s="160">
        <v>16614</v>
      </c>
      <c r="E964" s="160">
        <v>124.8351064</v>
      </c>
    </row>
    <row r="965" spans="1:5" ht="15">
      <c r="A965" s="160" t="s">
        <v>3856</v>
      </c>
      <c r="B965" s="160">
        <v>32</v>
      </c>
      <c r="C965" s="160" t="s">
        <v>3867</v>
      </c>
      <c r="D965" s="160">
        <v>86984</v>
      </c>
      <c r="E965" s="160">
        <v>116.68341700000001</v>
      </c>
    </row>
    <row r="966" spans="1:5" ht="15">
      <c r="A966" s="160" t="s">
        <v>3856</v>
      </c>
      <c r="B966" s="160">
        <v>32</v>
      </c>
      <c r="C966" s="160" t="s">
        <v>3867</v>
      </c>
      <c r="D966" s="160">
        <v>16749</v>
      </c>
      <c r="E966" s="160">
        <v>104.0583421</v>
      </c>
    </row>
    <row r="967" spans="1:5" ht="15">
      <c r="A967" s="160" t="s">
        <v>3856</v>
      </c>
      <c r="B967" s="160">
        <v>32</v>
      </c>
      <c r="C967" s="160" t="s">
        <v>3867</v>
      </c>
      <c r="D967" s="160">
        <v>35415</v>
      </c>
      <c r="E967" s="160">
        <v>100.2095717</v>
      </c>
    </row>
    <row r="968" spans="1:5" ht="15">
      <c r="A968" s="160" t="s">
        <v>3856</v>
      </c>
      <c r="B968" s="160">
        <v>32</v>
      </c>
      <c r="C968" s="160" t="s">
        <v>3867</v>
      </c>
      <c r="D968" s="160">
        <v>82615</v>
      </c>
      <c r="E968" s="160">
        <v>97.284243750000002</v>
      </c>
    </row>
    <row r="969" spans="1:5" ht="15">
      <c r="A969" s="160" t="s">
        <v>3856</v>
      </c>
      <c r="B969" s="160">
        <v>32</v>
      </c>
      <c r="C969" s="160" t="s">
        <v>3867</v>
      </c>
      <c r="D969" s="160">
        <v>9271</v>
      </c>
      <c r="E969" s="160">
        <v>96.220455999999999</v>
      </c>
    </row>
    <row r="970" spans="1:5" ht="15">
      <c r="A970" s="160" t="s">
        <v>3856</v>
      </c>
      <c r="B970" s="160">
        <v>32</v>
      </c>
      <c r="C970" s="160" t="s">
        <v>3867</v>
      </c>
      <c r="D970" s="160">
        <v>60022</v>
      </c>
      <c r="E970" s="160">
        <v>131.1741657</v>
      </c>
    </row>
    <row r="971" spans="1:5" ht="15">
      <c r="A971" s="160" t="s">
        <v>3856</v>
      </c>
      <c r="B971" s="160">
        <v>32</v>
      </c>
      <c r="C971" s="160" t="s">
        <v>3867</v>
      </c>
      <c r="D971" s="160">
        <v>51662</v>
      </c>
      <c r="E971" s="160">
        <v>101.27637439999999</v>
      </c>
    </row>
    <row r="972" spans="1:5" ht="15">
      <c r="A972" s="160" t="s">
        <v>3856</v>
      </c>
      <c r="B972" s="160">
        <v>34</v>
      </c>
      <c r="C972" s="160" t="s">
        <v>3867</v>
      </c>
      <c r="D972" s="160">
        <v>23395</v>
      </c>
      <c r="E972" s="160">
        <v>143.4621022</v>
      </c>
    </row>
    <row r="973" spans="1:5" ht="15">
      <c r="A973" s="160" t="s">
        <v>3856</v>
      </c>
      <c r="B973" s="160">
        <v>34</v>
      </c>
      <c r="C973" s="160" t="s">
        <v>3867</v>
      </c>
      <c r="D973" s="160">
        <v>29902</v>
      </c>
      <c r="E973" s="160">
        <v>88.906368180000001</v>
      </c>
    </row>
    <row r="974" spans="1:5" ht="15">
      <c r="A974" s="160" t="s">
        <v>3856</v>
      </c>
      <c r="B974" s="160">
        <v>34</v>
      </c>
      <c r="C974" s="160" t="s">
        <v>3867</v>
      </c>
      <c r="D974" s="160">
        <v>21636</v>
      </c>
      <c r="E974" s="160">
        <v>141.83537440000001</v>
      </c>
    </row>
    <row r="975" spans="1:5" ht="15">
      <c r="A975" s="160" t="s">
        <v>3856</v>
      </c>
      <c r="B975" s="160">
        <v>34</v>
      </c>
      <c r="C975" s="160" t="s">
        <v>3867</v>
      </c>
      <c r="D975" s="160">
        <v>42003</v>
      </c>
      <c r="E975" s="160">
        <v>92.947503130000001</v>
      </c>
    </row>
    <row r="976" spans="1:5" ht="15">
      <c r="A976" s="160" t="s">
        <v>3856</v>
      </c>
      <c r="B976" s="160">
        <v>34</v>
      </c>
      <c r="C976" s="160" t="s">
        <v>3867</v>
      </c>
      <c r="D976" s="160">
        <v>41487</v>
      </c>
      <c r="E976" s="160">
        <v>96.768268629999994</v>
      </c>
    </row>
    <row r="977" spans="1:5" ht="15">
      <c r="A977" s="160" t="s">
        <v>3856</v>
      </c>
      <c r="B977" s="160">
        <v>34</v>
      </c>
      <c r="C977" s="160" t="s">
        <v>3867</v>
      </c>
      <c r="D977" s="160">
        <v>58684</v>
      </c>
      <c r="E977" s="160">
        <v>108.46360490000001</v>
      </c>
    </row>
    <row r="978" spans="1:5" ht="15">
      <c r="A978" s="160" t="s">
        <v>3856</v>
      </c>
      <c r="B978" s="160">
        <v>34</v>
      </c>
      <c r="C978" s="160" t="s">
        <v>3867</v>
      </c>
      <c r="D978" s="160">
        <v>55680</v>
      </c>
      <c r="E978" s="160">
        <v>128.8457071</v>
      </c>
    </row>
    <row r="979" spans="1:5" ht="15">
      <c r="A979" s="160" t="s">
        <v>3856</v>
      </c>
      <c r="B979" s="160">
        <v>34</v>
      </c>
      <c r="C979" s="160" t="s">
        <v>3867</v>
      </c>
      <c r="D979" s="160">
        <v>16614</v>
      </c>
      <c r="E979" s="160">
        <v>116.2573196</v>
      </c>
    </row>
    <row r="980" spans="1:5" ht="15">
      <c r="A980" s="160" t="s">
        <v>3856</v>
      </c>
      <c r="B980" s="160">
        <v>34</v>
      </c>
      <c r="C980" s="160" t="s">
        <v>3867</v>
      </c>
      <c r="D980" s="160">
        <v>86984</v>
      </c>
      <c r="E980" s="160">
        <v>113.3430898</v>
      </c>
    </row>
    <row r="981" spans="1:5" ht="15">
      <c r="A981" s="160" t="s">
        <v>3856</v>
      </c>
      <c r="B981" s="160">
        <v>34</v>
      </c>
      <c r="C981" s="160" t="s">
        <v>3867</v>
      </c>
      <c r="D981" s="160">
        <v>16749</v>
      </c>
      <c r="E981" s="160">
        <v>104.0577128</v>
      </c>
    </row>
    <row r="982" spans="1:5" ht="15">
      <c r="A982" s="160" t="s">
        <v>3856</v>
      </c>
      <c r="B982" s="160">
        <v>34</v>
      </c>
      <c r="C982" s="160" t="s">
        <v>3867</v>
      </c>
      <c r="D982" s="160">
        <v>35415</v>
      </c>
      <c r="E982" s="160">
        <v>97.720336590000002</v>
      </c>
    </row>
    <row r="983" spans="1:5" ht="15">
      <c r="A983" s="160" t="s">
        <v>3856</v>
      </c>
      <c r="B983" s="160">
        <v>34</v>
      </c>
      <c r="C983" s="160" t="s">
        <v>3867</v>
      </c>
      <c r="D983" s="160">
        <v>82615</v>
      </c>
      <c r="E983" s="160">
        <v>100.4837574</v>
      </c>
    </row>
    <row r="984" spans="1:5" ht="15">
      <c r="A984" s="160" t="s">
        <v>3856</v>
      </c>
      <c r="B984" s="160">
        <v>34</v>
      </c>
      <c r="C984" s="160" t="s">
        <v>3867</v>
      </c>
      <c r="D984" s="160">
        <v>60022</v>
      </c>
      <c r="E984" s="160">
        <v>126.23704410000001</v>
      </c>
    </row>
    <row r="985" spans="1:5" ht="15">
      <c r="A985" s="160" t="s">
        <v>3856</v>
      </c>
      <c r="B985" s="160">
        <v>34</v>
      </c>
      <c r="C985" s="160" t="s">
        <v>3867</v>
      </c>
      <c r="D985" s="160">
        <v>51662</v>
      </c>
      <c r="E985" s="160">
        <v>95.481239529999996</v>
      </c>
    </row>
    <row r="986" spans="1:5" ht="15">
      <c r="A986" s="160" t="s">
        <v>3856</v>
      </c>
      <c r="B986" s="160">
        <v>36</v>
      </c>
      <c r="C986" s="160" t="s">
        <v>3867</v>
      </c>
      <c r="D986" s="160">
        <v>23395</v>
      </c>
      <c r="E986" s="160">
        <v>129.3680846</v>
      </c>
    </row>
    <row r="987" spans="1:5" ht="15">
      <c r="A987" s="160" t="s">
        <v>3856</v>
      </c>
      <c r="B987" s="160">
        <v>36</v>
      </c>
      <c r="C987" s="160" t="s">
        <v>3867</v>
      </c>
      <c r="D987" s="160">
        <v>29902</v>
      </c>
      <c r="E987" s="160">
        <v>88.342008509999999</v>
      </c>
    </row>
    <row r="988" spans="1:5" ht="15">
      <c r="A988" s="160" t="s">
        <v>3856</v>
      </c>
      <c r="B988" s="160">
        <v>36</v>
      </c>
      <c r="C988" s="160" t="s">
        <v>3867</v>
      </c>
      <c r="D988" s="160">
        <v>21636</v>
      </c>
      <c r="E988" s="160">
        <v>137.9970447</v>
      </c>
    </row>
    <row r="989" spans="1:5" ht="15">
      <c r="A989" s="160" t="s">
        <v>3856</v>
      </c>
      <c r="B989" s="160">
        <v>36</v>
      </c>
      <c r="C989" s="160" t="s">
        <v>3867</v>
      </c>
      <c r="D989" s="160">
        <v>41487</v>
      </c>
      <c r="E989" s="160">
        <v>102.5225875</v>
      </c>
    </row>
    <row r="990" spans="1:5" ht="15">
      <c r="A990" s="160" t="s">
        <v>3856</v>
      </c>
      <c r="B990" s="160">
        <v>36</v>
      </c>
      <c r="C990" s="160" t="s">
        <v>3867</v>
      </c>
      <c r="D990" s="160">
        <v>58684</v>
      </c>
      <c r="E990" s="160">
        <v>108.87238840000001</v>
      </c>
    </row>
    <row r="991" spans="1:5" ht="15">
      <c r="A991" s="160" t="s">
        <v>3856</v>
      </c>
      <c r="B991" s="160">
        <v>36</v>
      </c>
      <c r="C991" s="160" t="s">
        <v>3867</v>
      </c>
      <c r="D991" s="160">
        <v>55680</v>
      </c>
      <c r="E991" s="160">
        <v>122.8620075</v>
      </c>
    </row>
    <row r="992" spans="1:5" ht="15">
      <c r="A992" s="160" t="s">
        <v>3856</v>
      </c>
      <c r="B992" s="160">
        <v>36</v>
      </c>
      <c r="C992" s="160" t="s">
        <v>3867</v>
      </c>
      <c r="D992" s="160">
        <v>16614</v>
      </c>
      <c r="E992" s="160">
        <v>117.7071227</v>
      </c>
    </row>
    <row r="993" spans="1:5" ht="15">
      <c r="A993" s="160" t="s">
        <v>3856</v>
      </c>
      <c r="B993" s="160">
        <v>36</v>
      </c>
      <c r="C993" s="160" t="s">
        <v>3867</v>
      </c>
      <c r="D993" s="160">
        <v>86984</v>
      </c>
      <c r="E993" s="160">
        <v>113.9187532</v>
      </c>
    </row>
    <row r="994" spans="1:5" ht="15">
      <c r="A994" s="160" t="s">
        <v>3856</v>
      </c>
      <c r="B994" s="160">
        <v>36</v>
      </c>
      <c r="C994" s="160" t="s">
        <v>3867</v>
      </c>
      <c r="D994" s="160">
        <v>16749</v>
      </c>
      <c r="E994" s="160">
        <v>95.100082049999997</v>
      </c>
    </row>
    <row r="995" spans="1:5" ht="15">
      <c r="A995" s="160" t="s">
        <v>3856</v>
      </c>
      <c r="B995" s="160">
        <v>36</v>
      </c>
      <c r="C995" s="160" t="s">
        <v>3867</v>
      </c>
      <c r="D995" s="160">
        <v>35415</v>
      </c>
      <c r="E995" s="160">
        <v>82.469243239999997</v>
      </c>
    </row>
    <row r="996" spans="1:5" ht="15">
      <c r="A996" s="160" t="s">
        <v>3856</v>
      </c>
      <c r="B996" s="160">
        <v>36</v>
      </c>
      <c r="C996" s="160" t="s">
        <v>3867</v>
      </c>
      <c r="D996" s="160">
        <v>82615</v>
      </c>
      <c r="E996" s="160">
        <v>100.1484286</v>
      </c>
    </row>
    <row r="997" spans="1:5" ht="15">
      <c r="A997" s="160" t="s">
        <v>3856</v>
      </c>
      <c r="B997" s="160">
        <v>36</v>
      </c>
      <c r="C997" s="160" t="s">
        <v>3867</v>
      </c>
      <c r="D997" s="160">
        <v>60022</v>
      </c>
      <c r="E997" s="160">
        <v>130.79855670000001</v>
      </c>
    </row>
    <row r="998" spans="1:5" ht="15">
      <c r="A998" s="160" t="s">
        <v>3856</v>
      </c>
      <c r="B998" s="160">
        <v>36</v>
      </c>
      <c r="C998" s="160" t="s">
        <v>3867</v>
      </c>
      <c r="D998" s="160">
        <v>51662</v>
      </c>
      <c r="E998" s="160">
        <v>95.372241860000003</v>
      </c>
    </row>
    <row r="999" spans="1:5" ht="15">
      <c r="A999" s="160" t="s">
        <v>3856</v>
      </c>
      <c r="B999" s="160">
        <v>38</v>
      </c>
      <c r="C999" s="160" t="s">
        <v>3867</v>
      </c>
      <c r="D999" s="160">
        <v>23395</v>
      </c>
      <c r="E999" s="160">
        <v>128.87695120000001</v>
      </c>
    </row>
    <row r="1000" spans="1:5" ht="15">
      <c r="A1000" s="160" t="s">
        <v>3856</v>
      </c>
      <c r="B1000" s="160">
        <v>38</v>
      </c>
      <c r="C1000" s="160" t="s">
        <v>3867</v>
      </c>
      <c r="D1000" s="160">
        <v>29902</v>
      </c>
      <c r="E1000" s="160">
        <v>113.74291789999999</v>
      </c>
    </row>
    <row r="1001" spans="1:5" ht="15">
      <c r="A1001" s="160" t="s">
        <v>3856</v>
      </c>
      <c r="B1001" s="160">
        <v>38</v>
      </c>
      <c r="C1001" s="160" t="s">
        <v>3867</v>
      </c>
      <c r="D1001" s="160">
        <v>21636</v>
      </c>
      <c r="E1001" s="160">
        <v>134.20453710000001</v>
      </c>
    </row>
    <row r="1002" spans="1:5" ht="15">
      <c r="A1002" s="160" t="s">
        <v>3856</v>
      </c>
      <c r="B1002" s="160">
        <v>38</v>
      </c>
      <c r="C1002" s="160" t="s">
        <v>3867</v>
      </c>
      <c r="D1002" s="160">
        <v>41487</v>
      </c>
      <c r="E1002" s="160">
        <v>100.503632</v>
      </c>
    </row>
    <row r="1003" spans="1:5" ht="15">
      <c r="A1003" s="160" t="s">
        <v>3856</v>
      </c>
      <c r="B1003" s="160">
        <v>38</v>
      </c>
      <c r="C1003" s="160" t="s">
        <v>3867</v>
      </c>
      <c r="D1003" s="160">
        <v>58684</v>
      </c>
      <c r="E1003" s="160">
        <v>108.67861139999999</v>
      </c>
    </row>
    <row r="1004" spans="1:5" ht="15">
      <c r="A1004" s="160" t="s">
        <v>3856</v>
      </c>
      <c r="B1004" s="160">
        <v>38</v>
      </c>
      <c r="C1004" s="160" t="s">
        <v>3867</v>
      </c>
      <c r="D1004" s="160">
        <v>55680</v>
      </c>
      <c r="E1004" s="160">
        <v>123.91957069999999</v>
      </c>
    </row>
    <row r="1005" spans="1:5" ht="15">
      <c r="A1005" s="160" t="s">
        <v>3856</v>
      </c>
      <c r="B1005" s="160">
        <v>38</v>
      </c>
      <c r="C1005" s="160" t="s">
        <v>3867</v>
      </c>
      <c r="D1005" s="160">
        <v>16614</v>
      </c>
      <c r="E1005" s="160">
        <v>123.4122213</v>
      </c>
    </row>
    <row r="1006" spans="1:5" ht="15">
      <c r="A1006" s="160" t="s">
        <v>3856</v>
      </c>
      <c r="B1006" s="160">
        <v>38</v>
      </c>
      <c r="C1006" s="160" t="s">
        <v>3867</v>
      </c>
      <c r="D1006" s="160">
        <v>86984</v>
      </c>
      <c r="E1006" s="160">
        <v>115.05722710000001</v>
      </c>
    </row>
    <row r="1007" spans="1:5" ht="15">
      <c r="A1007" s="160" t="s">
        <v>3856</v>
      </c>
      <c r="B1007" s="160">
        <v>38</v>
      </c>
      <c r="C1007" s="160" t="s">
        <v>3867</v>
      </c>
      <c r="D1007" s="160">
        <v>16749</v>
      </c>
      <c r="E1007" s="160">
        <v>93.460635710000005</v>
      </c>
    </row>
    <row r="1008" spans="1:5" ht="15">
      <c r="A1008" s="160" t="s">
        <v>3856</v>
      </c>
      <c r="B1008" s="160">
        <v>38</v>
      </c>
      <c r="C1008" s="160" t="s">
        <v>3867</v>
      </c>
      <c r="D1008" s="160">
        <v>82615</v>
      </c>
      <c r="E1008" s="160">
        <v>106.8455542</v>
      </c>
    </row>
    <row r="1009" spans="1:5" ht="15">
      <c r="A1009" s="160" t="s">
        <v>3856</v>
      </c>
      <c r="B1009" s="160">
        <v>38</v>
      </c>
      <c r="C1009" s="160" t="s">
        <v>3867</v>
      </c>
      <c r="D1009" s="160">
        <v>60022</v>
      </c>
      <c r="E1009" s="160">
        <v>122.42711389999999</v>
      </c>
    </row>
    <row r="1010" spans="1:5" ht="15">
      <c r="A1010" s="160" t="s">
        <v>3856</v>
      </c>
      <c r="B1010" s="160">
        <v>38</v>
      </c>
      <c r="C1010" s="160" t="s">
        <v>3867</v>
      </c>
      <c r="D1010" s="160">
        <v>51662</v>
      </c>
      <c r="E1010" s="160">
        <v>99.334304439999997</v>
      </c>
    </row>
    <row r="1011" spans="1:5" ht="15">
      <c r="A1011" s="160" t="s">
        <v>3856</v>
      </c>
      <c r="B1011" s="160">
        <v>40</v>
      </c>
      <c r="C1011" s="160" t="s">
        <v>3867</v>
      </c>
      <c r="D1011" s="160">
        <v>23395</v>
      </c>
      <c r="E1011" s="160">
        <v>130.95470979999999</v>
      </c>
    </row>
    <row r="1012" spans="1:5" ht="15">
      <c r="A1012" s="160" t="s">
        <v>3856</v>
      </c>
      <c r="B1012" s="160">
        <v>40</v>
      </c>
      <c r="C1012" s="160" t="s">
        <v>3867</v>
      </c>
      <c r="D1012" s="160">
        <v>29902</v>
      </c>
      <c r="E1012" s="160">
        <v>105.9993927</v>
      </c>
    </row>
    <row r="1013" spans="1:5" ht="15">
      <c r="A1013" s="160" t="s">
        <v>3856</v>
      </c>
      <c r="B1013" s="160">
        <v>40</v>
      </c>
      <c r="C1013" s="160" t="s">
        <v>3867</v>
      </c>
      <c r="D1013" s="160">
        <v>21636</v>
      </c>
      <c r="E1013" s="160">
        <v>125.2847179</v>
      </c>
    </row>
    <row r="1014" spans="1:5" ht="15">
      <c r="A1014" s="160" t="s">
        <v>3856</v>
      </c>
      <c r="B1014" s="160">
        <v>40</v>
      </c>
      <c r="C1014" s="160" t="s">
        <v>3867</v>
      </c>
      <c r="D1014" s="160">
        <v>41487</v>
      </c>
      <c r="E1014" s="160">
        <v>99.11572941</v>
      </c>
    </row>
    <row r="1015" spans="1:5" ht="15">
      <c r="A1015" s="160" t="s">
        <v>3856</v>
      </c>
      <c r="B1015" s="160">
        <v>40</v>
      </c>
      <c r="C1015" s="160" t="s">
        <v>3867</v>
      </c>
      <c r="D1015" s="160">
        <v>58684</v>
      </c>
      <c r="E1015" s="160">
        <v>102.8028295</v>
      </c>
    </row>
    <row r="1016" spans="1:5" ht="15">
      <c r="A1016" s="160" t="s">
        <v>3856</v>
      </c>
      <c r="B1016" s="160">
        <v>40</v>
      </c>
      <c r="C1016" s="160" t="s">
        <v>3867</v>
      </c>
      <c r="D1016" s="160">
        <v>55680</v>
      </c>
      <c r="E1016" s="160">
        <v>123.1058302</v>
      </c>
    </row>
    <row r="1017" spans="1:5" ht="15">
      <c r="A1017" s="160" t="s">
        <v>3856</v>
      </c>
      <c r="B1017" s="160">
        <v>40</v>
      </c>
      <c r="C1017" s="160" t="s">
        <v>3867</v>
      </c>
      <c r="D1017" s="160">
        <v>16614</v>
      </c>
      <c r="E1017" s="160">
        <v>127.1378696</v>
      </c>
    </row>
    <row r="1018" spans="1:5" ht="15">
      <c r="A1018" s="160" t="s">
        <v>3856</v>
      </c>
      <c r="B1018" s="160">
        <v>40</v>
      </c>
      <c r="C1018" s="160" t="s">
        <v>3867</v>
      </c>
      <c r="D1018" s="160">
        <v>86984</v>
      </c>
      <c r="E1018" s="160">
        <v>110.4243692</v>
      </c>
    </row>
    <row r="1019" spans="1:5" ht="15">
      <c r="A1019" s="160" t="s">
        <v>3856</v>
      </c>
      <c r="B1019" s="160">
        <v>40</v>
      </c>
      <c r="C1019" s="160" t="s">
        <v>3867</v>
      </c>
      <c r="D1019" s="160">
        <v>82615</v>
      </c>
      <c r="E1019" s="160">
        <v>108.407498</v>
      </c>
    </row>
    <row r="1020" spans="1:5" ht="15">
      <c r="A1020" s="160" t="s">
        <v>3856</v>
      </c>
      <c r="B1020" s="160">
        <v>40</v>
      </c>
      <c r="C1020" s="160" t="s">
        <v>3867</v>
      </c>
      <c r="D1020" s="160">
        <v>60022</v>
      </c>
      <c r="E1020" s="160">
        <v>133.07708109999999</v>
      </c>
    </row>
    <row r="1021" spans="1:5" ht="15">
      <c r="A1021" s="160" t="s">
        <v>3856</v>
      </c>
      <c r="B1021" s="160">
        <v>40</v>
      </c>
      <c r="C1021" s="160" t="s">
        <v>3867</v>
      </c>
      <c r="D1021" s="160">
        <v>51662</v>
      </c>
      <c r="E1021" s="160">
        <v>101.1288091</v>
      </c>
    </row>
    <row r="1022" spans="1:5" ht="15">
      <c r="A1022" s="160" t="s">
        <v>3856</v>
      </c>
      <c r="B1022" s="160">
        <v>42</v>
      </c>
      <c r="C1022" s="160" t="s">
        <v>3868</v>
      </c>
      <c r="D1022" s="160">
        <v>23395</v>
      </c>
      <c r="E1022" s="160">
        <v>122.67278</v>
      </c>
    </row>
    <row r="1023" spans="1:5" ht="15">
      <c r="A1023" s="160" t="s">
        <v>3856</v>
      </c>
      <c r="B1023" s="160">
        <v>42</v>
      </c>
      <c r="C1023" s="160" t="s">
        <v>3868</v>
      </c>
      <c r="D1023" s="160">
        <v>29902</v>
      </c>
      <c r="E1023" s="160">
        <v>100.20222560000001</v>
      </c>
    </row>
    <row r="1024" spans="1:5" ht="15">
      <c r="A1024" s="160" t="s">
        <v>3856</v>
      </c>
      <c r="B1024" s="160">
        <v>42</v>
      </c>
      <c r="C1024" s="160" t="s">
        <v>3868</v>
      </c>
      <c r="D1024" s="160">
        <v>21636</v>
      </c>
      <c r="E1024" s="160">
        <v>127.0970653</v>
      </c>
    </row>
    <row r="1025" spans="1:5" ht="15">
      <c r="A1025" s="160" t="s">
        <v>3856</v>
      </c>
      <c r="B1025" s="160">
        <v>42</v>
      </c>
      <c r="C1025" s="160" t="s">
        <v>3868</v>
      </c>
      <c r="D1025" s="160">
        <v>41487</v>
      </c>
      <c r="E1025" s="160">
        <v>101.20299679999999</v>
      </c>
    </row>
    <row r="1026" spans="1:5" ht="15">
      <c r="A1026" s="160" t="s">
        <v>3856</v>
      </c>
      <c r="B1026" s="160">
        <v>42</v>
      </c>
      <c r="C1026" s="160" t="s">
        <v>3868</v>
      </c>
      <c r="D1026" s="160">
        <v>55680</v>
      </c>
      <c r="E1026" s="160">
        <v>121.0950043</v>
      </c>
    </row>
    <row r="1027" spans="1:5" ht="15">
      <c r="A1027" s="160" t="s">
        <v>3856</v>
      </c>
      <c r="B1027" s="160">
        <v>42</v>
      </c>
      <c r="C1027" s="160" t="s">
        <v>3868</v>
      </c>
      <c r="D1027" s="160">
        <v>16614</v>
      </c>
      <c r="E1027" s="160">
        <v>117.8836891</v>
      </c>
    </row>
    <row r="1028" spans="1:5" ht="15">
      <c r="A1028" s="160" t="s">
        <v>3856</v>
      </c>
      <c r="B1028" s="160">
        <v>42</v>
      </c>
      <c r="C1028" s="160" t="s">
        <v>3868</v>
      </c>
      <c r="D1028" s="160">
        <v>86984</v>
      </c>
      <c r="E1028" s="160">
        <v>105.090175</v>
      </c>
    </row>
    <row r="1029" spans="1:5" ht="15">
      <c r="A1029" s="160" t="s">
        <v>3856</v>
      </c>
      <c r="B1029" s="160">
        <v>42</v>
      </c>
      <c r="C1029" s="160" t="s">
        <v>3868</v>
      </c>
      <c r="D1029" s="160">
        <v>82615</v>
      </c>
      <c r="E1029" s="160">
        <v>96.232596490000006</v>
      </c>
    </row>
    <row r="1030" spans="1:5" ht="15">
      <c r="A1030" s="160" t="s">
        <v>3856</v>
      </c>
      <c r="B1030" s="160">
        <v>42</v>
      </c>
      <c r="C1030" s="160" t="s">
        <v>3868</v>
      </c>
      <c r="D1030" s="160">
        <v>60022</v>
      </c>
      <c r="E1030" s="160">
        <v>129.96841710000001</v>
      </c>
    </row>
    <row r="1031" spans="1:5" ht="15">
      <c r="A1031" s="160" t="s">
        <v>3856</v>
      </c>
      <c r="B1031" s="160">
        <v>42</v>
      </c>
      <c r="C1031" s="160" t="s">
        <v>3868</v>
      </c>
      <c r="D1031" s="160">
        <v>51662</v>
      </c>
      <c r="E1031" s="160">
        <v>103.001158</v>
      </c>
    </row>
    <row r="1032" spans="1:5" ht="15">
      <c r="A1032" s="160" t="s">
        <v>3856</v>
      </c>
      <c r="B1032" s="160">
        <v>44</v>
      </c>
      <c r="C1032" s="160" t="s">
        <v>3868</v>
      </c>
      <c r="D1032" s="160">
        <v>23395</v>
      </c>
      <c r="E1032" s="160">
        <v>127.30962890000001</v>
      </c>
    </row>
    <row r="1033" spans="1:5" ht="15">
      <c r="A1033" s="160" t="s">
        <v>3856</v>
      </c>
      <c r="B1033" s="160">
        <v>44</v>
      </c>
      <c r="C1033" s="160" t="s">
        <v>3868</v>
      </c>
      <c r="D1033" s="160">
        <v>29902</v>
      </c>
      <c r="E1033" s="160">
        <v>97.377985710000004</v>
      </c>
    </row>
    <row r="1034" spans="1:5" ht="15">
      <c r="A1034" s="160" t="s">
        <v>3856</v>
      </c>
      <c r="B1034" s="160">
        <v>44</v>
      </c>
      <c r="C1034" s="160" t="s">
        <v>3868</v>
      </c>
      <c r="D1034" s="160">
        <v>21636</v>
      </c>
      <c r="E1034" s="160">
        <v>128.81946819999999</v>
      </c>
    </row>
    <row r="1035" spans="1:5" ht="15">
      <c r="A1035" s="160" t="s">
        <v>3856</v>
      </c>
      <c r="B1035" s="160">
        <v>44</v>
      </c>
      <c r="C1035" s="160" t="s">
        <v>3868</v>
      </c>
      <c r="D1035" s="160">
        <v>55680</v>
      </c>
      <c r="E1035" s="160">
        <v>121.34501299999999</v>
      </c>
    </row>
    <row r="1036" spans="1:5" ht="15">
      <c r="A1036" s="160" t="s">
        <v>3856</v>
      </c>
      <c r="B1036" s="160">
        <v>44</v>
      </c>
      <c r="C1036" s="160" t="s">
        <v>3868</v>
      </c>
      <c r="D1036" s="160">
        <v>16614</v>
      </c>
      <c r="E1036" s="160">
        <v>100.95671539999999</v>
      </c>
    </row>
    <row r="1037" spans="1:5" ht="15">
      <c r="A1037" s="160" t="s">
        <v>3856</v>
      </c>
      <c r="B1037" s="160">
        <v>44</v>
      </c>
      <c r="C1037" s="160" t="s">
        <v>3868</v>
      </c>
      <c r="D1037" s="160">
        <v>86984</v>
      </c>
      <c r="E1037" s="160">
        <v>101.73966849999999</v>
      </c>
    </row>
    <row r="1038" spans="1:5" ht="15">
      <c r="A1038" s="160" t="s">
        <v>3856</v>
      </c>
      <c r="B1038" s="160">
        <v>44</v>
      </c>
      <c r="C1038" s="160" t="s">
        <v>3868</v>
      </c>
      <c r="D1038" s="160">
        <v>82615</v>
      </c>
      <c r="E1038" s="160">
        <v>96.088664410000007</v>
      </c>
    </row>
    <row r="1039" spans="1:5" ht="15">
      <c r="A1039" s="160" t="s">
        <v>3856</v>
      </c>
      <c r="B1039" s="160">
        <v>44</v>
      </c>
      <c r="C1039" s="160" t="s">
        <v>3868</v>
      </c>
      <c r="D1039" s="160">
        <v>60022</v>
      </c>
      <c r="E1039" s="160">
        <v>120.8051682</v>
      </c>
    </row>
    <row r="1040" spans="1:5" ht="15">
      <c r="A1040" s="160" t="s">
        <v>3856</v>
      </c>
      <c r="B1040" s="160">
        <v>44</v>
      </c>
      <c r="C1040" s="160" t="s">
        <v>3868</v>
      </c>
      <c r="D1040" s="160">
        <v>51662</v>
      </c>
      <c r="E1040" s="160">
        <v>98.164013460000007</v>
      </c>
    </row>
    <row r="1041" spans="1:5" ht="15">
      <c r="A1041" s="160" t="s">
        <v>3856</v>
      </c>
      <c r="B1041" s="160">
        <v>46</v>
      </c>
      <c r="C1041" s="160" t="s">
        <v>3868</v>
      </c>
      <c r="D1041" s="160">
        <v>23395</v>
      </c>
      <c r="E1041" s="160">
        <v>122.8854479</v>
      </c>
    </row>
    <row r="1042" spans="1:5" ht="15">
      <c r="A1042" s="160" t="s">
        <v>3856</v>
      </c>
      <c r="B1042" s="160">
        <v>46</v>
      </c>
      <c r="C1042" s="160" t="s">
        <v>3868</v>
      </c>
      <c r="D1042" s="160">
        <v>29902</v>
      </c>
      <c r="E1042" s="160">
        <v>91.110766040000001</v>
      </c>
    </row>
    <row r="1043" spans="1:5" ht="15">
      <c r="A1043" s="160" t="s">
        <v>3856</v>
      </c>
      <c r="B1043" s="160">
        <v>46</v>
      </c>
      <c r="C1043" s="160" t="s">
        <v>3868</v>
      </c>
      <c r="D1043" s="160">
        <v>21636</v>
      </c>
      <c r="E1043" s="160">
        <v>131.81878409999999</v>
      </c>
    </row>
    <row r="1044" spans="1:5" ht="15">
      <c r="A1044" s="160" t="s">
        <v>3856</v>
      </c>
      <c r="B1044" s="160">
        <v>46</v>
      </c>
      <c r="C1044" s="160" t="s">
        <v>3868</v>
      </c>
      <c r="D1044" s="160">
        <v>55680</v>
      </c>
      <c r="E1044" s="160">
        <v>113.1555188</v>
      </c>
    </row>
    <row r="1045" spans="1:5" ht="15">
      <c r="A1045" s="160" t="s">
        <v>3856</v>
      </c>
      <c r="B1045" s="160">
        <v>46</v>
      </c>
      <c r="C1045" s="160" t="s">
        <v>3868</v>
      </c>
      <c r="D1045" s="160">
        <v>16614</v>
      </c>
      <c r="E1045" s="160">
        <v>107.9228323</v>
      </c>
    </row>
    <row r="1046" spans="1:5" ht="15">
      <c r="A1046" s="160" t="s">
        <v>3856</v>
      </c>
      <c r="B1046" s="160">
        <v>46</v>
      </c>
      <c r="C1046" s="160" t="s">
        <v>3868</v>
      </c>
      <c r="D1046" s="160">
        <v>86984</v>
      </c>
      <c r="E1046" s="160">
        <v>95.766391670000004</v>
      </c>
    </row>
    <row r="1047" spans="1:5" ht="15">
      <c r="A1047" s="160" t="s">
        <v>3856</v>
      </c>
      <c r="B1047" s="160">
        <v>46</v>
      </c>
      <c r="C1047" s="160" t="s">
        <v>3868</v>
      </c>
      <c r="D1047" s="160">
        <v>82615</v>
      </c>
      <c r="E1047" s="160">
        <v>101.97164600000001</v>
      </c>
    </row>
    <row r="1048" spans="1:5" ht="15">
      <c r="A1048" s="160" t="s">
        <v>3856</v>
      </c>
      <c r="B1048" s="160">
        <v>46</v>
      </c>
      <c r="C1048" s="160" t="s">
        <v>3868</v>
      </c>
      <c r="D1048" s="160">
        <v>60022</v>
      </c>
      <c r="E1048" s="160">
        <v>123.8049767</v>
      </c>
    </row>
    <row r="1049" spans="1:5" ht="15">
      <c r="A1049" s="160" t="s">
        <v>3856</v>
      </c>
      <c r="B1049" s="160">
        <v>46</v>
      </c>
      <c r="C1049" s="160" t="s">
        <v>3868</v>
      </c>
      <c r="D1049" s="160">
        <v>51662</v>
      </c>
      <c r="E1049" s="160">
        <v>90.405233330000002</v>
      </c>
    </row>
    <row r="1050" spans="1:5" ht="15">
      <c r="A1050" s="160" t="s">
        <v>3856</v>
      </c>
      <c r="B1050" s="160">
        <v>48</v>
      </c>
      <c r="C1050" s="160" t="s">
        <v>3868</v>
      </c>
      <c r="D1050" s="160">
        <v>23395</v>
      </c>
      <c r="E1050" s="160">
        <v>133.04086599999999</v>
      </c>
    </row>
    <row r="1051" spans="1:5" ht="15">
      <c r="A1051" s="160" t="s">
        <v>3856</v>
      </c>
      <c r="B1051" s="160">
        <v>48</v>
      </c>
      <c r="C1051" s="160" t="s">
        <v>3868</v>
      </c>
      <c r="D1051" s="160">
        <v>29902</v>
      </c>
      <c r="E1051" s="160">
        <v>92.788656360000004</v>
      </c>
    </row>
    <row r="1052" spans="1:5" ht="15">
      <c r="A1052" s="160" t="s">
        <v>3856</v>
      </c>
      <c r="B1052" s="160">
        <v>48</v>
      </c>
      <c r="C1052" s="160" t="s">
        <v>3868</v>
      </c>
      <c r="D1052" s="160">
        <v>21636</v>
      </c>
      <c r="E1052" s="160">
        <v>135.15120909999999</v>
      </c>
    </row>
    <row r="1053" spans="1:5" ht="15">
      <c r="A1053" s="160" t="s">
        <v>3856</v>
      </c>
      <c r="B1053" s="160">
        <v>48</v>
      </c>
      <c r="C1053" s="160" t="s">
        <v>3868</v>
      </c>
      <c r="D1053" s="160">
        <v>55680</v>
      </c>
      <c r="E1053" s="160">
        <v>107.62679129999999</v>
      </c>
    </row>
    <row r="1054" spans="1:5" ht="15">
      <c r="A1054" s="160" t="s">
        <v>3856</v>
      </c>
      <c r="B1054" s="160">
        <v>48</v>
      </c>
      <c r="C1054" s="160" t="s">
        <v>3868</v>
      </c>
      <c r="D1054" s="160">
        <v>86984</v>
      </c>
      <c r="E1054" s="160">
        <v>102.0921</v>
      </c>
    </row>
    <row r="1055" spans="1:5" ht="15">
      <c r="A1055" s="160" t="s">
        <v>3856</v>
      </c>
      <c r="B1055" s="160">
        <v>48</v>
      </c>
      <c r="C1055" s="160" t="s">
        <v>3868</v>
      </c>
      <c r="D1055" s="160">
        <v>82615</v>
      </c>
      <c r="E1055" s="160">
        <v>97.354961189999997</v>
      </c>
    </row>
    <row r="1056" spans="1:5" ht="15">
      <c r="A1056" s="160" t="s">
        <v>3856</v>
      </c>
      <c r="B1056" s="160">
        <v>48</v>
      </c>
      <c r="C1056" s="160" t="s">
        <v>3868</v>
      </c>
      <c r="D1056" s="160">
        <v>60022</v>
      </c>
      <c r="E1056" s="160">
        <v>125.9375149</v>
      </c>
    </row>
    <row r="1057" spans="1:5" ht="15">
      <c r="A1057" s="160" t="s">
        <v>3856</v>
      </c>
      <c r="B1057" s="160">
        <v>50</v>
      </c>
      <c r="C1057" s="160" t="s">
        <v>3868</v>
      </c>
      <c r="D1057" s="160">
        <v>23395</v>
      </c>
      <c r="E1057" s="160">
        <v>127.448322</v>
      </c>
    </row>
    <row r="1058" spans="1:5" ht="15">
      <c r="A1058" s="160" t="s">
        <v>3856</v>
      </c>
      <c r="B1058" s="160">
        <v>50</v>
      </c>
      <c r="C1058" s="160" t="s">
        <v>3868</v>
      </c>
      <c r="D1058" s="160">
        <v>29902</v>
      </c>
      <c r="E1058" s="160">
        <v>85.930018970000006</v>
      </c>
    </row>
    <row r="1059" spans="1:5" ht="15">
      <c r="A1059" s="160" t="s">
        <v>3856</v>
      </c>
      <c r="B1059" s="160">
        <v>50</v>
      </c>
      <c r="C1059" s="160" t="s">
        <v>3868</v>
      </c>
      <c r="D1059" s="160">
        <v>21636</v>
      </c>
      <c r="E1059" s="160">
        <v>130.8605082</v>
      </c>
    </row>
    <row r="1060" spans="1:5" ht="15">
      <c r="A1060" s="160" t="s">
        <v>3856</v>
      </c>
      <c r="B1060" s="160">
        <v>50</v>
      </c>
      <c r="C1060" s="160" t="s">
        <v>3868</v>
      </c>
      <c r="D1060" s="160">
        <v>55680</v>
      </c>
      <c r="E1060" s="160">
        <v>124.21598849999999</v>
      </c>
    </row>
    <row r="1061" spans="1:5" ht="15">
      <c r="A1061" s="160" t="s">
        <v>3856</v>
      </c>
      <c r="B1061" s="160">
        <v>50</v>
      </c>
      <c r="C1061" s="160" t="s">
        <v>3868</v>
      </c>
      <c r="D1061" s="160">
        <v>86984</v>
      </c>
      <c r="E1061" s="160">
        <v>93.41324333</v>
      </c>
    </row>
    <row r="1062" spans="1:5" ht="15">
      <c r="A1062" s="160" t="s">
        <v>3856</v>
      </c>
      <c r="B1062" s="160">
        <v>50</v>
      </c>
      <c r="C1062" s="160" t="s">
        <v>3868</v>
      </c>
      <c r="D1062" s="160">
        <v>60022</v>
      </c>
      <c r="E1062" s="160">
        <v>124.1730039</v>
      </c>
    </row>
    <row r="1063" spans="1:5" ht="15">
      <c r="A1063" s="160" t="s">
        <v>3856</v>
      </c>
      <c r="B1063" s="160">
        <v>52</v>
      </c>
      <c r="C1063" s="160" t="s">
        <v>3869</v>
      </c>
      <c r="D1063" s="160">
        <v>23395</v>
      </c>
      <c r="E1063" s="160">
        <v>127.94841750000001</v>
      </c>
    </row>
    <row r="1064" spans="1:5" ht="15">
      <c r="A1064" s="160" t="s">
        <v>3856</v>
      </c>
      <c r="B1064" s="160">
        <v>52</v>
      </c>
      <c r="C1064" s="160" t="s">
        <v>3869</v>
      </c>
      <c r="D1064" s="160">
        <v>29902</v>
      </c>
      <c r="E1064" s="160">
        <v>94.985691939999995</v>
      </c>
    </row>
    <row r="1065" spans="1:5" ht="15">
      <c r="A1065" s="160" t="s">
        <v>3856</v>
      </c>
      <c r="B1065" s="160">
        <v>52</v>
      </c>
      <c r="C1065" s="160" t="s">
        <v>3869</v>
      </c>
      <c r="D1065" s="160">
        <v>21636</v>
      </c>
      <c r="E1065" s="160">
        <v>109.4442186</v>
      </c>
    </row>
    <row r="1066" spans="1:5" ht="15">
      <c r="A1066" s="160" t="s">
        <v>3856</v>
      </c>
      <c r="B1066" s="160">
        <v>52</v>
      </c>
      <c r="C1066" s="160" t="s">
        <v>3869</v>
      </c>
      <c r="D1066" s="160">
        <v>55680</v>
      </c>
      <c r="E1066" s="160">
        <v>108.71043450000001</v>
      </c>
    </row>
    <row r="1067" spans="1:5" ht="15">
      <c r="A1067" s="160" t="s">
        <v>3856</v>
      </c>
      <c r="B1067" s="160">
        <v>52</v>
      </c>
      <c r="C1067" s="160" t="s">
        <v>3869</v>
      </c>
      <c r="D1067" s="160">
        <v>86984</v>
      </c>
      <c r="E1067" s="160">
        <v>84.995547540000004</v>
      </c>
    </row>
    <row r="1068" spans="1:5" ht="15">
      <c r="A1068" s="160" t="s">
        <v>3856</v>
      </c>
      <c r="B1068" s="160">
        <v>52</v>
      </c>
      <c r="C1068" s="160" t="s">
        <v>3869</v>
      </c>
      <c r="D1068" s="160">
        <v>60022</v>
      </c>
      <c r="E1068" s="160">
        <v>106.89516329999999</v>
      </c>
    </row>
    <row r="1069" spans="1:5" ht="15">
      <c r="A1069" s="160" t="s">
        <v>3856</v>
      </c>
      <c r="B1069" s="160">
        <v>54</v>
      </c>
      <c r="C1069" s="160" t="s">
        <v>3869</v>
      </c>
      <c r="D1069" s="160">
        <v>23395</v>
      </c>
      <c r="E1069" s="160">
        <v>125.92400859999999</v>
      </c>
    </row>
    <row r="1070" spans="1:5" ht="15">
      <c r="A1070" s="160" t="s">
        <v>3856</v>
      </c>
      <c r="B1070" s="160">
        <v>54</v>
      </c>
      <c r="C1070" s="160" t="s">
        <v>3869</v>
      </c>
      <c r="D1070" s="160">
        <v>29902</v>
      </c>
      <c r="E1070" s="160">
        <v>89.119447219999998</v>
      </c>
    </row>
    <row r="1071" spans="1:5" ht="15">
      <c r="A1071" s="160" t="s">
        <v>3856</v>
      </c>
      <c r="B1071" s="160">
        <v>56</v>
      </c>
      <c r="C1071" s="160" t="s">
        <v>3869</v>
      </c>
      <c r="D1071" s="160">
        <v>23395</v>
      </c>
      <c r="E1071" s="160">
        <v>100.5992169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4"/>
  <sheetViews>
    <sheetView workbookViewId="0">
      <selection activeCell="A8" sqref="A8"/>
    </sheetView>
  </sheetViews>
  <sheetFormatPr baseColWidth="10" defaultColWidth="11" defaultRowHeight="13" x14ac:dyDescent="0"/>
  <sheetData>
    <row r="1" spans="1:4" ht="20">
      <c r="A1" s="36" t="s">
        <v>515</v>
      </c>
    </row>
    <row r="3" spans="1:4">
      <c r="A3" t="s">
        <v>662</v>
      </c>
    </row>
    <row r="4" spans="1:4">
      <c r="A4" t="s">
        <v>663</v>
      </c>
    </row>
    <row r="5" spans="1:4">
      <c r="A5" t="s">
        <v>849</v>
      </c>
    </row>
    <row r="6" spans="1:4">
      <c r="A6" t="s">
        <v>611</v>
      </c>
    </row>
    <row r="7" spans="1:4">
      <c r="A7" t="s">
        <v>612</v>
      </c>
    </row>
    <row r="11" spans="1:4">
      <c r="A11" t="s">
        <v>256</v>
      </c>
      <c r="B11" t="s">
        <v>257</v>
      </c>
      <c r="C11" t="s">
        <v>258</v>
      </c>
      <c r="D11" t="s">
        <v>1903</v>
      </c>
    </row>
    <row r="12" spans="1:4">
      <c r="A12">
        <v>0</v>
      </c>
      <c r="B12">
        <v>1</v>
      </c>
      <c r="C12">
        <v>2</v>
      </c>
      <c r="D12">
        <v>7.93</v>
      </c>
    </row>
    <row r="13" spans="1:4">
      <c r="A13">
        <v>0</v>
      </c>
      <c r="B13">
        <v>1</v>
      </c>
      <c r="C13">
        <v>2</v>
      </c>
      <c r="D13">
        <v>8.86</v>
      </c>
    </row>
    <row r="14" spans="1:4">
      <c r="A14">
        <v>0</v>
      </c>
      <c r="B14">
        <v>1</v>
      </c>
      <c r="C14">
        <v>2</v>
      </c>
      <c r="D14">
        <v>11.7</v>
      </c>
    </row>
    <row r="15" spans="1:4">
      <c r="A15">
        <v>0</v>
      </c>
      <c r="B15">
        <v>2</v>
      </c>
      <c r="C15">
        <v>2</v>
      </c>
      <c r="D15">
        <v>9.68</v>
      </c>
    </row>
    <row r="16" spans="1:4">
      <c r="A16">
        <v>0</v>
      </c>
      <c r="B16">
        <v>3</v>
      </c>
      <c r="C16">
        <v>2</v>
      </c>
      <c r="D16">
        <v>10.16</v>
      </c>
    </row>
    <row r="17" spans="1:4">
      <c r="A17">
        <v>0</v>
      </c>
      <c r="B17">
        <v>3</v>
      </c>
      <c r="C17">
        <v>2</v>
      </c>
      <c r="D17">
        <v>10.59</v>
      </c>
    </row>
    <row r="18" spans="1:4">
      <c r="A18">
        <v>0</v>
      </c>
      <c r="B18">
        <v>3</v>
      </c>
      <c r="C18">
        <v>2</v>
      </c>
      <c r="D18">
        <v>10.66</v>
      </c>
    </row>
    <row r="19" spans="1:4">
      <c r="A19">
        <v>0</v>
      </c>
      <c r="B19">
        <v>1</v>
      </c>
      <c r="C19">
        <v>4</v>
      </c>
      <c r="D19">
        <v>7.19</v>
      </c>
    </row>
    <row r="20" spans="1:4">
      <c r="A20">
        <v>0</v>
      </c>
      <c r="B20">
        <v>1</v>
      </c>
      <c r="C20">
        <v>4</v>
      </c>
      <c r="D20">
        <v>7.06</v>
      </c>
    </row>
    <row r="21" spans="1:4">
      <c r="A21">
        <v>0</v>
      </c>
      <c r="B21">
        <v>1</v>
      </c>
      <c r="C21">
        <v>4</v>
      </c>
      <c r="D21">
        <v>8.5299999999999994</v>
      </c>
    </row>
    <row r="22" spans="1:4">
      <c r="A22">
        <v>0</v>
      </c>
      <c r="B22">
        <v>2</v>
      </c>
      <c r="C22">
        <v>4</v>
      </c>
      <c r="D22">
        <v>8.26</v>
      </c>
    </row>
    <row r="23" spans="1:4">
      <c r="A23">
        <v>0</v>
      </c>
      <c r="B23">
        <v>3</v>
      </c>
      <c r="C23">
        <v>4</v>
      </c>
      <c r="D23">
        <v>9.5399999999999991</v>
      </c>
    </row>
    <row r="24" spans="1:4">
      <c r="A24">
        <v>0</v>
      </c>
      <c r="B24">
        <v>3</v>
      </c>
      <c r="C24">
        <v>4</v>
      </c>
      <c r="D24">
        <v>13.58</v>
      </c>
    </row>
    <row r="25" spans="1:4">
      <c r="A25">
        <v>0</v>
      </c>
      <c r="B25">
        <v>3</v>
      </c>
      <c r="C25">
        <v>4</v>
      </c>
      <c r="D25">
        <v>13.83</v>
      </c>
    </row>
    <row r="26" spans="1:4">
      <c r="A26">
        <v>0</v>
      </c>
      <c r="B26">
        <v>1</v>
      </c>
      <c r="C26">
        <v>6</v>
      </c>
      <c r="D26">
        <v>8.69</v>
      </c>
    </row>
    <row r="27" spans="1:4">
      <c r="A27">
        <v>0</v>
      </c>
      <c r="B27">
        <v>1</v>
      </c>
      <c r="C27">
        <v>6</v>
      </c>
      <c r="D27">
        <v>9.17</v>
      </c>
    </row>
    <row r="28" spans="1:4">
      <c r="A28">
        <v>0</v>
      </c>
      <c r="B28">
        <v>3</v>
      </c>
      <c r="C28">
        <v>6</v>
      </c>
      <c r="D28">
        <v>9.98</v>
      </c>
    </row>
    <row r="29" spans="1:4">
      <c r="A29">
        <v>0</v>
      </c>
      <c r="B29">
        <v>3</v>
      </c>
      <c r="C29">
        <v>6</v>
      </c>
      <c r="D29">
        <v>12.53</v>
      </c>
    </row>
    <row r="30" spans="1:4">
      <c r="A30">
        <v>0</v>
      </c>
      <c r="B30">
        <v>2</v>
      </c>
      <c r="C30">
        <v>6</v>
      </c>
      <c r="D30">
        <v>6.44</v>
      </c>
    </row>
    <row r="31" spans="1:4">
      <c r="A31">
        <v>0</v>
      </c>
      <c r="B31">
        <v>2</v>
      </c>
      <c r="C31">
        <v>6</v>
      </c>
      <c r="D31">
        <v>7.65</v>
      </c>
    </row>
    <row r="32" spans="1:4">
      <c r="A32">
        <v>0</v>
      </c>
      <c r="B32">
        <v>2</v>
      </c>
      <c r="C32">
        <v>6</v>
      </c>
      <c r="D32">
        <v>7.28</v>
      </c>
    </row>
    <row r="33" spans="1:4">
      <c r="A33">
        <v>0</v>
      </c>
      <c r="B33">
        <v>1</v>
      </c>
      <c r="C33">
        <v>6</v>
      </c>
      <c r="D33">
        <v>7.9</v>
      </c>
    </row>
    <row r="34" spans="1:4">
      <c r="A34">
        <v>0</v>
      </c>
      <c r="B34">
        <v>1</v>
      </c>
      <c r="C34">
        <v>6</v>
      </c>
      <c r="D34">
        <v>7.98</v>
      </c>
    </row>
    <row r="35" spans="1:4">
      <c r="A35">
        <v>0</v>
      </c>
      <c r="B35">
        <v>3</v>
      </c>
      <c r="C35">
        <v>6</v>
      </c>
      <c r="D35">
        <v>13.53</v>
      </c>
    </row>
    <row r="36" spans="1:4">
      <c r="A36">
        <v>0</v>
      </c>
      <c r="B36">
        <v>1</v>
      </c>
      <c r="C36">
        <v>12</v>
      </c>
      <c r="D36">
        <v>8.82</v>
      </c>
    </row>
    <row r="37" spans="1:4">
      <c r="A37">
        <v>0</v>
      </c>
      <c r="B37">
        <v>1</v>
      </c>
      <c r="C37">
        <v>12</v>
      </c>
      <c r="D37">
        <v>8.2200000000000006</v>
      </c>
    </row>
    <row r="38" spans="1:4">
      <c r="A38">
        <v>0</v>
      </c>
      <c r="B38">
        <v>2</v>
      </c>
      <c r="C38">
        <v>12</v>
      </c>
      <c r="D38">
        <v>9.44</v>
      </c>
    </row>
    <row r="39" spans="1:4">
      <c r="A39">
        <v>0</v>
      </c>
      <c r="B39">
        <v>2</v>
      </c>
      <c r="C39">
        <v>12</v>
      </c>
      <c r="D39">
        <v>11.36</v>
      </c>
    </row>
    <row r="40" spans="1:4">
      <c r="A40">
        <v>0</v>
      </c>
      <c r="B40">
        <v>3</v>
      </c>
      <c r="C40">
        <v>12</v>
      </c>
      <c r="D40">
        <v>8.69</v>
      </c>
    </row>
    <row r="41" spans="1:4">
      <c r="A41">
        <v>0</v>
      </c>
      <c r="B41">
        <v>3</v>
      </c>
      <c r="C41">
        <v>12</v>
      </c>
      <c r="D41">
        <v>8.26</v>
      </c>
    </row>
    <row r="42" spans="1:4">
      <c r="A42">
        <v>0</v>
      </c>
      <c r="B42">
        <v>1</v>
      </c>
      <c r="C42">
        <v>16</v>
      </c>
      <c r="D42">
        <v>8.0500000000000007</v>
      </c>
    </row>
    <row r="43" spans="1:4">
      <c r="A43">
        <v>0</v>
      </c>
      <c r="B43">
        <v>1</v>
      </c>
      <c r="C43">
        <v>16</v>
      </c>
      <c r="D43">
        <v>11.09</v>
      </c>
    </row>
    <row r="44" spans="1:4">
      <c r="A44">
        <v>0</v>
      </c>
      <c r="B44">
        <v>2</v>
      </c>
      <c r="C44">
        <v>16</v>
      </c>
      <c r="D44">
        <v>8.67</v>
      </c>
    </row>
    <row r="45" spans="1:4">
      <c r="A45">
        <v>0</v>
      </c>
      <c r="B45">
        <v>3</v>
      </c>
      <c r="C45">
        <v>16</v>
      </c>
      <c r="D45">
        <v>9.36</v>
      </c>
    </row>
    <row r="46" spans="1:4">
      <c r="A46">
        <v>0</v>
      </c>
      <c r="B46">
        <v>3</v>
      </c>
      <c r="C46">
        <v>16</v>
      </c>
      <c r="D46">
        <v>9.41</v>
      </c>
    </row>
    <row r="47" spans="1:4">
      <c r="A47">
        <v>0</v>
      </c>
      <c r="B47">
        <v>3</v>
      </c>
      <c r="C47">
        <v>16</v>
      </c>
      <c r="D47">
        <v>9.41</v>
      </c>
    </row>
    <row r="48" spans="1:4">
      <c r="A48">
        <v>0</v>
      </c>
      <c r="B48">
        <v>3</v>
      </c>
      <c r="C48">
        <v>16</v>
      </c>
      <c r="D48">
        <v>8.67</v>
      </c>
    </row>
    <row r="49" spans="1:4">
      <c r="A49">
        <v>0</v>
      </c>
      <c r="B49">
        <v>1</v>
      </c>
      <c r="C49">
        <v>24</v>
      </c>
      <c r="D49">
        <v>7.57</v>
      </c>
    </row>
    <row r="50" spans="1:4">
      <c r="A50">
        <v>0</v>
      </c>
      <c r="B50">
        <v>1</v>
      </c>
      <c r="C50">
        <v>24</v>
      </c>
      <c r="D50">
        <v>7.91</v>
      </c>
    </row>
    <row r="51" spans="1:4">
      <c r="A51">
        <v>0</v>
      </c>
      <c r="B51">
        <v>2</v>
      </c>
      <c r="C51">
        <v>24</v>
      </c>
      <c r="D51">
        <v>8.68</v>
      </c>
    </row>
    <row r="52" spans="1:4">
      <c r="A52">
        <v>0</v>
      </c>
      <c r="B52">
        <v>2</v>
      </c>
      <c r="C52">
        <v>24</v>
      </c>
      <c r="D52">
        <v>10.02</v>
      </c>
    </row>
    <row r="53" spans="1:4">
      <c r="A53">
        <v>0</v>
      </c>
      <c r="B53">
        <v>2</v>
      </c>
      <c r="C53">
        <v>24</v>
      </c>
      <c r="D53">
        <v>8.11</v>
      </c>
    </row>
    <row r="54" spans="1:4">
      <c r="A54">
        <v>0</v>
      </c>
      <c r="B54">
        <v>3</v>
      </c>
      <c r="C54">
        <v>24</v>
      </c>
      <c r="D54">
        <v>9.31</v>
      </c>
    </row>
    <row r="55" spans="1:4">
      <c r="A55">
        <v>0</v>
      </c>
      <c r="B55">
        <v>3</v>
      </c>
      <c r="C55">
        <v>24</v>
      </c>
      <c r="D55">
        <v>12.28</v>
      </c>
    </row>
    <row r="56" spans="1:4">
      <c r="A56">
        <v>0</v>
      </c>
      <c r="B56">
        <v>3</v>
      </c>
      <c r="C56">
        <v>24</v>
      </c>
      <c r="D56">
        <v>9.1</v>
      </c>
    </row>
    <row r="57" spans="1:4">
      <c r="A57">
        <v>0</v>
      </c>
      <c r="B57">
        <v>3</v>
      </c>
      <c r="C57">
        <v>24</v>
      </c>
      <c r="D57">
        <v>10.86</v>
      </c>
    </row>
    <row r="58" spans="1:4">
      <c r="A58">
        <v>0</v>
      </c>
      <c r="B58">
        <v>1</v>
      </c>
      <c r="C58">
        <v>48</v>
      </c>
      <c r="D58">
        <v>7.57</v>
      </c>
    </row>
    <row r="59" spans="1:4">
      <c r="A59">
        <v>0</v>
      </c>
      <c r="B59">
        <v>1</v>
      </c>
      <c r="C59">
        <v>48</v>
      </c>
      <c r="D59">
        <v>8.3000000000000007</v>
      </c>
    </row>
    <row r="60" spans="1:4">
      <c r="A60">
        <v>0</v>
      </c>
      <c r="B60">
        <v>2</v>
      </c>
      <c r="C60">
        <v>48</v>
      </c>
      <c r="D60">
        <v>8.1199999999999992</v>
      </c>
    </row>
    <row r="61" spans="1:4">
      <c r="A61">
        <v>0</v>
      </c>
      <c r="B61">
        <v>2</v>
      </c>
      <c r="C61">
        <v>48</v>
      </c>
      <c r="D61">
        <v>8.2799999999999994</v>
      </c>
    </row>
    <row r="62" spans="1:4">
      <c r="A62">
        <v>0</v>
      </c>
      <c r="B62">
        <v>2</v>
      </c>
      <c r="C62">
        <v>48</v>
      </c>
      <c r="D62">
        <v>9.42</v>
      </c>
    </row>
    <row r="63" spans="1:4">
      <c r="A63">
        <v>0</v>
      </c>
      <c r="B63">
        <v>3</v>
      </c>
      <c r="C63">
        <v>48</v>
      </c>
      <c r="D63">
        <v>11.15</v>
      </c>
    </row>
    <row r="64" spans="1:4">
      <c r="A64">
        <v>0</v>
      </c>
      <c r="B64">
        <v>3</v>
      </c>
      <c r="C64">
        <v>48</v>
      </c>
      <c r="D64">
        <v>11.82</v>
      </c>
    </row>
    <row r="65" spans="1:4">
      <c r="A65">
        <v>3</v>
      </c>
      <c r="B65">
        <v>4</v>
      </c>
      <c r="C65">
        <v>2</v>
      </c>
      <c r="D65">
        <v>10.029999999999999</v>
      </c>
    </row>
    <row r="66" spans="1:4">
      <c r="A66">
        <v>3</v>
      </c>
      <c r="B66">
        <v>4</v>
      </c>
      <c r="C66">
        <v>2</v>
      </c>
      <c r="D66">
        <v>11.5</v>
      </c>
    </row>
    <row r="67" spans="1:4">
      <c r="A67">
        <v>3</v>
      </c>
      <c r="B67">
        <v>5</v>
      </c>
      <c r="C67">
        <v>2</v>
      </c>
      <c r="D67">
        <v>7.66</v>
      </c>
    </row>
    <row r="68" spans="1:4">
      <c r="A68">
        <v>3</v>
      </c>
      <c r="B68">
        <v>5</v>
      </c>
      <c r="C68">
        <v>2</v>
      </c>
      <c r="D68">
        <v>9.82</v>
      </c>
    </row>
    <row r="69" spans="1:4">
      <c r="A69">
        <v>3</v>
      </c>
      <c r="B69">
        <v>5</v>
      </c>
      <c r="C69">
        <v>2</v>
      </c>
      <c r="D69">
        <v>7.65</v>
      </c>
    </row>
    <row r="70" spans="1:4">
      <c r="A70">
        <v>3</v>
      </c>
      <c r="B70">
        <v>6</v>
      </c>
      <c r="C70">
        <v>2</v>
      </c>
      <c r="D70">
        <v>9.2100000000000009</v>
      </c>
    </row>
    <row r="71" spans="1:4">
      <c r="A71">
        <v>3</v>
      </c>
      <c r="B71">
        <v>6</v>
      </c>
      <c r="C71">
        <v>2</v>
      </c>
      <c r="D71">
        <v>9.33</v>
      </c>
    </row>
    <row r="72" spans="1:4">
      <c r="A72">
        <v>3</v>
      </c>
      <c r="B72">
        <v>6</v>
      </c>
      <c r="C72">
        <v>2</v>
      </c>
      <c r="D72">
        <v>8.86</v>
      </c>
    </row>
    <row r="73" spans="1:4">
      <c r="A73">
        <v>3</v>
      </c>
      <c r="B73">
        <v>4</v>
      </c>
      <c r="C73">
        <v>4</v>
      </c>
      <c r="D73">
        <v>8.2200000000000006</v>
      </c>
    </row>
    <row r="74" spans="1:4">
      <c r="A74">
        <v>3</v>
      </c>
      <c r="B74">
        <v>4</v>
      </c>
      <c r="C74">
        <v>4</v>
      </c>
      <c r="D74">
        <v>9.91</v>
      </c>
    </row>
    <row r="75" spans="1:4">
      <c r="A75">
        <v>3</v>
      </c>
      <c r="B75">
        <v>5</v>
      </c>
      <c r="C75">
        <v>4</v>
      </c>
      <c r="D75">
        <v>9.36</v>
      </c>
    </row>
    <row r="76" spans="1:4">
      <c r="A76">
        <v>3</v>
      </c>
      <c r="B76">
        <v>5</v>
      </c>
      <c r="C76">
        <v>4</v>
      </c>
      <c r="D76">
        <v>11.88</v>
      </c>
    </row>
    <row r="77" spans="1:4">
      <c r="A77">
        <v>3</v>
      </c>
      <c r="B77">
        <v>6</v>
      </c>
      <c r="C77">
        <v>4</v>
      </c>
      <c r="D77">
        <v>6.69</v>
      </c>
    </row>
    <row r="78" spans="1:4">
      <c r="A78">
        <v>3</v>
      </c>
      <c r="B78">
        <v>6</v>
      </c>
      <c r="C78">
        <v>4</v>
      </c>
      <c r="D78">
        <v>8.61</v>
      </c>
    </row>
    <row r="79" spans="1:4">
      <c r="A79">
        <v>3</v>
      </c>
      <c r="B79">
        <v>6</v>
      </c>
      <c r="C79">
        <v>4</v>
      </c>
      <c r="D79">
        <v>9.8800000000000008</v>
      </c>
    </row>
    <row r="80" spans="1:4">
      <c r="A80">
        <v>3</v>
      </c>
      <c r="B80">
        <v>4</v>
      </c>
      <c r="C80">
        <v>6</v>
      </c>
      <c r="D80">
        <v>8.1</v>
      </c>
    </row>
    <row r="81" spans="1:4">
      <c r="A81">
        <v>3</v>
      </c>
      <c r="B81">
        <v>4</v>
      </c>
      <c r="C81">
        <v>6</v>
      </c>
      <c r="D81">
        <v>9.09</v>
      </c>
    </row>
    <row r="82" spans="1:4">
      <c r="A82">
        <v>3</v>
      </c>
      <c r="B82">
        <v>5</v>
      </c>
      <c r="C82">
        <v>6</v>
      </c>
      <c r="D82">
        <v>7.74</v>
      </c>
    </row>
    <row r="83" spans="1:4">
      <c r="A83">
        <v>3</v>
      </c>
      <c r="B83">
        <v>5</v>
      </c>
      <c r="C83">
        <v>6</v>
      </c>
      <c r="D83">
        <v>8.2799999999999994</v>
      </c>
    </row>
    <row r="84" spans="1:4">
      <c r="A84">
        <v>3</v>
      </c>
      <c r="B84">
        <v>6</v>
      </c>
      <c r="C84">
        <v>6</v>
      </c>
      <c r="D84">
        <v>7.8</v>
      </c>
    </row>
    <row r="85" spans="1:4">
      <c r="A85">
        <v>3</v>
      </c>
      <c r="B85">
        <v>6</v>
      </c>
      <c r="C85">
        <v>6</v>
      </c>
      <c r="D85">
        <v>10.49</v>
      </c>
    </row>
    <row r="86" spans="1:4">
      <c r="A86">
        <v>3</v>
      </c>
      <c r="B86">
        <v>6</v>
      </c>
      <c r="C86">
        <v>6</v>
      </c>
      <c r="D86">
        <v>10.5</v>
      </c>
    </row>
    <row r="87" spans="1:4">
      <c r="A87">
        <v>3</v>
      </c>
      <c r="B87">
        <v>4</v>
      </c>
      <c r="C87">
        <v>12</v>
      </c>
      <c r="D87">
        <v>9.2200000000000006</v>
      </c>
    </row>
    <row r="88" spans="1:4">
      <c r="A88">
        <v>3</v>
      </c>
      <c r="B88">
        <v>4</v>
      </c>
      <c r="C88">
        <v>12</v>
      </c>
      <c r="D88">
        <v>9.0500000000000007</v>
      </c>
    </row>
    <row r="89" spans="1:4">
      <c r="A89">
        <v>3</v>
      </c>
      <c r="B89">
        <v>4</v>
      </c>
      <c r="C89">
        <v>12</v>
      </c>
      <c r="D89">
        <v>9.9600000000000009</v>
      </c>
    </row>
    <row r="90" spans="1:4">
      <c r="A90">
        <v>3</v>
      </c>
      <c r="B90">
        <v>5</v>
      </c>
      <c r="C90">
        <v>12</v>
      </c>
      <c r="D90">
        <v>6.67</v>
      </c>
    </row>
    <row r="91" spans="1:4">
      <c r="A91">
        <v>3</v>
      </c>
      <c r="B91">
        <v>5</v>
      </c>
      <c r="C91">
        <v>12</v>
      </c>
      <c r="D91">
        <v>8.52</v>
      </c>
    </row>
    <row r="92" spans="1:4">
      <c r="A92">
        <v>3</v>
      </c>
      <c r="B92">
        <v>5</v>
      </c>
      <c r="C92">
        <v>12</v>
      </c>
      <c r="D92">
        <v>7.24</v>
      </c>
    </row>
    <row r="93" spans="1:4">
      <c r="A93">
        <v>3</v>
      </c>
      <c r="B93">
        <v>6</v>
      </c>
      <c r="C93">
        <v>12</v>
      </c>
      <c r="D93">
        <v>8.84</v>
      </c>
    </row>
    <row r="94" spans="1:4">
      <c r="A94">
        <v>3</v>
      </c>
      <c r="B94">
        <v>6</v>
      </c>
      <c r="C94">
        <v>12</v>
      </c>
      <c r="D94">
        <v>8.67</v>
      </c>
    </row>
    <row r="95" spans="1:4">
      <c r="A95">
        <v>3</v>
      </c>
      <c r="B95">
        <v>4</v>
      </c>
      <c r="C95">
        <v>16</v>
      </c>
      <c r="D95">
        <v>7.05</v>
      </c>
    </row>
    <row r="96" spans="1:4">
      <c r="A96">
        <v>3</v>
      </c>
      <c r="B96">
        <v>4</v>
      </c>
      <c r="C96">
        <v>16</v>
      </c>
      <c r="D96">
        <v>9.08</v>
      </c>
    </row>
    <row r="97" spans="1:4">
      <c r="A97">
        <v>3</v>
      </c>
      <c r="B97">
        <v>5</v>
      </c>
      <c r="C97">
        <v>16</v>
      </c>
      <c r="D97">
        <v>9.06</v>
      </c>
    </row>
    <row r="98" spans="1:4">
      <c r="A98">
        <v>3</v>
      </c>
      <c r="B98">
        <v>5</v>
      </c>
      <c r="C98">
        <v>16</v>
      </c>
      <c r="D98">
        <v>9.81</v>
      </c>
    </row>
    <row r="99" spans="1:4">
      <c r="A99">
        <v>3</v>
      </c>
      <c r="B99">
        <v>6</v>
      </c>
      <c r="C99">
        <v>16</v>
      </c>
      <c r="D99">
        <v>7.32</v>
      </c>
    </row>
    <row r="100" spans="1:4">
      <c r="A100">
        <v>3</v>
      </c>
      <c r="B100">
        <v>6</v>
      </c>
      <c r="C100">
        <v>16</v>
      </c>
      <c r="D100">
        <v>7.54</v>
      </c>
    </row>
    <row r="101" spans="1:4">
      <c r="A101">
        <v>3</v>
      </c>
      <c r="B101">
        <v>6</v>
      </c>
      <c r="C101">
        <v>16</v>
      </c>
      <c r="D101">
        <v>7.09</v>
      </c>
    </row>
    <row r="102" spans="1:4">
      <c r="A102">
        <v>3</v>
      </c>
      <c r="B102">
        <v>5</v>
      </c>
      <c r="C102">
        <v>16</v>
      </c>
      <c r="D102">
        <v>8.65</v>
      </c>
    </row>
    <row r="103" spans="1:4">
      <c r="A103">
        <v>3</v>
      </c>
      <c r="B103">
        <v>4</v>
      </c>
      <c r="C103">
        <v>16</v>
      </c>
      <c r="D103">
        <v>6.03</v>
      </c>
    </row>
    <row r="104" spans="1:4">
      <c r="A104">
        <v>3</v>
      </c>
      <c r="B104">
        <v>4</v>
      </c>
      <c r="C104">
        <v>24</v>
      </c>
      <c r="D104">
        <v>6.86</v>
      </c>
    </row>
    <row r="105" spans="1:4">
      <c r="A105">
        <v>3</v>
      </c>
      <c r="B105">
        <v>4</v>
      </c>
      <c r="C105">
        <v>24</v>
      </c>
      <c r="D105">
        <v>9.81</v>
      </c>
    </row>
    <row r="106" spans="1:4">
      <c r="A106">
        <v>3</v>
      </c>
      <c r="B106">
        <v>5</v>
      </c>
      <c r="C106">
        <v>24</v>
      </c>
      <c r="D106">
        <v>6.93</v>
      </c>
    </row>
    <row r="107" spans="1:4">
      <c r="A107">
        <v>3</v>
      </c>
      <c r="B107">
        <v>5</v>
      </c>
      <c r="C107">
        <v>24</v>
      </c>
      <c r="D107">
        <v>6.93</v>
      </c>
    </row>
    <row r="108" spans="1:4">
      <c r="A108">
        <v>3</v>
      </c>
      <c r="B108">
        <v>6</v>
      </c>
      <c r="C108">
        <v>24</v>
      </c>
      <c r="D108">
        <v>8.34</v>
      </c>
    </row>
    <row r="109" spans="1:4">
      <c r="A109">
        <v>3</v>
      </c>
      <c r="B109">
        <v>6</v>
      </c>
      <c r="C109">
        <v>24</v>
      </c>
      <c r="D109">
        <v>8.16</v>
      </c>
    </row>
    <row r="110" spans="1:4">
      <c r="A110">
        <v>3</v>
      </c>
      <c r="B110">
        <v>6</v>
      </c>
      <c r="C110">
        <v>24</v>
      </c>
      <c r="D110">
        <v>9.16</v>
      </c>
    </row>
    <row r="111" spans="1:4">
      <c r="A111">
        <v>3</v>
      </c>
      <c r="B111">
        <v>4</v>
      </c>
      <c r="C111">
        <v>48</v>
      </c>
      <c r="D111">
        <v>6.43</v>
      </c>
    </row>
    <row r="112" spans="1:4">
      <c r="A112">
        <v>3</v>
      </c>
      <c r="B112">
        <v>4</v>
      </c>
      <c r="C112">
        <v>48</v>
      </c>
      <c r="D112">
        <v>6.22</v>
      </c>
    </row>
    <row r="113" spans="1:4">
      <c r="A113">
        <v>3</v>
      </c>
      <c r="B113">
        <v>4</v>
      </c>
      <c r="C113">
        <v>48</v>
      </c>
      <c r="D113">
        <v>5.48</v>
      </c>
    </row>
    <row r="114" spans="1:4">
      <c r="A114">
        <v>3</v>
      </c>
      <c r="B114">
        <v>5</v>
      </c>
      <c r="C114">
        <v>48</v>
      </c>
      <c r="D114">
        <v>6.01</v>
      </c>
    </row>
    <row r="115" spans="1:4">
      <c r="A115">
        <v>3</v>
      </c>
      <c r="B115">
        <v>5</v>
      </c>
      <c r="C115">
        <v>48</v>
      </c>
      <c r="D115">
        <v>5.91</v>
      </c>
    </row>
    <row r="116" spans="1:4">
      <c r="A116">
        <v>3</v>
      </c>
      <c r="B116">
        <v>5</v>
      </c>
      <c r="C116">
        <v>48</v>
      </c>
      <c r="D116">
        <v>6.36</v>
      </c>
    </row>
    <row r="117" spans="1:4">
      <c r="A117">
        <v>3</v>
      </c>
      <c r="B117">
        <v>6</v>
      </c>
      <c r="C117">
        <v>48</v>
      </c>
      <c r="D117">
        <v>7.37</v>
      </c>
    </row>
    <row r="118" spans="1:4">
      <c r="A118">
        <v>3</v>
      </c>
      <c r="B118">
        <v>6</v>
      </c>
      <c r="C118">
        <v>48</v>
      </c>
      <c r="D118">
        <v>6.44</v>
      </c>
    </row>
    <row r="119" spans="1:4">
      <c r="A119">
        <v>3</v>
      </c>
      <c r="B119">
        <v>6</v>
      </c>
      <c r="C119">
        <v>48</v>
      </c>
      <c r="D119">
        <v>8.19</v>
      </c>
    </row>
    <row r="120" spans="1:4">
      <c r="A120">
        <v>3</v>
      </c>
      <c r="B120">
        <v>6</v>
      </c>
      <c r="C120">
        <v>48</v>
      </c>
      <c r="D120">
        <v>10.46</v>
      </c>
    </row>
    <row r="121" spans="1:4">
      <c r="A121">
        <v>3</v>
      </c>
      <c r="B121">
        <v>6</v>
      </c>
      <c r="C121">
        <v>48</v>
      </c>
      <c r="D121">
        <v>10.77</v>
      </c>
    </row>
    <row r="122" spans="1:4">
      <c r="A122">
        <v>4</v>
      </c>
      <c r="B122">
        <v>7</v>
      </c>
      <c r="C122">
        <v>2</v>
      </c>
      <c r="D122">
        <v>7.63</v>
      </c>
    </row>
    <row r="123" spans="1:4">
      <c r="A123">
        <v>4</v>
      </c>
      <c r="B123">
        <v>7</v>
      </c>
      <c r="C123">
        <v>2</v>
      </c>
      <c r="D123">
        <v>9.27</v>
      </c>
    </row>
    <row r="124" spans="1:4">
      <c r="A124">
        <v>4</v>
      </c>
      <c r="B124">
        <v>7</v>
      </c>
      <c r="C124">
        <v>2</v>
      </c>
      <c r="D124">
        <v>10.46</v>
      </c>
    </row>
    <row r="125" spans="1:4">
      <c r="A125">
        <v>4</v>
      </c>
      <c r="B125">
        <v>8</v>
      </c>
      <c r="C125">
        <v>2</v>
      </c>
      <c r="D125">
        <v>7.82</v>
      </c>
    </row>
    <row r="126" spans="1:4">
      <c r="A126">
        <v>4</v>
      </c>
      <c r="B126">
        <v>8</v>
      </c>
      <c r="C126">
        <v>2</v>
      </c>
      <c r="D126">
        <v>9.94</v>
      </c>
    </row>
    <row r="127" spans="1:4">
      <c r="A127">
        <v>4</v>
      </c>
      <c r="B127">
        <v>9</v>
      </c>
      <c r="C127">
        <v>2</v>
      </c>
      <c r="D127">
        <v>7.76</v>
      </c>
    </row>
    <row r="128" spans="1:4">
      <c r="A128">
        <v>4</v>
      </c>
      <c r="B128">
        <v>9</v>
      </c>
      <c r="C128">
        <v>2</v>
      </c>
      <c r="D128">
        <v>10.29</v>
      </c>
    </row>
    <row r="129" spans="1:4">
      <c r="A129">
        <v>4</v>
      </c>
      <c r="B129">
        <v>7</v>
      </c>
      <c r="C129">
        <v>4</v>
      </c>
      <c r="D129">
        <v>8.73</v>
      </c>
    </row>
    <row r="130" spans="1:4">
      <c r="A130">
        <v>4</v>
      </c>
      <c r="B130">
        <v>7</v>
      </c>
      <c r="C130">
        <v>4</v>
      </c>
      <c r="D130">
        <v>8.18</v>
      </c>
    </row>
    <row r="131" spans="1:4">
      <c r="A131">
        <v>4</v>
      </c>
      <c r="B131">
        <v>8</v>
      </c>
      <c r="C131">
        <v>4</v>
      </c>
      <c r="D131">
        <v>9.7899999999999991</v>
      </c>
    </row>
    <row r="132" spans="1:4">
      <c r="A132">
        <v>4</v>
      </c>
      <c r="B132">
        <v>8</v>
      </c>
      <c r="C132">
        <v>4</v>
      </c>
      <c r="D132">
        <v>10.11</v>
      </c>
    </row>
    <row r="133" spans="1:4">
      <c r="A133">
        <v>4</v>
      </c>
      <c r="B133">
        <v>9</v>
      </c>
      <c r="C133">
        <v>4</v>
      </c>
      <c r="D133">
        <v>8.68</v>
      </c>
    </row>
    <row r="134" spans="1:4">
      <c r="A134">
        <v>4</v>
      </c>
      <c r="B134">
        <v>9</v>
      </c>
      <c r="C134">
        <v>4</v>
      </c>
      <c r="D134">
        <v>8.68</v>
      </c>
    </row>
    <row r="135" spans="1:4">
      <c r="A135">
        <v>4</v>
      </c>
      <c r="B135">
        <v>7</v>
      </c>
      <c r="C135">
        <v>6</v>
      </c>
      <c r="D135">
        <v>6.65</v>
      </c>
    </row>
    <row r="136" spans="1:4">
      <c r="A136">
        <v>4</v>
      </c>
      <c r="B136">
        <v>7</v>
      </c>
      <c r="C136">
        <v>6</v>
      </c>
      <c r="D136">
        <v>7.74</v>
      </c>
    </row>
    <row r="137" spans="1:4">
      <c r="A137">
        <v>4</v>
      </c>
      <c r="B137">
        <v>8</v>
      </c>
      <c r="C137">
        <v>6</v>
      </c>
      <c r="D137">
        <v>9.14</v>
      </c>
    </row>
    <row r="138" spans="1:4">
      <c r="A138">
        <v>4</v>
      </c>
      <c r="B138">
        <v>8</v>
      </c>
      <c r="C138">
        <v>6</v>
      </c>
      <c r="D138">
        <v>8.5500000000000007</v>
      </c>
    </row>
    <row r="139" spans="1:4">
      <c r="A139">
        <v>4</v>
      </c>
      <c r="B139">
        <v>8</v>
      </c>
      <c r="C139">
        <v>6</v>
      </c>
      <c r="D139">
        <v>10.36</v>
      </c>
    </row>
    <row r="140" spans="1:4">
      <c r="A140">
        <v>4</v>
      </c>
      <c r="B140">
        <v>9</v>
      </c>
      <c r="C140">
        <v>6</v>
      </c>
      <c r="D140">
        <v>9.4</v>
      </c>
    </row>
    <row r="141" spans="1:4">
      <c r="A141">
        <v>4</v>
      </c>
      <c r="B141">
        <v>7</v>
      </c>
      <c r="C141">
        <v>12</v>
      </c>
      <c r="D141">
        <v>5.58</v>
      </c>
    </row>
    <row r="142" spans="1:4">
      <c r="A142">
        <v>4</v>
      </c>
      <c r="B142">
        <v>7</v>
      </c>
      <c r="C142">
        <v>12</v>
      </c>
      <c r="D142">
        <v>7.2</v>
      </c>
    </row>
    <row r="143" spans="1:4">
      <c r="A143">
        <v>4</v>
      </c>
      <c r="B143">
        <v>8</v>
      </c>
      <c r="C143">
        <v>12</v>
      </c>
      <c r="D143">
        <v>7.69</v>
      </c>
    </row>
    <row r="144" spans="1:4">
      <c r="A144">
        <v>4</v>
      </c>
      <c r="B144">
        <v>8</v>
      </c>
      <c r="C144">
        <v>12</v>
      </c>
      <c r="D144">
        <v>9.32</v>
      </c>
    </row>
    <row r="145" spans="1:4">
      <c r="A145">
        <v>4</v>
      </c>
      <c r="B145">
        <v>9</v>
      </c>
      <c r="C145">
        <v>12</v>
      </c>
      <c r="D145">
        <v>8.92</v>
      </c>
    </row>
    <row r="146" spans="1:4">
      <c r="A146">
        <v>4</v>
      </c>
      <c r="B146">
        <v>9</v>
      </c>
      <c r="C146">
        <v>12</v>
      </c>
      <c r="D146">
        <v>12.71</v>
      </c>
    </row>
    <row r="147" spans="1:4">
      <c r="A147">
        <v>4</v>
      </c>
      <c r="B147">
        <v>7</v>
      </c>
      <c r="C147">
        <v>16</v>
      </c>
      <c r="D147">
        <v>5.33</v>
      </c>
    </row>
    <row r="148" spans="1:4">
      <c r="A148">
        <v>4</v>
      </c>
      <c r="B148">
        <v>7</v>
      </c>
      <c r="C148">
        <v>16</v>
      </c>
      <c r="D148">
        <v>9.06</v>
      </c>
    </row>
    <row r="149" spans="1:4">
      <c r="A149">
        <v>4</v>
      </c>
      <c r="B149">
        <v>8</v>
      </c>
      <c r="C149">
        <v>16</v>
      </c>
      <c r="D149">
        <v>7.73</v>
      </c>
    </row>
    <row r="150" spans="1:4">
      <c r="A150">
        <v>4</v>
      </c>
      <c r="B150">
        <v>8</v>
      </c>
      <c r="C150">
        <v>16</v>
      </c>
      <c r="D150">
        <v>10.210000000000001</v>
      </c>
    </row>
    <row r="151" spans="1:4">
      <c r="A151">
        <v>4</v>
      </c>
      <c r="B151">
        <v>9</v>
      </c>
      <c r="C151">
        <v>16</v>
      </c>
      <c r="D151">
        <v>6.66</v>
      </c>
    </row>
    <row r="152" spans="1:4">
      <c r="A152">
        <v>4</v>
      </c>
      <c r="B152">
        <v>9</v>
      </c>
      <c r="C152">
        <v>16</v>
      </c>
      <c r="D152">
        <v>7.1</v>
      </c>
    </row>
    <row r="153" spans="1:4">
      <c r="A153">
        <v>4</v>
      </c>
      <c r="B153">
        <v>7</v>
      </c>
      <c r="C153">
        <v>24</v>
      </c>
      <c r="D153">
        <v>6.2</v>
      </c>
    </row>
    <row r="154" spans="1:4">
      <c r="A154">
        <v>4</v>
      </c>
      <c r="B154">
        <v>7</v>
      </c>
      <c r="C154">
        <v>24</v>
      </c>
      <c r="D154">
        <v>7.25</v>
      </c>
    </row>
    <row r="155" spans="1:4">
      <c r="A155">
        <v>4</v>
      </c>
      <c r="B155">
        <v>8</v>
      </c>
      <c r="C155">
        <v>24</v>
      </c>
      <c r="D155">
        <v>6.24</v>
      </c>
    </row>
    <row r="156" spans="1:4">
      <c r="A156">
        <v>4</v>
      </c>
      <c r="B156">
        <v>8</v>
      </c>
      <c r="C156">
        <v>24</v>
      </c>
      <c r="D156">
        <v>7.91</v>
      </c>
    </row>
    <row r="157" spans="1:4">
      <c r="A157">
        <v>4</v>
      </c>
      <c r="B157">
        <v>9</v>
      </c>
      <c r="C157">
        <v>24</v>
      </c>
      <c r="D157">
        <v>7.75</v>
      </c>
    </row>
    <row r="158" spans="1:4">
      <c r="A158">
        <v>4</v>
      </c>
      <c r="B158">
        <v>9</v>
      </c>
      <c r="C158">
        <v>24</v>
      </c>
      <c r="D158">
        <v>7.85</v>
      </c>
    </row>
    <row r="159" spans="1:4">
      <c r="A159">
        <v>4</v>
      </c>
      <c r="B159">
        <v>9</v>
      </c>
      <c r="C159">
        <v>24</v>
      </c>
      <c r="D159">
        <v>8.4499999999999993</v>
      </c>
    </row>
    <row r="160" spans="1:4">
      <c r="A160">
        <v>4</v>
      </c>
      <c r="B160">
        <v>9</v>
      </c>
      <c r="C160">
        <v>24</v>
      </c>
      <c r="D160">
        <v>7.89</v>
      </c>
    </row>
    <row r="161" spans="1:4">
      <c r="A161">
        <v>4</v>
      </c>
      <c r="B161">
        <v>9</v>
      </c>
      <c r="C161">
        <v>24</v>
      </c>
      <c r="D161">
        <v>7.91</v>
      </c>
    </row>
    <row r="162" spans="1:4">
      <c r="A162">
        <v>4</v>
      </c>
      <c r="B162">
        <v>7</v>
      </c>
      <c r="C162">
        <v>48</v>
      </c>
      <c r="D162">
        <v>7.15</v>
      </c>
    </row>
    <row r="163" spans="1:4">
      <c r="A163">
        <v>4</v>
      </c>
      <c r="B163">
        <v>7</v>
      </c>
      <c r="C163">
        <v>48</v>
      </c>
      <c r="D163">
        <v>7.08</v>
      </c>
    </row>
    <row r="164" spans="1:4">
      <c r="A164">
        <v>4</v>
      </c>
      <c r="B164">
        <v>7</v>
      </c>
      <c r="C164">
        <v>48</v>
      </c>
      <c r="D164">
        <v>6.24</v>
      </c>
    </row>
    <row r="165" spans="1:4">
      <c r="A165">
        <v>4</v>
      </c>
      <c r="B165">
        <v>8</v>
      </c>
      <c r="C165">
        <v>48</v>
      </c>
      <c r="D165">
        <v>8.5</v>
      </c>
    </row>
    <row r="166" spans="1:4">
      <c r="A166">
        <v>4</v>
      </c>
      <c r="B166">
        <v>8</v>
      </c>
      <c r="C166">
        <v>48</v>
      </c>
      <c r="D166">
        <v>8.3699999999999992</v>
      </c>
    </row>
    <row r="167" spans="1:4">
      <c r="A167">
        <v>4</v>
      </c>
      <c r="B167">
        <v>9</v>
      </c>
      <c r="C167">
        <v>48</v>
      </c>
      <c r="D167">
        <v>7.83</v>
      </c>
    </row>
    <row r="168" spans="1:4">
      <c r="A168">
        <v>4</v>
      </c>
      <c r="B168">
        <v>9</v>
      </c>
      <c r="C168">
        <v>48</v>
      </c>
      <c r="D168">
        <v>7.48</v>
      </c>
    </row>
    <row r="169" spans="1:4">
      <c r="A169">
        <v>5</v>
      </c>
      <c r="B169">
        <v>10</v>
      </c>
      <c r="C169">
        <v>2</v>
      </c>
      <c r="D169">
        <v>7.32</v>
      </c>
    </row>
    <row r="170" spans="1:4">
      <c r="A170">
        <v>5</v>
      </c>
      <c r="B170">
        <v>10</v>
      </c>
      <c r="C170">
        <v>2</v>
      </c>
      <c r="D170">
        <v>10.53</v>
      </c>
    </row>
    <row r="171" spans="1:4">
      <c r="A171">
        <v>5</v>
      </c>
      <c r="B171">
        <v>11</v>
      </c>
      <c r="C171">
        <v>2</v>
      </c>
      <c r="D171">
        <v>11.79</v>
      </c>
    </row>
    <row r="172" spans="1:4">
      <c r="A172">
        <v>5</v>
      </c>
      <c r="B172">
        <v>11</v>
      </c>
      <c r="C172">
        <v>2</v>
      </c>
      <c r="D172">
        <v>7.9</v>
      </c>
    </row>
    <row r="173" spans="1:4">
      <c r="A173">
        <v>5</v>
      </c>
      <c r="B173">
        <v>12</v>
      </c>
      <c r="C173">
        <v>2</v>
      </c>
      <c r="D173">
        <v>6.94</v>
      </c>
    </row>
    <row r="174" spans="1:4">
      <c r="A174">
        <v>5</v>
      </c>
      <c r="B174">
        <v>12</v>
      </c>
      <c r="C174">
        <v>2</v>
      </c>
      <c r="D174">
        <v>7.73</v>
      </c>
    </row>
    <row r="175" spans="1:4">
      <c r="A175">
        <v>5</v>
      </c>
      <c r="B175">
        <v>12</v>
      </c>
      <c r="C175">
        <v>2</v>
      </c>
      <c r="D175">
        <v>13.05</v>
      </c>
    </row>
    <row r="176" spans="1:4">
      <c r="A176">
        <v>5</v>
      </c>
      <c r="B176">
        <v>10</v>
      </c>
      <c r="C176">
        <v>4</v>
      </c>
      <c r="D176">
        <v>7.81</v>
      </c>
    </row>
    <row r="177" spans="1:4">
      <c r="A177">
        <v>5</v>
      </c>
      <c r="B177">
        <v>10</v>
      </c>
      <c r="C177">
        <v>4</v>
      </c>
      <c r="D177">
        <v>7.9</v>
      </c>
    </row>
    <row r="178" spans="1:4">
      <c r="A178">
        <v>5</v>
      </c>
      <c r="B178">
        <v>10</v>
      </c>
      <c r="C178">
        <v>4</v>
      </c>
      <c r="D178">
        <v>10</v>
      </c>
    </row>
    <row r="179" spans="1:4">
      <c r="A179">
        <v>5</v>
      </c>
      <c r="B179">
        <v>11</v>
      </c>
      <c r="C179">
        <v>4</v>
      </c>
      <c r="D179">
        <v>7.68</v>
      </c>
    </row>
    <row r="180" spans="1:4">
      <c r="A180">
        <v>5</v>
      </c>
      <c r="B180">
        <v>11</v>
      </c>
      <c r="C180">
        <v>4</v>
      </c>
      <c r="D180">
        <v>7.68</v>
      </c>
    </row>
    <row r="181" spans="1:4">
      <c r="A181">
        <v>5</v>
      </c>
      <c r="B181">
        <v>12</v>
      </c>
      <c r="C181">
        <v>4</v>
      </c>
      <c r="D181">
        <v>10.64</v>
      </c>
    </row>
    <row r="182" spans="1:4">
      <c r="A182">
        <v>5</v>
      </c>
      <c r="B182">
        <v>10</v>
      </c>
      <c r="C182">
        <v>6</v>
      </c>
      <c r="D182">
        <v>6.83</v>
      </c>
    </row>
    <row r="183" spans="1:4">
      <c r="A183">
        <v>5</v>
      </c>
      <c r="B183">
        <v>10</v>
      </c>
      <c r="C183">
        <v>6</v>
      </c>
      <c r="D183">
        <v>9.4499999999999993</v>
      </c>
    </row>
    <row r="184" spans="1:4">
      <c r="A184">
        <v>5</v>
      </c>
      <c r="B184">
        <v>11</v>
      </c>
      <c r="C184">
        <v>6</v>
      </c>
      <c r="D184">
        <v>7.12</v>
      </c>
    </row>
    <row r="185" spans="1:4">
      <c r="A185">
        <v>5</v>
      </c>
      <c r="B185">
        <v>11</v>
      </c>
      <c r="C185">
        <v>6</v>
      </c>
      <c r="D185">
        <v>7.47</v>
      </c>
    </row>
    <row r="186" spans="1:4">
      <c r="A186">
        <v>5</v>
      </c>
      <c r="B186">
        <v>12</v>
      </c>
      <c r="C186">
        <v>6</v>
      </c>
      <c r="D186">
        <v>6.69</v>
      </c>
    </row>
    <row r="187" spans="1:4">
      <c r="A187">
        <v>5</v>
      </c>
      <c r="B187">
        <v>12</v>
      </c>
      <c r="C187">
        <v>6</v>
      </c>
      <c r="D187">
        <v>7.92</v>
      </c>
    </row>
    <row r="188" spans="1:4">
      <c r="A188">
        <v>5</v>
      </c>
      <c r="B188">
        <v>12</v>
      </c>
      <c r="C188">
        <v>6</v>
      </c>
      <c r="D188">
        <v>11.93</v>
      </c>
    </row>
    <row r="189" spans="1:4">
      <c r="A189">
        <v>5</v>
      </c>
      <c r="B189">
        <v>10</v>
      </c>
      <c r="C189">
        <v>12</v>
      </c>
      <c r="D189">
        <v>5.98</v>
      </c>
    </row>
    <row r="190" spans="1:4">
      <c r="A190">
        <v>5</v>
      </c>
      <c r="B190">
        <v>19</v>
      </c>
      <c r="C190">
        <v>12</v>
      </c>
      <c r="D190">
        <v>10.25</v>
      </c>
    </row>
    <row r="191" spans="1:4">
      <c r="A191">
        <v>5</v>
      </c>
      <c r="B191">
        <v>11</v>
      </c>
      <c r="C191">
        <v>12</v>
      </c>
      <c r="D191">
        <v>7.28</v>
      </c>
    </row>
    <row r="192" spans="1:4">
      <c r="A192">
        <v>5</v>
      </c>
      <c r="B192">
        <v>11</v>
      </c>
      <c r="C192">
        <v>12</v>
      </c>
      <c r="D192">
        <v>9.84</v>
      </c>
    </row>
    <row r="193" spans="1:4">
      <c r="A193">
        <v>5</v>
      </c>
      <c r="B193">
        <v>12</v>
      </c>
      <c r="C193">
        <v>12</v>
      </c>
      <c r="D193">
        <v>6.89</v>
      </c>
    </row>
    <row r="194" spans="1:4">
      <c r="A194">
        <v>5</v>
      </c>
      <c r="B194">
        <v>12</v>
      </c>
      <c r="C194">
        <v>12</v>
      </c>
      <c r="D194">
        <v>8.41</v>
      </c>
    </row>
    <row r="195" spans="1:4">
      <c r="A195">
        <v>5</v>
      </c>
      <c r="B195">
        <v>10</v>
      </c>
      <c r="C195">
        <v>16</v>
      </c>
      <c r="D195">
        <v>5.73</v>
      </c>
    </row>
    <row r="196" spans="1:4">
      <c r="A196">
        <v>5</v>
      </c>
      <c r="B196">
        <v>11</v>
      </c>
      <c r="C196">
        <v>16</v>
      </c>
      <c r="D196">
        <v>6.97</v>
      </c>
    </row>
    <row r="197" spans="1:4">
      <c r="A197">
        <v>5</v>
      </c>
      <c r="B197">
        <v>11</v>
      </c>
      <c r="C197">
        <v>16</v>
      </c>
      <c r="D197">
        <v>7.82</v>
      </c>
    </row>
    <row r="198" spans="1:4">
      <c r="A198">
        <v>5</v>
      </c>
      <c r="B198">
        <v>11</v>
      </c>
      <c r="C198">
        <v>16</v>
      </c>
      <c r="D198">
        <v>8.5</v>
      </c>
    </row>
    <row r="199" spans="1:4">
      <c r="A199">
        <v>5</v>
      </c>
      <c r="B199">
        <v>12</v>
      </c>
      <c r="C199">
        <v>16</v>
      </c>
      <c r="D199">
        <v>7.87</v>
      </c>
    </row>
    <row r="200" spans="1:4">
      <c r="A200">
        <v>5</v>
      </c>
      <c r="B200">
        <v>12</v>
      </c>
      <c r="C200">
        <v>16</v>
      </c>
      <c r="D200">
        <v>7.64</v>
      </c>
    </row>
    <row r="201" spans="1:4">
      <c r="A201">
        <v>5</v>
      </c>
      <c r="B201">
        <v>12</v>
      </c>
      <c r="C201">
        <v>16</v>
      </c>
      <c r="D201">
        <v>11.21</v>
      </c>
    </row>
    <row r="202" spans="1:4">
      <c r="A202">
        <v>5</v>
      </c>
      <c r="B202">
        <v>10</v>
      </c>
      <c r="C202">
        <v>24</v>
      </c>
      <c r="D202">
        <v>6.43</v>
      </c>
    </row>
    <row r="203" spans="1:4">
      <c r="A203">
        <v>5</v>
      </c>
      <c r="B203">
        <v>10</v>
      </c>
      <c r="C203">
        <v>24</v>
      </c>
      <c r="D203">
        <v>6.87</v>
      </c>
    </row>
    <row r="204" spans="1:4">
      <c r="A204">
        <v>5</v>
      </c>
      <c r="B204">
        <v>11</v>
      </c>
      <c r="C204">
        <v>24</v>
      </c>
      <c r="D204">
        <v>6.9</v>
      </c>
    </row>
    <row r="205" spans="1:4">
      <c r="A205">
        <v>5</v>
      </c>
      <c r="B205">
        <v>11</v>
      </c>
      <c r="C205">
        <v>24</v>
      </c>
      <c r="D205">
        <v>7.6</v>
      </c>
    </row>
    <row r="206" spans="1:4">
      <c r="A206">
        <v>5</v>
      </c>
      <c r="B206">
        <v>12</v>
      </c>
      <c r="C206">
        <v>24</v>
      </c>
      <c r="D206">
        <v>9.14</v>
      </c>
    </row>
    <row r="207" spans="1:4">
      <c r="A207">
        <v>5</v>
      </c>
      <c r="B207">
        <v>12</v>
      </c>
      <c r="C207">
        <v>24</v>
      </c>
      <c r="D207">
        <v>7.95</v>
      </c>
    </row>
    <row r="208" spans="1:4">
      <c r="A208">
        <v>5</v>
      </c>
      <c r="B208">
        <v>10</v>
      </c>
      <c r="C208">
        <v>48</v>
      </c>
      <c r="D208">
        <v>6.86</v>
      </c>
    </row>
    <row r="209" spans="1:4">
      <c r="A209">
        <v>5</v>
      </c>
      <c r="B209">
        <v>10</v>
      </c>
      <c r="C209">
        <v>48</v>
      </c>
      <c r="D209">
        <v>8.27</v>
      </c>
    </row>
    <row r="210" spans="1:4">
      <c r="A210">
        <v>5</v>
      </c>
      <c r="B210">
        <v>11</v>
      </c>
      <c r="C210">
        <v>48</v>
      </c>
      <c r="D210">
        <v>7.89</v>
      </c>
    </row>
    <row r="211" spans="1:4">
      <c r="A211">
        <v>5</v>
      </c>
      <c r="B211">
        <v>11</v>
      </c>
      <c r="C211">
        <v>48</v>
      </c>
      <c r="D211">
        <v>7.74</v>
      </c>
    </row>
    <row r="212" spans="1:4">
      <c r="A212">
        <v>5</v>
      </c>
      <c r="B212">
        <v>12</v>
      </c>
      <c r="C212">
        <v>48</v>
      </c>
      <c r="D212">
        <v>7.02</v>
      </c>
    </row>
    <row r="213" spans="1:4">
      <c r="A213">
        <v>5</v>
      </c>
      <c r="B213">
        <v>12</v>
      </c>
      <c r="C213">
        <v>48</v>
      </c>
      <c r="D213">
        <v>8.8000000000000007</v>
      </c>
    </row>
    <row r="214" spans="1:4">
      <c r="A214">
        <v>5</v>
      </c>
      <c r="B214">
        <v>12</v>
      </c>
      <c r="C214">
        <v>48</v>
      </c>
      <c r="D214">
        <v>8.23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A24" sqref="A24:XFD24"/>
    </sheetView>
  </sheetViews>
  <sheetFormatPr baseColWidth="10" defaultColWidth="11" defaultRowHeight="13" x14ac:dyDescent="0"/>
  <sheetData>
    <row r="1" spans="1:1" ht="20">
      <c r="A1" s="36" t="s">
        <v>2799</v>
      </c>
    </row>
    <row r="3" spans="1:1">
      <c r="A3" t="s">
        <v>2668</v>
      </c>
    </row>
    <row r="5" spans="1:1">
      <c r="A5" t="s">
        <v>2657</v>
      </c>
    </row>
    <row r="7" spans="1:1">
      <c r="A7" t="s">
        <v>2540</v>
      </c>
    </row>
    <row r="8" spans="1:1">
      <c r="A8" t="s">
        <v>2412</v>
      </c>
    </row>
    <row r="9" spans="1:1">
      <c r="A9" t="s">
        <v>897</v>
      </c>
    </row>
    <row r="10" spans="1:1">
      <c r="A10" t="s">
        <v>898</v>
      </c>
    </row>
    <row r="11" spans="1:1">
      <c r="A11" t="s">
        <v>899</v>
      </c>
    </row>
    <row r="12" spans="1:1">
      <c r="A12" t="s">
        <v>2880</v>
      </c>
    </row>
    <row r="13" spans="1:1">
      <c r="A13" t="s">
        <v>2881</v>
      </c>
    </row>
    <row r="14" spans="1:1">
      <c r="A14" t="s">
        <v>855</v>
      </c>
    </row>
    <row r="15" spans="1:1">
      <c r="A15" t="s">
        <v>856</v>
      </c>
    </row>
    <row r="16" spans="1:1">
      <c r="A16" t="s">
        <v>857</v>
      </c>
    </row>
    <row r="18" spans="1:4">
      <c r="A18" t="s">
        <v>2944</v>
      </c>
    </row>
    <row r="19" spans="1:4">
      <c r="A19" t="s">
        <v>2949</v>
      </c>
    </row>
    <row r="21" spans="1:4">
      <c r="A21" t="s">
        <v>2948</v>
      </c>
    </row>
    <row r="24" spans="1:4">
      <c r="A24" s="24" t="s">
        <v>2795</v>
      </c>
      <c r="B24" t="s">
        <v>2796</v>
      </c>
      <c r="C24" t="s">
        <v>2797</v>
      </c>
      <c r="D24" t="s">
        <v>2599</v>
      </c>
    </row>
    <row r="25" spans="1:4">
      <c r="A25" s="24">
        <v>1</v>
      </c>
      <c r="B25" t="s">
        <v>2600</v>
      </c>
      <c r="C25" t="s">
        <v>2601</v>
      </c>
      <c r="D25" s="3">
        <v>3.634441305093969</v>
      </c>
    </row>
    <row r="26" spans="1:4">
      <c r="A26" s="24">
        <v>2</v>
      </c>
      <c r="B26" t="s">
        <v>2600</v>
      </c>
      <c r="C26" t="s">
        <v>2601</v>
      </c>
      <c r="D26" s="3">
        <v>3.7548119236525963</v>
      </c>
    </row>
    <row r="27" spans="1:4">
      <c r="A27" s="24">
        <v>3</v>
      </c>
      <c r="B27" t="s">
        <v>2600</v>
      </c>
      <c r="C27" t="s">
        <v>2601</v>
      </c>
      <c r="D27" s="3">
        <v>4.1647432279542045</v>
      </c>
    </row>
    <row r="28" spans="1:4">
      <c r="A28" s="24">
        <v>4</v>
      </c>
      <c r="B28" t="s">
        <v>2600</v>
      </c>
      <c r="C28" t="s">
        <v>2601</v>
      </c>
      <c r="D28" s="3">
        <v>3.6997286868350785</v>
      </c>
    </row>
    <row r="29" spans="1:4">
      <c r="A29" s="24">
        <v>5</v>
      </c>
      <c r="B29" t="s">
        <v>2600</v>
      </c>
      <c r="C29" t="s">
        <v>2601</v>
      </c>
      <c r="D29" s="3">
        <v>5.417149503067594</v>
      </c>
    </row>
    <row r="30" spans="1:4">
      <c r="A30" s="24">
        <v>6</v>
      </c>
      <c r="B30" t="s">
        <v>2600</v>
      </c>
      <c r="C30" t="s">
        <v>2601</v>
      </c>
      <c r="D30" s="3">
        <v>4.1276664190758305</v>
      </c>
    </row>
    <row r="31" spans="1:4">
      <c r="A31" s="24">
        <v>1</v>
      </c>
      <c r="B31" t="s">
        <v>2602</v>
      </c>
      <c r="C31" t="s">
        <v>2601</v>
      </c>
      <c r="D31" s="3">
        <v>5.5435606039065535</v>
      </c>
    </row>
    <row r="32" spans="1:4">
      <c r="A32" s="24">
        <v>2</v>
      </c>
      <c r="B32" t="s">
        <v>2602</v>
      </c>
      <c r="C32" t="s">
        <v>2601</v>
      </c>
      <c r="D32" s="3">
        <v>4.0829091163628615</v>
      </c>
    </row>
    <row r="33" spans="1:4">
      <c r="A33" s="24">
        <v>3</v>
      </c>
      <c r="B33" t="s">
        <v>2602</v>
      </c>
      <c r="C33" t="s">
        <v>2601</v>
      </c>
      <c r="D33" s="3">
        <v>4.2519785126440182</v>
      </c>
    </row>
    <row r="34" spans="1:4">
      <c r="A34" s="24">
        <v>4</v>
      </c>
      <c r="B34" t="s">
        <v>2602</v>
      </c>
      <c r="C34" t="s">
        <v>2601</v>
      </c>
      <c r="D34" s="3">
        <v>4.9475026053456537</v>
      </c>
    </row>
    <row r="35" spans="1:4">
      <c r="A35" s="24">
        <v>5</v>
      </c>
      <c r="B35" t="s">
        <v>2602</v>
      </c>
      <c r="C35" t="s">
        <v>2601</v>
      </c>
      <c r="D35" s="3">
        <v>4.0169476475226471</v>
      </c>
    </row>
    <row r="36" spans="1:4">
      <c r="A36" s="24">
        <v>6</v>
      </c>
      <c r="B36" t="s">
        <v>2602</v>
      </c>
      <c r="C36" t="s">
        <v>2601</v>
      </c>
      <c r="D36" s="3">
        <v>5.3811097623012758</v>
      </c>
    </row>
    <row r="37" spans="1:4">
      <c r="A37" s="24">
        <v>1</v>
      </c>
      <c r="B37" t="s">
        <v>2600</v>
      </c>
      <c r="C37" t="s">
        <v>2663</v>
      </c>
      <c r="D37" s="3">
        <v>4.0514361257190101</v>
      </c>
    </row>
    <row r="38" spans="1:4">
      <c r="A38" s="24">
        <v>2</v>
      </c>
      <c r="B38" t="s">
        <v>2600</v>
      </c>
      <c r="C38" t="s">
        <v>2663</v>
      </c>
      <c r="D38" s="3">
        <v>5.5869103572549648</v>
      </c>
    </row>
    <row r="39" spans="1:4">
      <c r="A39" s="24">
        <v>3</v>
      </c>
      <c r="B39" t="s">
        <v>2600</v>
      </c>
      <c r="C39" t="s">
        <v>2663</v>
      </c>
      <c r="D39" s="3">
        <v>5.3273938133796035</v>
      </c>
    </row>
    <row r="40" spans="1:4">
      <c r="A40" s="24">
        <v>4</v>
      </c>
      <c r="B40" t="s">
        <v>2600</v>
      </c>
      <c r="C40" t="s">
        <v>2663</v>
      </c>
      <c r="D40" s="3">
        <v>5.7116277276591063</v>
      </c>
    </row>
    <row r="41" spans="1:4">
      <c r="A41" s="24">
        <v>5</v>
      </c>
      <c r="B41" t="s">
        <v>2600</v>
      </c>
      <c r="C41" t="s">
        <v>2663</v>
      </c>
      <c r="D41" s="3">
        <v>4.9844775812616717</v>
      </c>
    </row>
    <row r="42" spans="1:4">
      <c r="A42" s="24">
        <v>6</v>
      </c>
      <c r="B42" t="s">
        <v>2600</v>
      </c>
      <c r="C42" t="s">
        <v>2663</v>
      </c>
      <c r="D42" s="3">
        <v>5.5041713280870681</v>
      </c>
    </row>
    <row r="43" spans="1:4">
      <c r="A43" s="24">
        <v>1</v>
      </c>
      <c r="B43" t="s">
        <v>2602</v>
      </c>
      <c r="C43" t="s">
        <v>2663</v>
      </c>
      <c r="D43" s="3">
        <v>5.627609689565725</v>
      </c>
    </row>
    <row r="44" spans="1:4">
      <c r="A44" s="24">
        <v>2</v>
      </c>
      <c r="B44" t="s">
        <v>2602</v>
      </c>
      <c r="C44" t="s">
        <v>2663</v>
      </c>
      <c r="D44" s="3">
        <v>5.4993704518872617</v>
      </c>
    </row>
    <row r="45" spans="1:4">
      <c r="A45" s="24">
        <v>3</v>
      </c>
      <c r="B45" t="s">
        <v>2602</v>
      </c>
      <c r="C45" t="s">
        <v>2663</v>
      </c>
      <c r="D45" s="3">
        <v>5.0004853196915064</v>
      </c>
    </row>
    <row r="46" spans="1:4">
      <c r="A46" s="24">
        <v>4</v>
      </c>
      <c r="B46" t="s">
        <v>2602</v>
      </c>
      <c r="C46" t="s">
        <v>2663</v>
      </c>
      <c r="D46" s="3">
        <v>6.162872868205886</v>
      </c>
    </row>
    <row r="47" spans="1:4">
      <c r="A47" s="24">
        <v>5</v>
      </c>
      <c r="B47" t="s">
        <v>2602</v>
      </c>
      <c r="C47" t="s">
        <v>2663</v>
      </c>
      <c r="D47" s="3">
        <v>5.8244331923329815</v>
      </c>
    </row>
    <row r="48" spans="1:4">
      <c r="A48" s="24">
        <v>6</v>
      </c>
      <c r="B48" t="s">
        <v>2602</v>
      </c>
      <c r="C48" t="s">
        <v>2663</v>
      </c>
      <c r="D48" s="3">
        <v>5.3662668478013069</v>
      </c>
    </row>
  </sheetData>
  <phoneticPr fontId="3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6"/>
  <sheetViews>
    <sheetView workbookViewId="0">
      <selection activeCell="L54" sqref="L54"/>
    </sheetView>
  </sheetViews>
  <sheetFormatPr baseColWidth="10" defaultColWidth="7.5703125" defaultRowHeight="13" x14ac:dyDescent="0"/>
  <cols>
    <col min="1" max="1" width="11.7109375" style="13" customWidth="1"/>
    <col min="2" max="2" width="9.28515625" customWidth="1"/>
    <col min="3" max="3" width="9.5703125" customWidth="1"/>
    <col min="4" max="4" width="12.85546875" customWidth="1"/>
  </cols>
  <sheetData>
    <row r="1" spans="1:3" s="12" customFormat="1" ht="23">
      <c r="A1" s="11" t="s">
        <v>1253</v>
      </c>
    </row>
    <row r="4" spans="1:3" ht="9.75" customHeight="1">
      <c r="B4" s="14"/>
      <c r="C4" s="6"/>
    </row>
    <row r="5" spans="1:3">
      <c r="A5" s="13" t="s">
        <v>1114</v>
      </c>
      <c r="B5" s="14"/>
      <c r="C5" s="6"/>
    </row>
    <row r="6" spans="1:3">
      <c r="A6" s="13" t="s">
        <v>1115</v>
      </c>
      <c r="B6" s="14"/>
      <c r="C6" s="6"/>
    </row>
    <row r="7" spans="1:3">
      <c r="A7" s="13" t="s">
        <v>1280</v>
      </c>
      <c r="B7" s="14"/>
      <c r="C7" s="6"/>
    </row>
    <row r="8" spans="1:3">
      <c r="A8" s="13" t="s">
        <v>1282</v>
      </c>
      <c r="B8" s="14"/>
      <c r="C8" s="6"/>
    </row>
    <row r="9" spans="1:3">
      <c r="A9" s="13" t="s">
        <v>951</v>
      </c>
      <c r="B9" s="14"/>
      <c r="C9" s="6"/>
    </row>
    <row r="10" spans="1:3">
      <c r="A10" s="13" t="s">
        <v>950</v>
      </c>
      <c r="B10" s="14"/>
      <c r="C10" s="6"/>
    </row>
    <row r="11" spans="1:3">
      <c r="A11" s="13" t="s">
        <v>952</v>
      </c>
      <c r="B11" s="14"/>
      <c r="C11" s="6"/>
    </row>
    <row r="12" spans="1:3">
      <c r="A12" s="13" t="s">
        <v>1540</v>
      </c>
      <c r="B12" s="14"/>
      <c r="C12" s="6"/>
    </row>
    <row r="13" spans="1:3">
      <c r="A13" s="13" t="s">
        <v>296</v>
      </c>
      <c r="B13" s="14"/>
      <c r="C13" s="6"/>
    </row>
    <row r="14" spans="1:3">
      <c r="A14" s="13" t="s">
        <v>1666</v>
      </c>
      <c r="B14" s="14"/>
      <c r="C14" s="6"/>
    </row>
    <row r="15" spans="1:3">
      <c r="A15" s="13" t="s">
        <v>1546</v>
      </c>
      <c r="B15" s="14"/>
      <c r="C15" s="6"/>
    </row>
    <row r="16" spans="1:3">
      <c r="A16" s="13" t="s">
        <v>1669</v>
      </c>
      <c r="B16" s="14"/>
      <c r="C16" s="6"/>
    </row>
    <row r="17" spans="1:3">
      <c r="B17" s="14"/>
      <c r="C17" s="6"/>
    </row>
    <row r="18" spans="1:3">
      <c r="A18" s="13" t="s">
        <v>400</v>
      </c>
      <c r="B18" s="14"/>
      <c r="C18" s="6"/>
    </row>
    <row r="19" spans="1:3">
      <c r="A19" s="13" t="s">
        <v>300</v>
      </c>
      <c r="B19" s="14"/>
      <c r="C19" s="6"/>
    </row>
    <row r="20" spans="1:3">
      <c r="A20" s="13" t="s">
        <v>196</v>
      </c>
      <c r="B20" s="14"/>
      <c r="C20" s="6"/>
    </row>
    <row r="21" spans="1:3">
      <c r="A21" s="13" t="s">
        <v>316</v>
      </c>
      <c r="B21" s="14"/>
      <c r="C21" s="6"/>
    </row>
    <row r="22" spans="1:3">
      <c r="B22" s="14"/>
      <c r="C22" s="6"/>
    </row>
    <row r="23" spans="1:3">
      <c r="A23" s="13" t="s">
        <v>1682</v>
      </c>
      <c r="B23" s="14"/>
      <c r="C23" s="6"/>
    </row>
    <row r="24" spans="1:3">
      <c r="A24" s="13" t="s">
        <v>1453</v>
      </c>
      <c r="B24" s="14"/>
      <c r="C24" s="6"/>
    </row>
    <row r="25" spans="1:3">
      <c r="B25" s="14"/>
      <c r="C25" s="6"/>
    </row>
    <row r="26" spans="1:3">
      <c r="A26" s="13" t="s">
        <v>1465</v>
      </c>
      <c r="B26" s="14"/>
      <c r="C26" s="6"/>
    </row>
    <row r="27" spans="1:3">
      <c r="A27" s="13" t="s">
        <v>1837</v>
      </c>
      <c r="B27" s="14"/>
      <c r="C27" s="6"/>
    </row>
    <row r="28" spans="1:3">
      <c r="A28" s="13" t="s">
        <v>1573</v>
      </c>
      <c r="B28" s="14"/>
      <c r="C28" s="6"/>
    </row>
    <row r="29" spans="1:3">
      <c r="A29" s="13" t="s">
        <v>1484</v>
      </c>
      <c r="B29" s="14"/>
      <c r="C29" s="6"/>
    </row>
    <row r="30" spans="1:3">
      <c r="B30" s="14"/>
      <c r="C30" s="6"/>
    </row>
    <row r="31" spans="1:3">
      <c r="A31" s="13" t="s">
        <v>1353</v>
      </c>
      <c r="B31" s="14"/>
      <c r="C31" s="6"/>
    </row>
    <row r="32" spans="1:3">
      <c r="A32" s="13" t="s">
        <v>1207</v>
      </c>
      <c r="B32" s="14"/>
      <c r="C32" s="6"/>
    </row>
    <row r="33" spans="1:3">
      <c r="A33" s="13" t="s">
        <v>1348</v>
      </c>
      <c r="B33" s="14"/>
      <c r="C33" s="6"/>
    </row>
    <row r="34" spans="1:3">
      <c r="A34" s="13" t="s">
        <v>1361</v>
      </c>
      <c r="B34" s="14"/>
      <c r="C34" s="6"/>
    </row>
    <row r="35" spans="1:3">
      <c r="A35" s="13" t="s">
        <v>1486</v>
      </c>
      <c r="B35" s="14"/>
      <c r="C35" s="6"/>
    </row>
    <row r="36" spans="1:3">
      <c r="A36" s="13" t="s">
        <v>245</v>
      </c>
      <c r="B36" s="14"/>
      <c r="C36" s="6"/>
    </row>
    <row r="37" spans="1:3">
      <c r="B37" s="14"/>
      <c r="C37" s="6"/>
    </row>
    <row r="38" spans="1:3">
      <c r="A38" s="13" t="s">
        <v>363</v>
      </c>
      <c r="B38" s="14"/>
      <c r="C38" s="6"/>
    </row>
    <row r="39" spans="1:3">
      <c r="A39" s="13" t="s">
        <v>254</v>
      </c>
      <c r="B39" s="14"/>
      <c r="C39" s="6"/>
    </row>
    <row r="40" spans="1:3">
      <c r="A40" s="13" t="s">
        <v>441</v>
      </c>
      <c r="B40" s="14"/>
      <c r="C40" s="6"/>
    </row>
    <row r="41" spans="1:3">
      <c r="A41" s="13" t="s">
        <v>366</v>
      </c>
      <c r="B41" s="14"/>
      <c r="C41" s="6"/>
    </row>
    <row r="42" spans="1:3">
      <c r="A42" s="13" t="s">
        <v>263</v>
      </c>
      <c r="B42" s="14"/>
      <c r="C42" s="6"/>
    </row>
    <row r="43" spans="1:3">
      <c r="A43" s="13" t="s">
        <v>250</v>
      </c>
      <c r="B43" s="14"/>
      <c r="C43" s="6"/>
    </row>
    <row r="44" spans="1:3">
      <c r="B44" s="14"/>
      <c r="C44" s="6"/>
    </row>
    <row r="45" spans="1:3">
      <c r="A45" s="13" t="s">
        <v>1784</v>
      </c>
      <c r="B45" s="14"/>
      <c r="C45" s="6"/>
    </row>
    <row r="46" spans="1:3">
      <c r="A46" s="13" t="s">
        <v>202</v>
      </c>
      <c r="B46" s="14"/>
      <c r="C46" s="6"/>
    </row>
    <row r="47" spans="1:3">
      <c r="A47" s="13" t="s">
        <v>1645</v>
      </c>
      <c r="B47" s="14"/>
      <c r="C47" s="6"/>
    </row>
    <row r="48" spans="1:3">
      <c r="B48" s="14"/>
      <c r="C48" s="6"/>
    </row>
    <row r="49" spans="1:6">
      <c r="A49" s="15" t="s">
        <v>1646</v>
      </c>
      <c r="B49" s="16" t="s">
        <v>1647</v>
      </c>
      <c r="C49" s="1" t="s">
        <v>1648</v>
      </c>
    </row>
    <row r="50" spans="1:6">
      <c r="A50" t="s">
        <v>1649</v>
      </c>
      <c r="B50" s="14">
        <v>8.0833333333333339</v>
      </c>
      <c r="C50" s="17">
        <v>10.600919147651176</v>
      </c>
    </row>
    <row r="51" spans="1:6">
      <c r="A51" t="s">
        <v>1650</v>
      </c>
      <c r="B51" s="14">
        <v>6.4545454545454541</v>
      </c>
      <c r="C51" s="17">
        <v>8.9900861564318006</v>
      </c>
      <c r="E51" s="13"/>
      <c r="F51" s="13"/>
    </row>
    <row r="52" spans="1:6">
      <c r="A52" t="s">
        <v>1651</v>
      </c>
      <c r="B52" s="14">
        <v>3.2380952380952381</v>
      </c>
      <c r="C52" s="17">
        <v>4.641924049496021</v>
      </c>
      <c r="E52" s="13"/>
      <c r="F52" s="13"/>
    </row>
    <row r="53" spans="1:6">
      <c r="A53" t="s">
        <v>1652</v>
      </c>
      <c r="B53" s="14">
        <v>2.2083333333333335</v>
      </c>
      <c r="C53" s="17">
        <v>3.7301542297940955</v>
      </c>
      <c r="F53" s="13"/>
    </row>
    <row r="54" spans="1:6">
      <c r="A54" t="s">
        <v>1653</v>
      </c>
      <c r="B54" s="14">
        <v>5.75</v>
      </c>
      <c r="C54" s="17">
        <v>7.9349315999596737</v>
      </c>
    </row>
    <row r="55" spans="1:6">
      <c r="A55" t="s">
        <v>129</v>
      </c>
      <c r="B55" s="14">
        <v>1.375</v>
      </c>
      <c r="C55" s="17">
        <v>4.357624637103191</v>
      </c>
    </row>
    <row r="56" spans="1:6">
      <c r="A56" t="s">
        <v>130</v>
      </c>
      <c r="B56" s="14">
        <v>1.7916666666666667</v>
      </c>
      <c r="C56" s="17">
        <v>2.7516988256362547</v>
      </c>
    </row>
    <row r="57" spans="1:6">
      <c r="A57" t="s">
        <v>255</v>
      </c>
      <c r="B57" s="14">
        <v>4.5</v>
      </c>
      <c r="C57" s="17">
        <v>6.4706333401371126</v>
      </c>
    </row>
    <row r="58" spans="1:6">
      <c r="A58" t="s">
        <v>264</v>
      </c>
      <c r="B58" s="14">
        <v>4.6363636363636367</v>
      </c>
      <c r="C58" s="17">
        <v>5.8231446188663849</v>
      </c>
    </row>
    <row r="59" spans="1:6">
      <c r="A59" t="s">
        <v>259</v>
      </c>
      <c r="B59" s="14">
        <v>3.3333333333333335</v>
      </c>
      <c r="C59" s="17">
        <v>3.5917979960637831</v>
      </c>
    </row>
    <row r="60" spans="1:6">
      <c r="A60" t="s">
        <v>1249</v>
      </c>
      <c r="B60" s="14">
        <v>1.6363636363636365</v>
      </c>
      <c r="C60" s="17">
        <v>3.7001758646746872</v>
      </c>
    </row>
    <row r="61" spans="1:6">
      <c r="A61" t="s">
        <v>63</v>
      </c>
      <c r="B61" s="14">
        <v>7.1052631578947372</v>
      </c>
      <c r="C61" s="17">
        <v>7.2242509856955976</v>
      </c>
    </row>
    <row r="62" spans="1:6">
      <c r="A62" t="s">
        <v>1915</v>
      </c>
      <c r="B62" s="14">
        <v>7.666666666666667</v>
      </c>
      <c r="C62" s="17">
        <v>8.6017606107156901</v>
      </c>
    </row>
    <row r="63" spans="1:6">
      <c r="A63" t="s">
        <v>1916</v>
      </c>
      <c r="B63" s="14">
        <v>4.25</v>
      </c>
      <c r="C63" s="17">
        <v>4.4069069604948314</v>
      </c>
    </row>
    <row r="64" spans="1:6">
      <c r="A64" t="s">
        <v>1917</v>
      </c>
      <c r="B64" s="14">
        <v>4.583333333333333</v>
      </c>
      <c r="C64" s="17">
        <v>6.3830460110865488</v>
      </c>
    </row>
    <row r="65" spans="1:3">
      <c r="A65" t="s">
        <v>1918</v>
      </c>
      <c r="B65" s="14">
        <v>7.166666666666667</v>
      </c>
      <c r="C65" s="17">
        <v>8.4969347570909406</v>
      </c>
    </row>
    <row r="66" spans="1:3">
      <c r="A66" t="s">
        <v>1533</v>
      </c>
      <c r="B66" s="14">
        <v>8.7916666666666661</v>
      </c>
      <c r="C66" s="17">
        <v>10.455580241482192</v>
      </c>
    </row>
    <row r="67" spans="1:3">
      <c r="A67" t="s">
        <v>1534</v>
      </c>
      <c r="B67" s="14">
        <v>8.0833333333333339</v>
      </c>
      <c r="C67" s="17">
        <v>8.9639853275395645</v>
      </c>
    </row>
    <row r="68" spans="1:3">
      <c r="A68" t="s">
        <v>1254</v>
      </c>
      <c r="B68" s="14">
        <v>11.227272727272727</v>
      </c>
      <c r="C68" s="17">
        <v>10.39461500078956</v>
      </c>
    </row>
    <row r="69" spans="1:3">
      <c r="A69" t="s">
        <v>1255</v>
      </c>
      <c r="B69" s="14">
        <v>19.375</v>
      </c>
      <c r="C69" s="17">
        <v>20.967841854979206</v>
      </c>
    </row>
    <row r="70" spans="1:3">
      <c r="A70" t="s">
        <v>1256</v>
      </c>
      <c r="B70" s="14">
        <v>5.8695652173913047</v>
      </c>
      <c r="C70" s="17">
        <v>5.2335451692145529</v>
      </c>
    </row>
    <row r="71" spans="1:3">
      <c r="A71" t="s">
        <v>1257</v>
      </c>
      <c r="B71" s="14">
        <v>11.875</v>
      </c>
      <c r="C71" s="17">
        <v>12.633842022235672</v>
      </c>
    </row>
    <row r="72" spans="1:3">
      <c r="A72" t="s">
        <v>1273</v>
      </c>
      <c r="B72" s="14">
        <v>7.208333333333333</v>
      </c>
      <c r="C72" s="17">
        <v>8.3824786566418297</v>
      </c>
    </row>
    <row r="73" spans="1:3">
      <c r="A73" t="s">
        <v>1274</v>
      </c>
      <c r="B73" s="14">
        <v>48.208333333333336</v>
      </c>
      <c r="C73" s="17">
        <v>46.164489428860833</v>
      </c>
    </row>
    <row r="74" spans="1:3">
      <c r="A74" t="s">
        <v>1264</v>
      </c>
      <c r="B74" s="14">
        <v>49.304347826086953</v>
      </c>
      <c r="C74" s="17">
        <v>51.173521252899633</v>
      </c>
    </row>
    <row r="75" spans="1:3">
      <c r="A75" t="s">
        <v>1265</v>
      </c>
      <c r="B75" s="14">
        <v>53.333333333333336</v>
      </c>
      <c r="C75" s="17">
        <v>54.476496185233884</v>
      </c>
    </row>
    <row r="76" spans="1:3">
      <c r="A76" t="s">
        <v>1266</v>
      </c>
      <c r="B76" s="14">
        <v>56.791666666666664</v>
      </c>
      <c r="C76" s="17">
        <v>57.192181104910745</v>
      </c>
    </row>
    <row r="77" spans="1:3">
      <c r="A77" t="s">
        <v>1414</v>
      </c>
      <c r="B77" s="14">
        <v>4.5</v>
      </c>
      <c r="C77" s="17">
        <v>7.4047861101885477</v>
      </c>
    </row>
    <row r="78" spans="1:3">
      <c r="A78" t="s">
        <v>1258</v>
      </c>
      <c r="B78" s="14">
        <v>27.791666666666668</v>
      </c>
      <c r="C78" s="17">
        <v>26.147909443701117</v>
      </c>
    </row>
    <row r="79" spans="1:3">
      <c r="A79" t="s">
        <v>1259</v>
      </c>
      <c r="B79" s="14">
        <v>34.25</v>
      </c>
      <c r="C79" s="17">
        <v>33.041492674386902</v>
      </c>
    </row>
    <row r="80" spans="1:3">
      <c r="A80" t="s">
        <v>1260</v>
      </c>
      <c r="B80" s="14">
        <v>41.458333333333336</v>
      </c>
      <c r="C80" s="17">
        <v>42.128725630691463</v>
      </c>
    </row>
    <row r="81" spans="1:3">
      <c r="A81" t="s">
        <v>1261</v>
      </c>
      <c r="B81" s="14">
        <v>5.833333333333333</v>
      </c>
      <c r="C81" s="17">
        <v>9.4798215227586979</v>
      </c>
    </row>
    <row r="82" spans="1:3">
      <c r="A82" t="s">
        <v>1262</v>
      </c>
      <c r="B82" s="14">
        <v>5.666666666666667</v>
      </c>
      <c r="C82" s="17">
        <v>8.019534013580035</v>
      </c>
    </row>
    <row r="83" spans="1:3">
      <c r="A83" t="s">
        <v>1263</v>
      </c>
      <c r="B83" s="14">
        <v>9.0833333333333339</v>
      </c>
      <c r="C83" s="17">
        <v>9.7917884473493793</v>
      </c>
    </row>
    <row r="84" spans="1:3">
      <c r="A84" t="s">
        <v>1109</v>
      </c>
      <c r="B84" s="14">
        <v>10.478260869565217</v>
      </c>
      <c r="C84" s="18">
        <v>13.907855371510607</v>
      </c>
    </row>
    <row r="85" spans="1:3">
      <c r="A85" t="s">
        <v>203</v>
      </c>
      <c r="B85" s="14">
        <v>10.875</v>
      </c>
      <c r="C85" s="18">
        <v>15.56600616023173</v>
      </c>
    </row>
    <row r="86" spans="1:3">
      <c r="A86" t="s">
        <v>204</v>
      </c>
      <c r="B86" s="14">
        <v>3.4583333333333335</v>
      </c>
      <c r="C86" s="18">
        <v>5.6321635409975759</v>
      </c>
    </row>
    <row r="87" spans="1:3">
      <c r="A87" t="s">
        <v>1283</v>
      </c>
      <c r="B87" s="14">
        <v>4.125</v>
      </c>
      <c r="C87" s="18">
        <v>6.3085677373787377</v>
      </c>
    </row>
    <row r="88" spans="1:3">
      <c r="A88" t="s">
        <v>1129</v>
      </c>
      <c r="B88" s="14">
        <v>5.666666666666667</v>
      </c>
      <c r="C88" s="18">
        <v>10.091830656866772</v>
      </c>
    </row>
    <row r="89" spans="1:3">
      <c r="A89" t="s">
        <v>1541</v>
      </c>
      <c r="B89" s="14">
        <v>15.458333333333334</v>
      </c>
      <c r="C89" s="18">
        <v>20.225350060027012</v>
      </c>
    </row>
    <row r="90" spans="1:3">
      <c r="A90" t="s">
        <v>1542</v>
      </c>
      <c r="B90" s="14">
        <v>5.375</v>
      </c>
      <c r="C90" s="18">
        <v>8.9041085848292525</v>
      </c>
    </row>
    <row r="91" spans="1:3">
      <c r="A91" t="s">
        <v>1267</v>
      </c>
      <c r="B91" s="14">
        <v>11.666666666666666</v>
      </c>
      <c r="C91" s="18">
        <v>18.978611467811866</v>
      </c>
    </row>
    <row r="92" spans="1:3">
      <c r="A92" t="s">
        <v>1268</v>
      </c>
      <c r="B92" s="14">
        <v>14.875</v>
      </c>
      <c r="C92" s="18">
        <v>23.273173177357862</v>
      </c>
    </row>
    <row r="93" spans="1:3">
      <c r="A93" t="s">
        <v>1269</v>
      </c>
      <c r="B93" s="14">
        <v>3.875</v>
      </c>
      <c r="C93" s="18">
        <v>7.537942255854011</v>
      </c>
    </row>
    <row r="94" spans="1:3">
      <c r="A94" t="s">
        <v>1113</v>
      </c>
      <c r="B94" s="14">
        <v>12.875</v>
      </c>
      <c r="C94" s="18">
        <v>21.228555533989834</v>
      </c>
    </row>
    <row r="95" spans="1:3">
      <c r="A95" t="s">
        <v>1270</v>
      </c>
      <c r="B95" s="14">
        <v>18.916666666666668</v>
      </c>
      <c r="C95" s="18">
        <v>33.355129839313165</v>
      </c>
    </row>
    <row r="96" spans="1:3">
      <c r="A96" t="s">
        <v>1271</v>
      </c>
      <c r="B96" s="14">
        <v>23.583333333333332</v>
      </c>
      <c r="C96" s="18">
        <v>35.864357587204026</v>
      </c>
    </row>
    <row r="97" spans="1:3">
      <c r="A97" t="s">
        <v>1403</v>
      </c>
      <c r="B97" s="14">
        <v>18.958333333333332</v>
      </c>
      <c r="C97" s="18">
        <v>30.21842789688629</v>
      </c>
    </row>
    <row r="98" spans="1:3">
      <c r="A98" t="s">
        <v>1404</v>
      </c>
      <c r="B98" s="14">
        <v>18.5</v>
      </c>
      <c r="C98" s="18">
        <v>28.208129240078769</v>
      </c>
    </row>
    <row r="99" spans="1:3">
      <c r="A99" t="s">
        <v>1405</v>
      </c>
      <c r="B99" s="14">
        <v>11.125</v>
      </c>
      <c r="C99" s="18">
        <v>18.392810907417399</v>
      </c>
    </row>
    <row r="100" spans="1:3">
      <c r="A100" t="s">
        <v>1406</v>
      </c>
      <c r="B100" s="14">
        <v>11.583333333333334</v>
      </c>
      <c r="C100" s="18">
        <v>20.137621957175874</v>
      </c>
    </row>
    <row r="101" spans="1:3">
      <c r="A101" t="s">
        <v>1407</v>
      </c>
      <c r="B101" s="14">
        <v>9.4166666666666661</v>
      </c>
      <c r="C101" s="18">
        <v>17.861423220973784</v>
      </c>
    </row>
    <row r="102" spans="1:3">
      <c r="A102" t="s">
        <v>1408</v>
      </c>
      <c r="B102" s="14">
        <v>25.625</v>
      </c>
      <c r="C102" s="18">
        <v>42.816388908366022</v>
      </c>
    </row>
    <row r="103" spans="1:3">
      <c r="A103" t="s">
        <v>1409</v>
      </c>
      <c r="B103" s="14">
        <v>6.875</v>
      </c>
      <c r="C103" s="18">
        <v>11.167451303320608</v>
      </c>
    </row>
    <row r="104" spans="1:3">
      <c r="A104" t="s">
        <v>1410</v>
      </c>
      <c r="B104" s="14">
        <v>13.166666666666666</v>
      </c>
      <c r="C104" s="18">
        <v>25.610598851420818</v>
      </c>
    </row>
    <row r="105" spans="1:3">
      <c r="A105" t="s">
        <v>1120</v>
      </c>
      <c r="B105" s="14">
        <v>10.166666666666666</v>
      </c>
      <c r="C105" s="18">
        <v>19.866812066024806</v>
      </c>
    </row>
    <row r="106" spans="1:3">
      <c r="A106" t="s">
        <v>1121</v>
      </c>
      <c r="B106" s="14">
        <v>17.625</v>
      </c>
      <c r="C106" s="18">
        <v>31.565066717537512</v>
      </c>
    </row>
    <row r="107" spans="1:3">
      <c r="A107" t="s">
        <v>1122</v>
      </c>
      <c r="B107" s="14">
        <v>6.666666666666667</v>
      </c>
      <c r="C107" s="18">
        <v>14.135737717836879</v>
      </c>
    </row>
    <row r="108" spans="1:3">
      <c r="A108" t="s">
        <v>1134</v>
      </c>
      <c r="B108" s="14">
        <v>16.208333333333332</v>
      </c>
      <c r="C108" s="18">
        <v>26.451683665728098</v>
      </c>
    </row>
    <row r="109" spans="1:3">
      <c r="A109" t="s">
        <v>1135</v>
      </c>
      <c r="B109" s="14">
        <v>8.3478260869565215</v>
      </c>
      <c r="C109" s="18">
        <v>13.493765002024265</v>
      </c>
    </row>
    <row r="110" spans="1:3">
      <c r="A110" t="s">
        <v>1136</v>
      </c>
      <c r="B110" s="14">
        <v>6.75</v>
      </c>
      <c r="C110" s="18">
        <v>13.80966560126539</v>
      </c>
    </row>
    <row r="111" spans="1:3">
      <c r="A111" t="s">
        <v>1930</v>
      </c>
      <c r="B111" s="14">
        <v>9.1666666666666661</v>
      </c>
      <c r="C111" s="18">
        <v>17.252250774670593</v>
      </c>
    </row>
    <row r="112" spans="1:3">
      <c r="A112" t="s">
        <v>1928</v>
      </c>
      <c r="B112" s="14">
        <v>16.5</v>
      </c>
      <c r="C112" s="18">
        <v>32.602122029844779</v>
      </c>
    </row>
    <row r="113" spans="1:3">
      <c r="A113" t="s">
        <v>1796</v>
      </c>
      <c r="B113" s="14">
        <v>4.333333333333333</v>
      </c>
      <c r="C113" s="18">
        <v>11.570574095813072</v>
      </c>
    </row>
    <row r="114" spans="1:3">
      <c r="A114" t="s">
        <v>1797</v>
      </c>
      <c r="B114" s="14">
        <v>6.125</v>
      </c>
      <c r="C114" s="18">
        <v>10.040572467203358</v>
      </c>
    </row>
    <row r="115" spans="1:3">
      <c r="A115" t="s">
        <v>1800</v>
      </c>
      <c r="B115" s="14">
        <v>10.125</v>
      </c>
      <c r="C115" s="18">
        <v>14.38961273856053</v>
      </c>
    </row>
    <row r="116" spans="1:3">
      <c r="A116" t="s">
        <v>1667</v>
      </c>
      <c r="B116" s="14">
        <v>14</v>
      </c>
      <c r="C116" s="18">
        <v>28.103337730802693</v>
      </c>
    </row>
    <row r="117" spans="1:3">
      <c r="A117" t="s">
        <v>1668</v>
      </c>
      <c r="B117" s="14">
        <v>19.416666666666668</v>
      </c>
      <c r="C117" s="18">
        <v>35.014279272241524</v>
      </c>
    </row>
    <row r="118" spans="1:3">
      <c r="A118" t="s">
        <v>294</v>
      </c>
      <c r="B118" s="14">
        <v>15.083333333333334</v>
      </c>
      <c r="C118" s="18">
        <v>25.179864160216958</v>
      </c>
    </row>
    <row r="119" spans="1:3">
      <c r="A119" t="s">
        <v>295</v>
      </c>
      <c r="B119" s="14">
        <v>16.75</v>
      </c>
      <c r="C119" s="18">
        <v>32.887234413704931</v>
      </c>
    </row>
    <row r="120" spans="1:3">
      <c r="A120" t="s">
        <v>396</v>
      </c>
      <c r="B120" s="14">
        <v>15.916666666666666</v>
      </c>
      <c r="C120" s="18">
        <v>28.472060520290796</v>
      </c>
    </row>
    <row r="121" spans="1:3">
      <c r="A121" t="s">
        <v>397</v>
      </c>
      <c r="B121" s="14">
        <v>9.75</v>
      </c>
      <c r="C121" s="18">
        <v>18.487316745594455</v>
      </c>
    </row>
    <row r="122" spans="1:3">
      <c r="A122" t="s">
        <v>398</v>
      </c>
      <c r="B122" s="14">
        <v>9.125</v>
      </c>
      <c r="C122" s="18">
        <v>17.213185011273225</v>
      </c>
    </row>
    <row r="123" spans="1:3">
      <c r="A123" t="s">
        <v>304</v>
      </c>
      <c r="B123" s="14">
        <v>17.125</v>
      </c>
      <c r="C123" s="18">
        <v>31.881790004184872</v>
      </c>
    </row>
    <row r="124" spans="1:3">
      <c r="A124" t="s">
        <v>183</v>
      </c>
      <c r="B124" s="14">
        <v>12.083333333333334</v>
      </c>
      <c r="C124" s="18">
        <v>21.702306978866503</v>
      </c>
    </row>
    <row r="125" spans="1:3">
      <c r="A125" t="s">
        <v>389</v>
      </c>
      <c r="B125" s="14">
        <v>8.7916666666666661</v>
      </c>
      <c r="C125" s="18">
        <v>14.099599188610739</v>
      </c>
    </row>
    <row r="126" spans="1:3">
      <c r="A126" t="s">
        <v>390</v>
      </c>
      <c r="B126" s="14">
        <v>3.2083333333333335</v>
      </c>
      <c r="C126" s="18">
        <v>5.5742678377672146</v>
      </c>
    </row>
    <row r="127" spans="1:3">
      <c r="A127" t="s">
        <v>391</v>
      </c>
      <c r="B127" s="14">
        <v>10.875</v>
      </c>
      <c r="C127" s="18">
        <v>15.331201976582864</v>
      </c>
    </row>
    <row r="128" spans="1:3">
      <c r="A128" t="s">
        <v>281</v>
      </c>
      <c r="B128" s="14">
        <v>7.125</v>
      </c>
      <c r="C128" s="18">
        <v>10.808724346876286</v>
      </c>
    </row>
    <row r="129" spans="1:3">
      <c r="A129" t="s">
        <v>282</v>
      </c>
      <c r="B129" s="14">
        <v>7.375</v>
      </c>
      <c r="C129" s="18">
        <v>13.796214528233463</v>
      </c>
    </row>
    <row r="130" spans="1:3">
      <c r="A130" t="s">
        <v>406</v>
      </c>
      <c r="B130" s="14">
        <v>10.375</v>
      </c>
      <c r="C130" s="18">
        <v>13.984546733532916</v>
      </c>
    </row>
    <row r="131" spans="1:3">
      <c r="A131" t="s">
        <v>407</v>
      </c>
      <c r="B131" s="14">
        <v>10.625</v>
      </c>
      <c r="C131" s="18">
        <v>16.086091638106844</v>
      </c>
    </row>
    <row r="132" spans="1:3">
      <c r="A132" t="s">
        <v>408</v>
      </c>
      <c r="B132" s="14">
        <v>5</v>
      </c>
      <c r="C132" s="18">
        <v>8.4020821759913744</v>
      </c>
    </row>
    <row r="133" spans="1:3">
      <c r="A133" t="s">
        <v>299</v>
      </c>
      <c r="B133" s="14">
        <v>6.375</v>
      </c>
      <c r="C133" s="18">
        <v>10.305513665741241</v>
      </c>
    </row>
    <row r="134" spans="1:3">
      <c r="A134" t="s">
        <v>286</v>
      </c>
      <c r="B134" s="14">
        <v>5.291666666666667</v>
      </c>
      <c r="C134" s="18">
        <v>6.5577205551491424</v>
      </c>
    </row>
    <row r="135" spans="1:3">
      <c r="A135" t="s">
        <v>287</v>
      </c>
      <c r="B135" s="14">
        <v>6.458333333333333</v>
      </c>
      <c r="C135" s="17">
        <v>9.7134556778293728</v>
      </c>
    </row>
    <row r="136" spans="1:3">
      <c r="A136" t="s">
        <v>288</v>
      </c>
      <c r="B136" s="14">
        <v>6.416666666666667</v>
      </c>
      <c r="C136" s="17">
        <v>9.6786816333589343</v>
      </c>
    </row>
    <row r="137" spans="1:3">
      <c r="A137" t="s">
        <v>289</v>
      </c>
      <c r="B137" s="14">
        <v>6.958333333333333</v>
      </c>
      <c r="C137" s="17">
        <v>8.7951517863778506</v>
      </c>
    </row>
    <row r="138" spans="1:3">
      <c r="A138" t="s">
        <v>290</v>
      </c>
      <c r="B138" s="14">
        <v>2.2916666666666665</v>
      </c>
      <c r="C138" s="17">
        <v>4.5699940943599504</v>
      </c>
    </row>
    <row r="139" spans="1:3">
      <c r="A139" t="s">
        <v>178</v>
      </c>
      <c r="B139" s="14">
        <v>4.208333333333333</v>
      </c>
      <c r="C139" s="17">
        <v>5.6812822546285844</v>
      </c>
    </row>
    <row r="140" spans="1:3">
      <c r="A140" t="s">
        <v>179</v>
      </c>
      <c r="B140" s="14">
        <v>4.708333333333333</v>
      </c>
      <c r="C140" s="17">
        <v>5.6918981905580388</v>
      </c>
    </row>
    <row r="141" spans="1:3">
      <c r="A141" t="s">
        <v>180</v>
      </c>
      <c r="B141" s="14">
        <v>3.6666666666666665</v>
      </c>
      <c r="C141" s="17">
        <v>4.1031347524752135</v>
      </c>
    </row>
    <row r="142" spans="1:3">
      <c r="A142" t="s">
        <v>181</v>
      </c>
      <c r="B142" s="14">
        <v>4.1363636363636367</v>
      </c>
      <c r="C142" s="17">
        <v>5.043970548789023</v>
      </c>
    </row>
    <row r="143" spans="1:3">
      <c r="A143" t="s">
        <v>489</v>
      </c>
      <c r="B143" s="14">
        <v>7.333333333333333</v>
      </c>
      <c r="C143" s="17">
        <v>7.3175351215396436</v>
      </c>
    </row>
    <row r="144" spans="1:3">
      <c r="A144" t="s">
        <v>409</v>
      </c>
      <c r="B144" s="14">
        <v>3.5</v>
      </c>
      <c r="C144" s="17">
        <v>4.95276695347642</v>
      </c>
    </row>
    <row r="145" spans="1:3">
      <c r="A145" t="s">
        <v>320</v>
      </c>
      <c r="B145" s="14">
        <v>2.5</v>
      </c>
      <c r="C145" s="17">
        <v>2.7827462435257573</v>
      </c>
    </row>
    <row r="146" spans="1:3">
      <c r="A146" t="s">
        <v>321</v>
      </c>
      <c r="B146" s="14">
        <v>2.25</v>
      </c>
      <c r="C146" s="17">
        <v>2.6728110586651672</v>
      </c>
    </row>
    <row r="147" spans="1:3">
      <c r="A147" t="s">
        <v>322</v>
      </c>
      <c r="B147" s="14">
        <v>6.0476190476190474</v>
      </c>
      <c r="C147" s="17">
        <v>4.3416296169384658</v>
      </c>
    </row>
    <row r="148" spans="1:3">
      <c r="A148" t="s">
        <v>550</v>
      </c>
      <c r="B148" s="14">
        <v>3.3043478260869565</v>
      </c>
      <c r="C148" s="17">
        <v>2.4272681571835735</v>
      </c>
    </row>
    <row r="149" spans="1:3">
      <c r="A149" t="s">
        <v>471</v>
      </c>
      <c r="B149" s="14">
        <v>1.625</v>
      </c>
      <c r="C149" s="17">
        <v>1.9630987979280707</v>
      </c>
    </row>
    <row r="150" spans="1:3">
      <c r="A150" t="s">
        <v>472</v>
      </c>
      <c r="B150" s="14">
        <v>1.2083333333333333</v>
      </c>
      <c r="C150" s="17">
        <v>5.7334493520952705</v>
      </c>
    </row>
    <row r="151" spans="1:3">
      <c r="A151" t="s">
        <v>473</v>
      </c>
      <c r="B151" s="14">
        <v>5.3913043478260869</v>
      </c>
      <c r="C151" s="17">
        <v>8.3376530216453979</v>
      </c>
    </row>
    <row r="152" spans="1:3">
      <c r="A152" t="s">
        <v>474</v>
      </c>
      <c r="B152" s="14">
        <v>8.7916666666666661</v>
      </c>
      <c r="C152" s="17">
        <v>3.4962367876449161</v>
      </c>
    </row>
    <row r="153" spans="1:3">
      <c r="A153" t="s">
        <v>475</v>
      </c>
      <c r="B153" s="14">
        <v>2.1578947368421053</v>
      </c>
      <c r="C153" s="17">
        <v>9.9672751253623986</v>
      </c>
    </row>
    <row r="154" spans="1:3">
      <c r="A154" t="s">
        <v>476</v>
      </c>
      <c r="B154" s="14">
        <v>8.304347826086957</v>
      </c>
      <c r="C154" s="17">
        <v>12.475340299813759</v>
      </c>
    </row>
    <row r="155" spans="1:3">
      <c r="A155" t="s">
        <v>477</v>
      </c>
      <c r="B155" s="14">
        <v>10.5</v>
      </c>
      <c r="C155" s="17">
        <v>16.953818137040599</v>
      </c>
    </row>
    <row r="156" spans="1:3">
      <c r="A156" t="s">
        <v>478</v>
      </c>
      <c r="B156" s="14">
        <v>25.291666666666668</v>
      </c>
      <c r="C156" s="17">
        <v>24.691076830463636</v>
      </c>
    </row>
    <row r="157" spans="1:3">
      <c r="A157" t="s">
        <v>410</v>
      </c>
      <c r="B157" s="14">
        <v>14.714285714285714</v>
      </c>
      <c r="C157" s="17">
        <v>10.465022879542044</v>
      </c>
    </row>
    <row r="158" spans="1:3">
      <c r="A158" t="s">
        <v>411</v>
      </c>
      <c r="B158" s="14">
        <v>2.652173913043478</v>
      </c>
      <c r="C158" s="17">
        <v>3.0874956380543077</v>
      </c>
    </row>
    <row r="159" spans="1:3">
      <c r="A159" t="s">
        <v>412</v>
      </c>
      <c r="B159" s="14">
        <v>6.541666666666667</v>
      </c>
      <c r="C159" s="17">
        <v>7.2283425957981269</v>
      </c>
    </row>
    <row r="160" spans="1:3">
      <c r="A160" t="s">
        <v>413</v>
      </c>
      <c r="B160" s="14">
        <v>20.083333333333332</v>
      </c>
      <c r="C160" s="17">
        <v>13.637526048981709</v>
      </c>
    </row>
    <row r="161" spans="1:3">
      <c r="A161" t="s">
        <v>414</v>
      </c>
      <c r="B161" s="14">
        <v>4.125</v>
      </c>
      <c r="C161" s="17">
        <v>4.2230809895011241</v>
      </c>
    </row>
    <row r="162" spans="1:3">
      <c r="A162" t="s">
        <v>415</v>
      </c>
      <c r="B162" s="14">
        <v>2.5238095238095237</v>
      </c>
      <c r="C162" s="17">
        <v>1.4693728833803661</v>
      </c>
    </row>
    <row r="163" spans="1:3">
      <c r="A163" t="s">
        <v>416</v>
      </c>
      <c r="B163" s="14">
        <v>4.7391304347826084</v>
      </c>
      <c r="C163" s="17">
        <v>6.3414788606303425</v>
      </c>
    </row>
    <row r="164" spans="1:3">
      <c r="A164" t="s">
        <v>417</v>
      </c>
      <c r="B164" s="14">
        <v>3.2083333333333335</v>
      </c>
      <c r="C164" s="17">
        <v>4.0076106531423434</v>
      </c>
    </row>
    <row r="165" spans="1:3">
      <c r="A165" t="s">
        <v>317</v>
      </c>
      <c r="B165" s="14">
        <v>1.8333333333333333</v>
      </c>
      <c r="C165" s="17">
        <v>2.5648472432748406</v>
      </c>
    </row>
    <row r="166" spans="1:3">
      <c r="A166" t="s">
        <v>1976</v>
      </c>
      <c r="B166" s="14">
        <v>2.625</v>
      </c>
      <c r="C166" s="17">
        <v>4.696495375153221</v>
      </c>
    </row>
    <row r="167" spans="1:3">
      <c r="A167" t="s">
        <v>324</v>
      </c>
      <c r="B167" s="14">
        <v>4.666666666666667</v>
      </c>
      <c r="C167" s="17">
        <v>6.1514732681131488</v>
      </c>
    </row>
    <row r="168" spans="1:3">
      <c r="A168" t="s">
        <v>1683</v>
      </c>
      <c r="B168" s="14">
        <v>5.625</v>
      </c>
      <c r="C168" s="17">
        <v>7.9719935095970005</v>
      </c>
    </row>
    <row r="169" spans="1:3">
      <c r="A169" t="s">
        <v>1684</v>
      </c>
      <c r="B169" s="14">
        <v>7.083333333333333</v>
      </c>
      <c r="C169" s="17">
        <v>10.015525635599424</v>
      </c>
    </row>
    <row r="170" spans="1:3">
      <c r="A170" t="s">
        <v>1685</v>
      </c>
      <c r="B170" s="14">
        <v>4.791666666666667</v>
      </c>
      <c r="C170" s="17">
        <v>7.6968631129370433</v>
      </c>
    </row>
    <row r="171" spans="1:3">
      <c r="A171" t="s">
        <v>1686</v>
      </c>
      <c r="B171" s="14">
        <v>9.5416666666666661</v>
      </c>
      <c r="C171" s="18">
        <v>13.333081875134948</v>
      </c>
    </row>
    <row r="172" spans="1:3">
      <c r="A172" t="s">
        <v>1687</v>
      </c>
      <c r="B172" s="14">
        <v>10.130434782608695</v>
      </c>
      <c r="C172" s="18">
        <v>13.00860810208308</v>
      </c>
    </row>
    <row r="173" spans="1:3">
      <c r="A173" t="s">
        <v>1826</v>
      </c>
      <c r="B173" s="14">
        <v>3.8333333333333335</v>
      </c>
      <c r="C173" s="18">
        <v>4.9686598399919912</v>
      </c>
    </row>
    <row r="174" spans="1:3">
      <c r="A174" t="s">
        <v>1977</v>
      </c>
      <c r="B174" s="14">
        <v>5</v>
      </c>
      <c r="C174" s="18">
        <v>7.2749674040970351</v>
      </c>
    </row>
    <row r="175" spans="1:3">
      <c r="A175" t="s">
        <v>1978</v>
      </c>
      <c r="B175" s="14">
        <v>2.2916666666666665</v>
      </c>
      <c r="C175" s="18">
        <v>5.4278621367821192</v>
      </c>
    </row>
    <row r="176" spans="1:3">
      <c r="A176" t="s">
        <v>1979</v>
      </c>
      <c r="B176" s="14">
        <v>7.5</v>
      </c>
      <c r="C176" s="18">
        <v>10.13028261003679</v>
      </c>
    </row>
    <row r="177" spans="1:3">
      <c r="A177" t="s">
        <v>1980</v>
      </c>
      <c r="B177" s="14">
        <v>8.0833333333333339</v>
      </c>
      <c r="C177" s="18">
        <v>10.973626995743977</v>
      </c>
    </row>
    <row r="178" spans="1:3">
      <c r="A178" t="s">
        <v>1981</v>
      </c>
      <c r="B178" s="14">
        <v>6.625</v>
      </c>
      <c r="C178" s="18">
        <v>13.604860621848886</v>
      </c>
    </row>
    <row r="179" spans="1:3">
      <c r="A179" t="s">
        <v>1982</v>
      </c>
      <c r="B179" s="14">
        <v>13.98</v>
      </c>
      <c r="C179" s="18">
        <v>18.19390806225325</v>
      </c>
    </row>
    <row r="180" spans="1:3">
      <c r="A180" t="s">
        <v>1983</v>
      </c>
      <c r="B180" s="14">
        <v>15.916666666666666</v>
      </c>
      <c r="C180" s="18">
        <v>24.786053522663394</v>
      </c>
    </row>
    <row r="181" spans="1:3">
      <c r="A181" t="s">
        <v>1836</v>
      </c>
      <c r="B181" s="18">
        <v>8.4</v>
      </c>
      <c r="C181" s="18">
        <v>14.109802368098848</v>
      </c>
    </row>
    <row r="182" spans="1:3">
      <c r="A182" t="s">
        <v>1338</v>
      </c>
      <c r="B182" s="18">
        <v>10.83</v>
      </c>
      <c r="C182" s="18">
        <v>17.611888182032423</v>
      </c>
    </row>
    <row r="183" spans="1:3">
      <c r="A183" t="s">
        <v>1339</v>
      </c>
      <c r="B183" s="18">
        <v>1.41</v>
      </c>
      <c r="C183" s="18">
        <v>4.7198464605809889</v>
      </c>
    </row>
    <row r="184" spans="1:3">
      <c r="A184" t="s">
        <v>1188</v>
      </c>
      <c r="B184" s="18">
        <v>6.54</v>
      </c>
      <c r="C184" s="18">
        <v>9.9649744855178355</v>
      </c>
    </row>
    <row r="185" spans="1:3">
      <c r="A185" t="s">
        <v>1189</v>
      </c>
      <c r="B185" s="18">
        <v>11</v>
      </c>
      <c r="C185" s="18">
        <v>18.772090808732358</v>
      </c>
    </row>
    <row r="186" spans="1:3">
      <c r="A186" t="s">
        <v>1354</v>
      </c>
      <c r="B186" s="18">
        <v>7.7</v>
      </c>
      <c r="C186" s="18">
        <v>14.36607086644295</v>
      </c>
    </row>
    <row r="187" spans="1:3">
      <c r="A187" t="s">
        <v>1838</v>
      </c>
      <c r="B187" s="18">
        <v>15.4</v>
      </c>
      <c r="C187" s="18">
        <v>23.370973746077468</v>
      </c>
    </row>
    <row r="188" spans="1:3">
      <c r="A188" t="s">
        <v>1975</v>
      </c>
      <c r="B188" s="18">
        <v>8.91</v>
      </c>
      <c r="C188" s="18">
        <v>17.059295751043003</v>
      </c>
    </row>
    <row r="189" spans="1:3">
      <c r="A189" t="s">
        <v>1691</v>
      </c>
      <c r="B189" s="18">
        <v>18.25</v>
      </c>
      <c r="C189" s="18">
        <v>30.810517148518151</v>
      </c>
    </row>
    <row r="190" spans="1:3">
      <c r="A190" t="s">
        <v>1692</v>
      </c>
      <c r="B190" s="18">
        <v>6.16</v>
      </c>
      <c r="C190" s="18">
        <v>13.52000659311307</v>
      </c>
    </row>
    <row r="191" spans="1:3">
      <c r="A191" t="s">
        <v>1828</v>
      </c>
      <c r="B191" s="18">
        <v>8.2899999999999991</v>
      </c>
      <c r="C191" s="18">
        <v>16.451784004264496</v>
      </c>
    </row>
    <row r="192" spans="1:3">
      <c r="A192" t="s">
        <v>1829</v>
      </c>
      <c r="B192" s="18">
        <v>9.625</v>
      </c>
      <c r="C192" s="18">
        <v>15.914139882103225</v>
      </c>
    </row>
    <row r="193" spans="1:3">
      <c r="A193" t="s">
        <v>1702</v>
      </c>
      <c r="B193" s="18">
        <v>9.75</v>
      </c>
      <c r="C193" s="18">
        <v>17.63139315017564</v>
      </c>
    </row>
    <row r="194" spans="1:3">
      <c r="A194" t="s">
        <v>1703</v>
      </c>
      <c r="B194" s="18">
        <v>11.45</v>
      </c>
      <c r="C194" s="18">
        <v>21.534337417514699</v>
      </c>
    </row>
    <row r="195" spans="1:3">
      <c r="A195" t="s">
        <v>1704</v>
      </c>
      <c r="B195" s="18">
        <v>14</v>
      </c>
      <c r="C195" s="18">
        <v>26.118205953112472</v>
      </c>
    </row>
    <row r="196" spans="1:3">
      <c r="A196" t="s">
        <v>1705</v>
      </c>
      <c r="B196" s="14">
        <v>9.8000000000000007</v>
      </c>
      <c r="C196" s="14">
        <v>20</v>
      </c>
    </row>
    <row r="197" spans="1:3">
      <c r="A197" t="s">
        <v>1454</v>
      </c>
      <c r="B197" s="14">
        <v>4.9000000000000004</v>
      </c>
      <c r="C197" s="14">
        <v>9.4</v>
      </c>
    </row>
    <row r="198" spans="1:3">
      <c r="A198" t="s">
        <v>1455</v>
      </c>
      <c r="B198" s="14">
        <v>3.66</v>
      </c>
      <c r="C198" s="14">
        <v>7.6</v>
      </c>
    </row>
    <row r="199" spans="1:3">
      <c r="A199" t="s">
        <v>1456</v>
      </c>
      <c r="B199" s="14">
        <v>10.199999999999999</v>
      </c>
      <c r="C199" s="14">
        <v>18.5</v>
      </c>
    </row>
    <row r="200" spans="1:3">
      <c r="A200" t="s">
        <v>1457</v>
      </c>
      <c r="B200" s="14">
        <v>18.600000000000001</v>
      </c>
      <c r="C200" s="14">
        <v>38.299999999999997</v>
      </c>
    </row>
    <row r="201" spans="1:3">
      <c r="A201" t="s">
        <v>1458</v>
      </c>
      <c r="B201" s="14">
        <v>11.12</v>
      </c>
      <c r="C201" s="14">
        <v>24.7</v>
      </c>
    </row>
    <row r="202" spans="1:3">
      <c r="A202" t="s">
        <v>1459</v>
      </c>
      <c r="B202" s="14">
        <v>11.82</v>
      </c>
      <c r="C202" s="14">
        <v>22.7</v>
      </c>
    </row>
    <row r="203" spans="1:3">
      <c r="A203" t="s">
        <v>1460</v>
      </c>
      <c r="B203" s="14">
        <v>13.08</v>
      </c>
      <c r="C203" s="14">
        <v>20.9</v>
      </c>
    </row>
    <row r="204" spans="1:3">
      <c r="A204" t="s">
        <v>1713</v>
      </c>
      <c r="B204" s="14">
        <v>5.12</v>
      </c>
      <c r="C204" s="14">
        <v>10.9</v>
      </c>
    </row>
    <row r="205" spans="1:3">
      <c r="A205" t="s">
        <v>1322</v>
      </c>
      <c r="B205" s="14">
        <v>6.2</v>
      </c>
      <c r="C205" s="14">
        <v>11.1</v>
      </c>
    </row>
    <row r="206" spans="1:3">
      <c r="A206" t="s">
        <v>1323</v>
      </c>
      <c r="B206" s="14">
        <v>6.45</v>
      </c>
      <c r="C206" s="14">
        <v>10</v>
      </c>
    </row>
    <row r="207" spans="1:3">
      <c r="A207" t="s">
        <v>1324</v>
      </c>
      <c r="B207" s="14">
        <v>10.58</v>
      </c>
      <c r="C207" s="14">
        <v>20.8</v>
      </c>
    </row>
    <row r="208" spans="1:3">
      <c r="A208" t="s">
        <v>1325</v>
      </c>
      <c r="B208" s="14">
        <v>11.375</v>
      </c>
      <c r="C208" s="14">
        <v>23.3</v>
      </c>
    </row>
    <row r="209" spans="1:3">
      <c r="A209" t="s">
        <v>1326</v>
      </c>
      <c r="B209" s="18">
        <v>12.86</v>
      </c>
      <c r="C209" s="17">
        <v>18.753005898737911</v>
      </c>
    </row>
    <row r="210" spans="1:3">
      <c r="A210" t="s">
        <v>1327</v>
      </c>
      <c r="B210" s="18">
        <v>14.04</v>
      </c>
      <c r="C210" s="17">
        <v>23.377776061894075</v>
      </c>
    </row>
    <row r="211" spans="1:3">
      <c r="A211" t="s">
        <v>1328</v>
      </c>
      <c r="B211" s="18">
        <v>21.91</v>
      </c>
      <c r="C211" s="17">
        <v>31.714508740793555</v>
      </c>
    </row>
    <row r="212" spans="1:3">
      <c r="A212" t="s">
        <v>1329</v>
      </c>
      <c r="B212" s="18">
        <v>17.079999999999998</v>
      </c>
      <c r="C212" s="17">
        <v>26.398726006138382</v>
      </c>
    </row>
    <row r="213" spans="1:3">
      <c r="A213" t="s">
        <v>1330</v>
      </c>
      <c r="B213" s="18">
        <v>8.33</v>
      </c>
      <c r="C213" s="17">
        <v>16.335235526576398</v>
      </c>
    </row>
    <row r="214" spans="1:3">
      <c r="A214" t="s">
        <v>1331</v>
      </c>
      <c r="B214" s="18">
        <v>11.75</v>
      </c>
      <c r="C214" s="17">
        <v>20.076237019094535</v>
      </c>
    </row>
    <row r="215" spans="1:3">
      <c r="A215" t="s">
        <v>1332</v>
      </c>
      <c r="B215" s="18">
        <v>16.7</v>
      </c>
      <c r="C215" s="17">
        <v>28.867586460765985</v>
      </c>
    </row>
    <row r="216" spans="1:3">
      <c r="A216" t="s">
        <v>1333</v>
      </c>
      <c r="B216" s="18">
        <v>12.04</v>
      </c>
      <c r="C216" s="17">
        <v>18.898478409536544</v>
      </c>
    </row>
    <row r="217" spans="1:3">
      <c r="A217" t="s">
        <v>1334</v>
      </c>
      <c r="B217" s="18">
        <v>5.33</v>
      </c>
      <c r="C217" s="17">
        <v>9.837344843465921</v>
      </c>
    </row>
    <row r="218" spans="1:3">
      <c r="A218" t="s">
        <v>1336</v>
      </c>
      <c r="B218" s="18">
        <v>10.91</v>
      </c>
      <c r="C218" s="17">
        <v>18.812747957213915</v>
      </c>
    </row>
    <row r="219" spans="1:3">
      <c r="A219" t="s">
        <v>1337</v>
      </c>
      <c r="B219" s="18">
        <v>11.29</v>
      </c>
      <c r="C219" s="17">
        <v>18.122994270675747</v>
      </c>
    </row>
    <row r="220" spans="1:3">
      <c r="A220" t="s">
        <v>260</v>
      </c>
      <c r="B220" s="18">
        <v>8.4499999999999993</v>
      </c>
      <c r="C220" s="17">
        <v>11.042785398956632</v>
      </c>
    </row>
    <row r="221" spans="1:3">
      <c r="A221" t="s">
        <v>261</v>
      </c>
      <c r="B221" s="18">
        <v>11.95</v>
      </c>
      <c r="C221" s="17">
        <v>10.874494973431165</v>
      </c>
    </row>
    <row r="222" spans="1:3">
      <c r="A222" t="s">
        <v>55</v>
      </c>
      <c r="B222" s="18">
        <v>7.75</v>
      </c>
      <c r="C222" s="17">
        <v>7.0790866461207163</v>
      </c>
    </row>
    <row r="223" spans="1:3">
      <c r="A223" t="s">
        <v>56</v>
      </c>
      <c r="B223" s="18">
        <v>2.33</v>
      </c>
      <c r="C223" s="17">
        <v>4.8347945825797858</v>
      </c>
    </row>
    <row r="224" spans="1:3">
      <c r="A224" t="s">
        <v>57</v>
      </c>
      <c r="B224" s="18">
        <v>5.54</v>
      </c>
      <c r="C224" s="17">
        <v>3.8518555624039443</v>
      </c>
    </row>
    <row r="225" spans="1:3">
      <c r="A225" t="s">
        <v>58</v>
      </c>
      <c r="B225" s="18">
        <v>7.95</v>
      </c>
      <c r="C225" s="17">
        <v>6.7056294276325037</v>
      </c>
    </row>
    <row r="226" spans="1:3">
      <c r="A226" t="s">
        <v>59</v>
      </c>
      <c r="B226" s="18">
        <v>7.29</v>
      </c>
      <c r="C226" s="17">
        <v>10.044918975658536</v>
      </c>
    </row>
    <row r="227" spans="1:3">
      <c r="A227" t="s">
        <v>60</v>
      </c>
      <c r="B227" s="18">
        <v>3.54</v>
      </c>
      <c r="C227" s="17">
        <v>8.953376110479585</v>
      </c>
    </row>
    <row r="228" spans="1:3">
      <c r="A228" t="s">
        <v>61</v>
      </c>
      <c r="B228" s="18">
        <v>4.45</v>
      </c>
      <c r="C228" s="17">
        <v>4.4918029708818104</v>
      </c>
    </row>
    <row r="229" spans="1:3">
      <c r="A229" t="s">
        <v>62</v>
      </c>
      <c r="B229" s="18">
        <v>5.125</v>
      </c>
      <c r="C229" s="17">
        <v>1.8484581307172472</v>
      </c>
    </row>
    <row r="230" spans="1:3">
      <c r="A230" t="s">
        <v>418</v>
      </c>
      <c r="B230" s="18">
        <v>2.4500000000000002</v>
      </c>
      <c r="C230" s="17">
        <v>5.3731817992257369</v>
      </c>
    </row>
    <row r="231" spans="1:3">
      <c r="A231" t="s">
        <v>419</v>
      </c>
      <c r="B231" s="18">
        <v>6.08</v>
      </c>
      <c r="C231" s="17">
        <v>6.6739191617414644</v>
      </c>
    </row>
    <row r="232" spans="1:3">
      <c r="A232" t="s">
        <v>420</v>
      </c>
      <c r="B232" s="18">
        <v>9.66</v>
      </c>
      <c r="C232" s="17">
        <v>12.023272768203231</v>
      </c>
    </row>
    <row r="233" spans="1:3">
      <c r="A233" t="s">
        <v>421</v>
      </c>
      <c r="B233" s="18">
        <v>5.17</v>
      </c>
      <c r="C233" s="17">
        <v>4.9611155044345239</v>
      </c>
    </row>
    <row r="234" spans="1:3">
      <c r="A234" t="s">
        <v>205</v>
      </c>
      <c r="B234" s="18">
        <v>0.91600000000000004</v>
      </c>
      <c r="C234" s="17">
        <v>2.0749648650284334</v>
      </c>
    </row>
    <row r="235" spans="1:3">
      <c r="A235" t="s">
        <v>206</v>
      </c>
      <c r="B235" s="18">
        <v>4.3600000000000003</v>
      </c>
      <c r="C235" s="17">
        <v>6.1924068524554112</v>
      </c>
    </row>
    <row r="236" spans="1:3">
      <c r="A236" t="s">
        <v>207</v>
      </c>
      <c r="B236" s="18">
        <v>2.29</v>
      </c>
      <c r="C236" s="17">
        <v>2.740535422513263</v>
      </c>
    </row>
    <row r="237" spans="1:3">
      <c r="A237" t="s">
        <v>208</v>
      </c>
      <c r="B237" s="18">
        <v>2.2599999999999998</v>
      </c>
      <c r="C237" s="17">
        <v>2.2377028642302257</v>
      </c>
    </row>
    <row r="238" spans="1:3">
      <c r="A238" t="s">
        <v>209</v>
      </c>
      <c r="B238" s="18">
        <v>1.7</v>
      </c>
      <c r="C238" s="17">
        <v>2.6150877269733401</v>
      </c>
    </row>
    <row r="239" spans="1:3">
      <c r="A239" t="s">
        <v>325</v>
      </c>
      <c r="B239" s="18">
        <v>6.69</v>
      </c>
      <c r="C239" s="17">
        <v>6.9178554630023665</v>
      </c>
    </row>
    <row r="240" spans="1:3">
      <c r="A240" t="s">
        <v>326</v>
      </c>
      <c r="B240" s="18">
        <v>3.375</v>
      </c>
      <c r="C240" s="17">
        <v>3.8386532834644891</v>
      </c>
    </row>
    <row r="241" spans="1:3">
      <c r="A241" t="s">
        <v>327</v>
      </c>
      <c r="B241" s="18">
        <v>4.16</v>
      </c>
      <c r="C241" s="17">
        <v>4.6194488855005353</v>
      </c>
    </row>
    <row r="242" spans="1:3">
      <c r="A242" t="s">
        <v>318</v>
      </c>
      <c r="B242" s="18">
        <v>4.25</v>
      </c>
      <c r="C242" s="17">
        <v>5.5434501034217813</v>
      </c>
    </row>
    <row r="243" spans="1:3">
      <c r="A243" t="s">
        <v>319</v>
      </c>
      <c r="B243" s="18">
        <v>2.66</v>
      </c>
      <c r="C243" s="17">
        <v>5.193584078458068</v>
      </c>
    </row>
    <row r="244" spans="1:3">
      <c r="A244" t="s">
        <v>199</v>
      </c>
      <c r="B244" s="18">
        <v>3.58</v>
      </c>
      <c r="C244" s="17">
        <v>4.1921251247464451</v>
      </c>
    </row>
    <row r="245" spans="1:3">
      <c r="A245" t="s">
        <v>200</v>
      </c>
      <c r="B245" s="18">
        <v>1.29</v>
      </c>
      <c r="C245" s="17">
        <v>1.8661388257010851</v>
      </c>
    </row>
    <row r="246" spans="1:3">
      <c r="A246" t="s">
        <v>201</v>
      </c>
      <c r="B246" s="18">
        <v>2.83</v>
      </c>
      <c r="C246" s="17">
        <v>6.3214871671336432</v>
      </c>
    </row>
  </sheetData>
  <phoneticPr fontId="3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E2" sqref="E2"/>
    </sheetView>
  </sheetViews>
  <sheetFormatPr baseColWidth="10" defaultColWidth="11" defaultRowHeight="13" x14ac:dyDescent="0"/>
  <sheetData>
    <row r="1" spans="1:3" ht="20">
      <c r="A1" s="36" t="s">
        <v>3876</v>
      </c>
    </row>
    <row r="3" spans="1:3">
      <c r="A3" t="s">
        <v>3857</v>
      </c>
    </row>
    <row r="4" spans="1:3">
      <c r="A4" t="s">
        <v>3858</v>
      </c>
    </row>
    <row r="5" spans="1:3">
      <c r="A5" t="s">
        <v>3859</v>
      </c>
    </row>
    <row r="6" spans="1:3">
      <c r="A6" t="s">
        <v>3860</v>
      </c>
    </row>
    <row r="7" spans="1:3">
      <c r="A7" t="s">
        <v>3877</v>
      </c>
    </row>
    <row r="8" spans="1:3">
      <c r="A8" t="s">
        <v>3861</v>
      </c>
    </row>
    <row r="9" spans="1:3">
      <c r="A9" t="s">
        <v>3862</v>
      </c>
    </row>
    <row r="11" spans="1:3">
      <c r="A11" t="s">
        <v>3878</v>
      </c>
    </row>
    <row r="13" spans="1:3">
      <c r="A13" t="s">
        <v>116</v>
      </c>
      <c r="B13" t="s">
        <v>2756</v>
      </c>
      <c r="C13" t="s">
        <v>3879</v>
      </c>
    </row>
    <row r="14" spans="1:3">
      <c r="A14" t="s">
        <v>3854</v>
      </c>
      <c r="B14">
        <v>23395</v>
      </c>
      <c r="C14">
        <v>74.314599999999999</v>
      </c>
    </row>
    <row r="15" spans="1:3">
      <c r="A15" t="s">
        <v>3854</v>
      </c>
      <c r="B15">
        <v>29902</v>
      </c>
      <c r="C15">
        <v>52.251800000000003</v>
      </c>
    </row>
    <row r="16" spans="1:3">
      <c r="A16" t="s">
        <v>3854</v>
      </c>
      <c r="B16">
        <v>21636</v>
      </c>
      <c r="C16">
        <v>67.970799999999997</v>
      </c>
    </row>
    <row r="17" spans="1:3">
      <c r="A17" t="s">
        <v>3854</v>
      </c>
      <c r="B17">
        <v>42003</v>
      </c>
      <c r="C17">
        <v>76.2834</v>
      </c>
    </row>
    <row r="18" spans="1:3">
      <c r="A18" t="s">
        <v>3854</v>
      </c>
      <c r="B18">
        <v>41487</v>
      </c>
      <c r="C18">
        <v>86.221000000000004</v>
      </c>
    </row>
    <row r="19" spans="1:3">
      <c r="A19" t="s">
        <v>3854</v>
      </c>
      <c r="B19">
        <v>58684</v>
      </c>
      <c r="C19">
        <v>69.783299999999997</v>
      </c>
    </row>
    <row r="20" spans="1:3">
      <c r="A20" t="s">
        <v>3854</v>
      </c>
      <c r="B20">
        <v>55680</v>
      </c>
      <c r="C20">
        <v>74.220799999999997</v>
      </c>
    </row>
    <row r="21" spans="1:3">
      <c r="A21" t="s">
        <v>3854</v>
      </c>
      <c r="B21">
        <v>16614</v>
      </c>
      <c r="C21">
        <v>74.845799999999997</v>
      </c>
    </row>
    <row r="22" spans="1:3">
      <c r="A22" t="s">
        <v>3854</v>
      </c>
      <c r="B22">
        <v>86984</v>
      </c>
      <c r="C22">
        <v>77.2209</v>
      </c>
    </row>
    <row r="23" spans="1:3">
      <c r="A23" t="s">
        <v>3854</v>
      </c>
      <c r="B23">
        <v>16749</v>
      </c>
      <c r="C23">
        <v>77.502099999999999</v>
      </c>
    </row>
    <row r="24" spans="1:3">
      <c r="A24" t="s">
        <v>3854</v>
      </c>
      <c r="B24">
        <v>35415</v>
      </c>
      <c r="C24">
        <v>68.220799999999997</v>
      </c>
    </row>
    <row r="25" spans="1:3">
      <c r="A25" t="s">
        <v>3854</v>
      </c>
      <c r="B25">
        <v>82615</v>
      </c>
      <c r="C25">
        <v>70.501999999999995</v>
      </c>
    </row>
    <row r="26" spans="1:3">
      <c r="A26" t="s">
        <v>3854</v>
      </c>
      <c r="B26">
        <v>9271</v>
      </c>
      <c r="C26">
        <v>61.631799999999998</v>
      </c>
    </row>
    <row r="27" spans="1:3">
      <c r="A27" t="s">
        <v>3854</v>
      </c>
      <c r="B27">
        <v>60022</v>
      </c>
      <c r="C27">
        <v>59.970700000000001</v>
      </c>
    </row>
    <row r="28" spans="1:3">
      <c r="A28" t="s">
        <v>3854</v>
      </c>
      <c r="B28">
        <v>51662</v>
      </c>
      <c r="C28">
        <v>91.721000000000004</v>
      </c>
    </row>
    <row r="29" spans="1:3">
      <c r="A29" t="s">
        <v>3855</v>
      </c>
      <c r="B29">
        <v>23395</v>
      </c>
      <c r="C29">
        <v>68.595799999999997</v>
      </c>
    </row>
    <row r="30" spans="1:3">
      <c r="A30" t="s">
        <v>3855</v>
      </c>
      <c r="B30">
        <v>29902</v>
      </c>
      <c r="C30">
        <v>76.2209</v>
      </c>
    </row>
    <row r="31" spans="1:3">
      <c r="A31" t="s">
        <v>3855</v>
      </c>
      <c r="B31">
        <v>21636</v>
      </c>
      <c r="C31">
        <v>79.2209</v>
      </c>
    </row>
    <row r="32" spans="1:3">
      <c r="A32" t="s">
        <v>3855</v>
      </c>
      <c r="B32">
        <v>42003</v>
      </c>
      <c r="C32">
        <v>68.033299999999997</v>
      </c>
    </row>
    <row r="33" spans="1:3">
      <c r="A33" t="s">
        <v>3855</v>
      </c>
      <c r="B33">
        <v>41487</v>
      </c>
      <c r="C33">
        <v>64.939499999999995</v>
      </c>
    </row>
    <row r="34" spans="1:3">
      <c r="A34" t="s">
        <v>3855</v>
      </c>
      <c r="B34">
        <v>58684</v>
      </c>
      <c r="C34">
        <v>67</v>
      </c>
    </row>
    <row r="35" spans="1:3">
      <c r="A35" t="s">
        <v>3855</v>
      </c>
      <c r="B35">
        <v>55680</v>
      </c>
      <c r="C35">
        <v>81.002200000000002</v>
      </c>
    </row>
    <row r="36" spans="1:3">
      <c r="A36" t="s">
        <v>3855</v>
      </c>
      <c r="B36">
        <v>16614</v>
      </c>
      <c r="C36">
        <v>76.2834</v>
      </c>
    </row>
    <row r="37" spans="1:3">
      <c r="A37" t="s">
        <v>3855</v>
      </c>
      <c r="B37">
        <v>86984</v>
      </c>
      <c r="C37">
        <v>79.2209</v>
      </c>
    </row>
    <row r="38" spans="1:3">
      <c r="A38" t="s">
        <v>3855</v>
      </c>
      <c r="B38">
        <v>16749</v>
      </c>
      <c r="C38">
        <v>63.564500000000002</v>
      </c>
    </row>
    <row r="39" spans="1:3">
      <c r="A39" t="s">
        <v>3855</v>
      </c>
      <c r="B39">
        <v>35415</v>
      </c>
      <c r="C39">
        <v>66.908299999999997</v>
      </c>
    </row>
    <row r="40" spans="1:3">
      <c r="A40" t="s">
        <v>3855</v>
      </c>
      <c r="B40">
        <v>82615</v>
      </c>
      <c r="C40">
        <v>72.783299999999997</v>
      </c>
    </row>
    <row r="41" spans="1:3">
      <c r="A41" t="s">
        <v>3855</v>
      </c>
      <c r="B41">
        <v>9271</v>
      </c>
      <c r="C41">
        <v>72.064599999999999</v>
      </c>
    </row>
    <row r="42" spans="1:3">
      <c r="A42" t="s">
        <v>3855</v>
      </c>
      <c r="B42">
        <v>60022</v>
      </c>
      <c r="C42">
        <v>67.783299999999997</v>
      </c>
    </row>
    <row r="43" spans="1:3">
      <c r="A43" t="s">
        <v>3855</v>
      </c>
      <c r="B43">
        <v>51662</v>
      </c>
      <c r="C43">
        <v>73.283299999999997</v>
      </c>
    </row>
    <row r="44" spans="1:3">
      <c r="A44" t="s">
        <v>3856</v>
      </c>
      <c r="B44">
        <v>23395</v>
      </c>
      <c r="C44">
        <v>54.783099999999997</v>
      </c>
    </row>
    <row r="45" spans="1:3">
      <c r="A45" t="s">
        <v>3856</v>
      </c>
      <c r="B45">
        <v>29902</v>
      </c>
      <c r="C45">
        <v>70.001999999999995</v>
      </c>
    </row>
    <row r="46" spans="1:3">
      <c r="A46" t="s">
        <v>3856</v>
      </c>
      <c r="B46">
        <v>21636</v>
      </c>
      <c r="C46">
        <v>80.5334</v>
      </c>
    </row>
    <row r="47" spans="1:3">
      <c r="A47" t="s">
        <v>3856</v>
      </c>
      <c r="B47">
        <v>42003</v>
      </c>
      <c r="C47">
        <v>33.064100000000003</v>
      </c>
    </row>
    <row r="48" spans="1:3">
      <c r="A48" t="s">
        <v>3856</v>
      </c>
      <c r="B48">
        <v>41487</v>
      </c>
      <c r="C48">
        <v>76.939599999999999</v>
      </c>
    </row>
    <row r="49" spans="1:3">
      <c r="A49" t="s">
        <v>3856</v>
      </c>
      <c r="B49">
        <v>58684</v>
      </c>
      <c r="C49">
        <v>78.2834</v>
      </c>
    </row>
    <row r="50" spans="1:3">
      <c r="A50" t="s">
        <v>3856</v>
      </c>
      <c r="B50">
        <v>55680</v>
      </c>
      <c r="C50">
        <v>71.033299999999997</v>
      </c>
    </row>
    <row r="51" spans="1:3">
      <c r="A51" t="s">
        <v>3856</v>
      </c>
      <c r="B51">
        <v>16614</v>
      </c>
      <c r="C51">
        <v>51.783099999999997</v>
      </c>
    </row>
    <row r="52" spans="1:3">
      <c r="A52" t="s">
        <v>3856</v>
      </c>
      <c r="B52">
        <v>86984</v>
      </c>
      <c r="C52">
        <v>58.564399999999999</v>
      </c>
    </row>
    <row r="53" spans="1:3">
      <c r="A53" t="s">
        <v>3856</v>
      </c>
      <c r="B53">
        <v>16749</v>
      </c>
      <c r="C53">
        <v>82.2209</v>
      </c>
    </row>
    <row r="54" spans="1:3">
      <c r="A54" t="s">
        <v>3856</v>
      </c>
      <c r="B54">
        <v>35415</v>
      </c>
      <c r="C54">
        <v>61.033200000000001</v>
      </c>
    </row>
    <row r="55" spans="1:3">
      <c r="A55" t="s">
        <v>3856</v>
      </c>
      <c r="B55">
        <v>82615</v>
      </c>
      <c r="C55">
        <v>72.970799999999997</v>
      </c>
    </row>
    <row r="56" spans="1:3">
      <c r="A56" t="s">
        <v>3856</v>
      </c>
      <c r="B56">
        <v>9271</v>
      </c>
      <c r="C56">
        <v>86.471000000000004</v>
      </c>
    </row>
    <row r="57" spans="1:3">
      <c r="A57" t="s">
        <v>3856</v>
      </c>
      <c r="B57">
        <v>60022</v>
      </c>
      <c r="C57">
        <v>68.564499999999995</v>
      </c>
    </row>
    <row r="58" spans="1:3">
      <c r="A58" t="s">
        <v>3856</v>
      </c>
      <c r="B58">
        <v>51662</v>
      </c>
      <c r="C58">
        <v>56.033099999999997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9"/>
  <sheetViews>
    <sheetView workbookViewId="0">
      <selection activeCell="F13" sqref="F13"/>
    </sheetView>
  </sheetViews>
  <sheetFormatPr baseColWidth="10" defaultColWidth="11" defaultRowHeight="13" x14ac:dyDescent="0"/>
  <cols>
    <col min="1" max="1" width="36.7109375" customWidth="1"/>
  </cols>
  <sheetData>
    <row r="1" spans="1:5" ht="23">
      <c r="A1" s="26" t="s">
        <v>2603</v>
      </c>
    </row>
    <row r="3" spans="1:5">
      <c r="A3" t="s">
        <v>3739</v>
      </c>
    </row>
    <row r="5" spans="1:5">
      <c r="A5" t="s">
        <v>3352</v>
      </c>
    </row>
    <row r="6" spans="1:5">
      <c r="A6" t="s">
        <v>3740</v>
      </c>
    </row>
    <row r="7" spans="1:5">
      <c r="A7" t="s">
        <v>3568</v>
      </c>
    </row>
    <row r="8" spans="1:5">
      <c r="A8" t="s">
        <v>3632</v>
      </c>
    </row>
    <row r="10" spans="1:5">
      <c r="A10" t="s">
        <v>3636</v>
      </c>
    </row>
    <row r="11" spans="1:5">
      <c r="A11" t="s">
        <v>1750</v>
      </c>
    </row>
    <row r="16" spans="1:5">
      <c r="A16" t="s">
        <v>2620</v>
      </c>
      <c r="B16" t="s">
        <v>2604</v>
      </c>
      <c r="C16" t="s">
        <v>1275</v>
      </c>
      <c r="D16" t="s">
        <v>2755</v>
      </c>
      <c r="E16" t="s">
        <v>2605</v>
      </c>
    </row>
    <row r="17" spans="1:5">
      <c r="A17" t="s">
        <v>2729</v>
      </c>
      <c r="B17" t="s">
        <v>2730</v>
      </c>
      <c r="C17">
        <v>29</v>
      </c>
      <c r="D17" t="s">
        <v>2754</v>
      </c>
      <c r="E17">
        <v>1</v>
      </c>
    </row>
    <row r="18" spans="1:5">
      <c r="A18" t="s">
        <v>2731</v>
      </c>
      <c r="B18" t="s">
        <v>2730</v>
      </c>
      <c r="C18">
        <v>2</v>
      </c>
      <c r="D18" t="s">
        <v>2754</v>
      </c>
      <c r="E18">
        <v>0</v>
      </c>
    </row>
    <row r="19" spans="1:5">
      <c r="A19" t="s">
        <v>2732</v>
      </c>
      <c r="B19" t="s">
        <v>2730</v>
      </c>
      <c r="C19">
        <v>30</v>
      </c>
      <c r="D19" t="s">
        <v>2749</v>
      </c>
      <c r="E19">
        <v>0</v>
      </c>
    </row>
    <row r="20" spans="1:5">
      <c r="A20" t="s">
        <v>2464</v>
      </c>
      <c r="B20" t="s">
        <v>2730</v>
      </c>
      <c r="C20">
        <v>25</v>
      </c>
      <c r="D20" t="s">
        <v>2754</v>
      </c>
      <c r="E20">
        <v>0</v>
      </c>
    </row>
    <row r="21" spans="1:5">
      <c r="A21" t="s">
        <v>2465</v>
      </c>
      <c r="B21" t="s">
        <v>2730</v>
      </c>
      <c r="C21">
        <v>0.92</v>
      </c>
      <c r="D21" t="s">
        <v>2749</v>
      </c>
      <c r="E21">
        <v>1</v>
      </c>
    </row>
    <row r="22" spans="1:5">
      <c r="A22" t="s">
        <v>2466</v>
      </c>
      <c r="B22" t="s">
        <v>2730</v>
      </c>
      <c r="C22">
        <v>47</v>
      </c>
      <c r="D22" t="s">
        <v>2749</v>
      </c>
      <c r="E22">
        <v>1</v>
      </c>
    </row>
    <row r="23" spans="1:5">
      <c r="A23" t="s">
        <v>2467</v>
      </c>
      <c r="B23" t="s">
        <v>2730</v>
      </c>
      <c r="C23">
        <v>63</v>
      </c>
      <c r="D23" t="s">
        <v>2754</v>
      </c>
      <c r="E23">
        <v>1</v>
      </c>
    </row>
    <row r="24" spans="1:5">
      <c r="A24" t="s">
        <v>2470</v>
      </c>
      <c r="B24" t="s">
        <v>2730</v>
      </c>
      <c r="C24">
        <v>39</v>
      </c>
      <c r="D24" t="s">
        <v>2749</v>
      </c>
      <c r="E24">
        <v>0</v>
      </c>
    </row>
    <row r="25" spans="1:5">
      <c r="A25" t="s">
        <v>2471</v>
      </c>
      <c r="B25" t="s">
        <v>2730</v>
      </c>
      <c r="C25">
        <v>58</v>
      </c>
      <c r="D25" t="s">
        <v>2754</v>
      </c>
      <c r="E25">
        <v>1</v>
      </c>
    </row>
    <row r="26" spans="1:5">
      <c r="A26" t="s">
        <v>2472</v>
      </c>
      <c r="B26" t="s">
        <v>2730</v>
      </c>
      <c r="C26">
        <v>71</v>
      </c>
      <c r="D26" t="s">
        <v>2749</v>
      </c>
      <c r="E26">
        <v>0</v>
      </c>
    </row>
    <row r="27" spans="1:5">
      <c r="A27" t="s">
        <v>2473</v>
      </c>
      <c r="B27" t="s">
        <v>2730</v>
      </c>
      <c r="C27">
        <v>47</v>
      </c>
      <c r="D27" t="s">
        <v>2749</v>
      </c>
      <c r="E27">
        <v>0</v>
      </c>
    </row>
    <row r="28" spans="1:5">
      <c r="A28" t="s">
        <v>2350</v>
      </c>
      <c r="B28" t="s">
        <v>2730</v>
      </c>
      <c r="C28">
        <v>19</v>
      </c>
      <c r="D28" t="s">
        <v>2754</v>
      </c>
      <c r="E28">
        <v>1</v>
      </c>
    </row>
    <row r="29" spans="1:5">
      <c r="A29" t="s">
        <v>2351</v>
      </c>
      <c r="B29" t="s">
        <v>2730</v>
      </c>
      <c r="D29" t="s">
        <v>2754</v>
      </c>
      <c r="E29">
        <v>1</v>
      </c>
    </row>
    <row r="30" spans="1:5">
      <c r="A30" t="s">
        <v>2352</v>
      </c>
      <c r="B30" t="s">
        <v>2730</v>
      </c>
      <c r="D30" t="s">
        <v>2749</v>
      </c>
      <c r="E30">
        <v>1</v>
      </c>
    </row>
    <row r="31" spans="1:5">
      <c r="A31" t="s">
        <v>2353</v>
      </c>
      <c r="B31" t="s">
        <v>2730</v>
      </c>
      <c r="D31" t="s">
        <v>2749</v>
      </c>
      <c r="E31">
        <v>0</v>
      </c>
    </row>
    <row r="32" spans="1:5">
      <c r="A32" t="s">
        <v>2476</v>
      </c>
      <c r="B32" t="s">
        <v>2730</v>
      </c>
      <c r="C32">
        <v>50</v>
      </c>
      <c r="D32" t="s">
        <v>2754</v>
      </c>
      <c r="E32">
        <v>1</v>
      </c>
    </row>
    <row r="33" spans="1:5">
      <c r="A33" t="s">
        <v>2477</v>
      </c>
      <c r="B33" t="s">
        <v>2730</v>
      </c>
      <c r="C33">
        <v>24</v>
      </c>
      <c r="D33" t="s">
        <v>2749</v>
      </c>
      <c r="E33">
        <v>0</v>
      </c>
    </row>
    <row r="34" spans="1:5">
      <c r="A34" t="s">
        <v>2355</v>
      </c>
      <c r="B34" t="s">
        <v>2730</v>
      </c>
      <c r="C34">
        <v>36</v>
      </c>
      <c r="D34" t="s">
        <v>2749</v>
      </c>
      <c r="E34">
        <v>0</v>
      </c>
    </row>
    <row r="35" spans="1:5">
      <c r="A35" t="s">
        <v>2356</v>
      </c>
      <c r="B35" t="s">
        <v>2730</v>
      </c>
      <c r="C35">
        <v>37</v>
      </c>
      <c r="D35" t="s">
        <v>2749</v>
      </c>
      <c r="E35">
        <v>1</v>
      </c>
    </row>
    <row r="36" spans="1:5">
      <c r="A36" t="s">
        <v>2357</v>
      </c>
      <c r="B36" t="s">
        <v>2730</v>
      </c>
      <c r="C36">
        <v>47</v>
      </c>
      <c r="D36" t="s">
        <v>2754</v>
      </c>
      <c r="E36">
        <v>1</v>
      </c>
    </row>
    <row r="37" spans="1:5">
      <c r="A37" t="s">
        <v>2358</v>
      </c>
      <c r="B37" t="s">
        <v>2730</v>
      </c>
      <c r="C37">
        <v>26</v>
      </c>
      <c r="D37" t="s">
        <v>2749</v>
      </c>
      <c r="E37">
        <v>1</v>
      </c>
    </row>
    <row r="38" spans="1:5">
      <c r="A38" t="s">
        <v>2487</v>
      </c>
      <c r="B38" t="s">
        <v>2730</v>
      </c>
      <c r="C38">
        <v>25</v>
      </c>
      <c r="D38" t="s">
        <v>2749</v>
      </c>
      <c r="E38">
        <v>0</v>
      </c>
    </row>
    <row r="39" spans="1:5">
      <c r="A39" t="s">
        <v>2360</v>
      </c>
      <c r="B39" t="s">
        <v>2730</v>
      </c>
      <c r="C39">
        <v>25</v>
      </c>
      <c r="D39" t="s">
        <v>2749</v>
      </c>
      <c r="E39">
        <v>1</v>
      </c>
    </row>
    <row r="40" spans="1:5">
      <c r="A40" t="s">
        <v>2504</v>
      </c>
      <c r="B40" t="s">
        <v>2730</v>
      </c>
      <c r="C40">
        <v>19</v>
      </c>
      <c r="D40" t="s">
        <v>2754</v>
      </c>
      <c r="E40">
        <v>1</v>
      </c>
    </row>
    <row r="41" spans="1:5">
      <c r="A41" t="s">
        <v>2505</v>
      </c>
      <c r="B41" t="s">
        <v>2730</v>
      </c>
      <c r="C41">
        <v>28</v>
      </c>
      <c r="D41" t="s">
        <v>2749</v>
      </c>
      <c r="E41">
        <v>1</v>
      </c>
    </row>
    <row r="42" spans="1:5">
      <c r="A42" t="s">
        <v>2868</v>
      </c>
      <c r="B42" t="s">
        <v>2730</v>
      </c>
      <c r="C42">
        <v>45</v>
      </c>
      <c r="D42" t="s">
        <v>2749</v>
      </c>
      <c r="E42">
        <v>0</v>
      </c>
    </row>
    <row r="43" spans="1:5">
      <c r="A43" t="s">
        <v>2869</v>
      </c>
      <c r="B43" t="s">
        <v>2730</v>
      </c>
      <c r="C43">
        <v>39</v>
      </c>
      <c r="D43" t="s">
        <v>2749</v>
      </c>
      <c r="E43">
        <v>1</v>
      </c>
    </row>
    <row r="44" spans="1:5">
      <c r="A44" t="s">
        <v>2870</v>
      </c>
      <c r="B44" t="s">
        <v>2730</v>
      </c>
      <c r="C44">
        <v>30</v>
      </c>
      <c r="D44" t="s">
        <v>2754</v>
      </c>
      <c r="E44">
        <v>1</v>
      </c>
    </row>
    <row r="45" spans="1:5">
      <c r="A45" t="s">
        <v>2988</v>
      </c>
      <c r="B45" t="s">
        <v>2730</v>
      </c>
      <c r="C45">
        <v>58</v>
      </c>
      <c r="D45" t="s">
        <v>2754</v>
      </c>
      <c r="E45">
        <v>1</v>
      </c>
    </row>
    <row r="46" spans="1:5">
      <c r="A46" t="s">
        <v>2989</v>
      </c>
      <c r="B46" t="s">
        <v>2730</v>
      </c>
      <c r="D46" t="s">
        <v>2749</v>
      </c>
      <c r="E46">
        <v>0</v>
      </c>
    </row>
    <row r="47" spans="1:5">
      <c r="A47" t="s">
        <v>2990</v>
      </c>
      <c r="B47" t="s">
        <v>2730</v>
      </c>
      <c r="C47">
        <v>45</v>
      </c>
      <c r="D47" t="s">
        <v>2754</v>
      </c>
      <c r="E47">
        <v>1</v>
      </c>
    </row>
    <row r="48" spans="1:5">
      <c r="A48" t="s">
        <v>2874</v>
      </c>
      <c r="B48" t="s">
        <v>2730</v>
      </c>
      <c r="C48">
        <v>22</v>
      </c>
      <c r="D48" t="s">
        <v>2754</v>
      </c>
      <c r="E48">
        <v>1</v>
      </c>
    </row>
    <row r="49" spans="1:5">
      <c r="A49" t="s">
        <v>2875</v>
      </c>
      <c r="B49" t="s">
        <v>2730</v>
      </c>
      <c r="D49" t="s">
        <v>2749</v>
      </c>
      <c r="E49">
        <v>1</v>
      </c>
    </row>
    <row r="50" spans="1:5">
      <c r="A50" t="s">
        <v>2882</v>
      </c>
      <c r="B50" t="s">
        <v>2730</v>
      </c>
      <c r="C50">
        <v>41</v>
      </c>
      <c r="D50" t="s">
        <v>2749</v>
      </c>
      <c r="E50">
        <v>0</v>
      </c>
    </row>
    <row r="51" spans="1:5">
      <c r="A51" t="s">
        <v>2883</v>
      </c>
      <c r="B51" t="s">
        <v>2730</v>
      </c>
      <c r="C51">
        <v>48</v>
      </c>
      <c r="D51" t="s">
        <v>2749</v>
      </c>
      <c r="E51">
        <v>0</v>
      </c>
    </row>
    <row r="52" spans="1:5">
      <c r="A52" t="s">
        <v>2884</v>
      </c>
      <c r="B52" t="s">
        <v>2730</v>
      </c>
      <c r="D52" t="s">
        <v>2749</v>
      </c>
      <c r="E52">
        <v>0</v>
      </c>
    </row>
    <row r="53" spans="1:5">
      <c r="A53" t="s">
        <v>725</v>
      </c>
      <c r="B53" t="s">
        <v>2730</v>
      </c>
      <c r="C53">
        <v>44</v>
      </c>
      <c r="D53" t="s">
        <v>2754</v>
      </c>
      <c r="E53">
        <v>1</v>
      </c>
    </row>
    <row r="54" spans="1:5">
      <c r="A54" t="s">
        <v>726</v>
      </c>
      <c r="B54" t="s">
        <v>2730</v>
      </c>
      <c r="C54">
        <v>59</v>
      </c>
      <c r="D54" t="s">
        <v>2754</v>
      </c>
      <c r="E54">
        <v>1</v>
      </c>
    </row>
    <row r="55" spans="1:5">
      <c r="A55" t="s">
        <v>2782</v>
      </c>
      <c r="B55" t="s">
        <v>2730</v>
      </c>
      <c r="C55">
        <v>60</v>
      </c>
      <c r="D55" t="s">
        <v>2754</v>
      </c>
      <c r="E55">
        <v>1</v>
      </c>
    </row>
    <row r="56" spans="1:5">
      <c r="A56" t="s">
        <v>2780</v>
      </c>
      <c r="B56" t="s">
        <v>2730</v>
      </c>
      <c r="C56">
        <v>45</v>
      </c>
      <c r="D56" t="s">
        <v>2749</v>
      </c>
      <c r="E56">
        <v>0</v>
      </c>
    </row>
    <row r="57" spans="1:5">
      <c r="A57" t="s">
        <v>2651</v>
      </c>
      <c r="B57" t="s">
        <v>2730</v>
      </c>
      <c r="D57" t="s">
        <v>2749</v>
      </c>
      <c r="E57">
        <v>1</v>
      </c>
    </row>
    <row r="58" spans="1:5">
      <c r="A58" t="s">
        <v>2652</v>
      </c>
      <c r="B58" t="s">
        <v>2730</v>
      </c>
      <c r="C58">
        <v>53</v>
      </c>
      <c r="D58" t="s">
        <v>2754</v>
      </c>
      <c r="E58">
        <v>1</v>
      </c>
    </row>
    <row r="59" spans="1:5">
      <c r="A59" t="s">
        <v>2523</v>
      </c>
      <c r="B59" t="s">
        <v>2730</v>
      </c>
      <c r="C59">
        <v>58</v>
      </c>
      <c r="D59" t="s">
        <v>2754</v>
      </c>
      <c r="E59">
        <v>1</v>
      </c>
    </row>
    <row r="60" spans="1:5">
      <c r="A60" t="s">
        <v>2524</v>
      </c>
      <c r="B60" t="s">
        <v>2730</v>
      </c>
      <c r="C60">
        <v>36</v>
      </c>
      <c r="D60" t="s">
        <v>2749</v>
      </c>
      <c r="E60">
        <v>1</v>
      </c>
    </row>
    <row r="61" spans="1:5">
      <c r="A61" t="s">
        <v>2525</v>
      </c>
      <c r="B61" t="s">
        <v>2730</v>
      </c>
      <c r="C61">
        <v>33</v>
      </c>
      <c r="D61" t="s">
        <v>2749</v>
      </c>
      <c r="E61">
        <v>0</v>
      </c>
    </row>
    <row r="62" spans="1:5">
      <c r="A62" t="s">
        <v>2526</v>
      </c>
      <c r="B62" t="s">
        <v>2730</v>
      </c>
      <c r="D62" t="s">
        <v>2749</v>
      </c>
      <c r="E62">
        <v>0</v>
      </c>
    </row>
    <row r="63" spans="1:5">
      <c r="A63" t="s">
        <v>2527</v>
      </c>
      <c r="B63" t="s">
        <v>2730</v>
      </c>
      <c r="D63" t="s">
        <v>2749</v>
      </c>
      <c r="E63">
        <v>0</v>
      </c>
    </row>
    <row r="64" spans="1:5">
      <c r="A64" t="s">
        <v>2528</v>
      </c>
      <c r="B64" t="s">
        <v>2730</v>
      </c>
      <c r="C64">
        <v>36</v>
      </c>
      <c r="D64" t="s">
        <v>2749</v>
      </c>
      <c r="E64">
        <v>1</v>
      </c>
    </row>
    <row r="65" spans="1:5">
      <c r="A65" t="s">
        <v>2529</v>
      </c>
      <c r="B65" t="s">
        <v>2730</v>
      </c>
      <c r="C65">
        <v>36</v>
      </c>
      <c r="D65" t="s">
        <v>2754</v>
      </c>
      <c r="E65">
        <v>1</v>
      </c>
    </row>
    <row r="66" spans="1:5">
      <c r="A66" t="s">
        <v>2530</v>
      </c>
      <c r="B66" t="s">
        <v>2730</v>
      </c>
      <c r="C66">
        <v>14</v>
      </c>
      <c r="D66" t="s">
        <v>2754</v>
      </c>
      <c r="E66">
        <v>1</v>
      </c>
    </row>
    <row r="67" spans="1:5">
      <c r="A67" t="s">
        <v>2403</v>
      </c>
      <c r="B67" t="s">
        <v>2730</v>
      </c>
      <c r="C67">
        <v>11</v>
      </c>
      <c r="D67" t="s">
        <v>2749</v>
      </c>
      <c r="E67">
        <v>1</v>
      </c>
    </row>
    <row r="68" spans="1:5">
      <c r="A68" t="s">
        <v>2404</v>
      </c>
      <c r="B68" t="s">
        <v>2730</v>
      </c>
      <c r="C68">
        <v>49</v>
      </c>
      <c r="D68" t="s">
        <v>2749</v>
      </c>
      <c r="E68">
        <v>0</v>
      </c>
    </row>
    <row r="69" spans="1:5">
      <c r="A69" t="s">
        <v>2405</v>
      </c>
      <c r="B69" t="s">
        <v>2730</v>
      </c>
      <c r="D69" t="s">
        <v>2754</v>
      </c>
      <c r="E69">
        <v>1</v>
      </c>
    </row>
    <row r="70" spans="1:5">
      <c r="A70" t="s">
        <v>2534</v>
      </c>
      <c r="B70" t="s">
        <v>2730</v>
      </c>
      <c r="C70">
        <v>36</v>
      </c>
      <c r="D70" t="s">
        <v>2749</v>
      </c>
      <c r="E70">
        <v>0</v>
      </c>
    </row>
    <row r="71" spans="1:5">
      <c r="A71" t="s">
        <v>2658</v>
      </c>
      <c r="B71" t="s">
        <v>2730</v>
      </c>
      <c r="D71" t="s">
        <v>2754</v>
      </c>
      <c r="E71">
        <v>1</v>
      </c>
    </row>
    <row r="72" spans="1:5">
      <c r="A72" t="s">
        <v>2659</v>
      </c>
      <c r="B72" t="s">
        <v>2730</v>
      </c>
      <c r="C72">
        <v>46</v>
      </c>
      <c r="D72" t="s">
        <v>2749</v>
      </c>
      <c r="E72">
        <v>0</v>
      </c>
    </row>
    <row r="73" spans="1:5">
      <c r="A73" t="s">
        <v>2660</v>
      </c>
      <c r="B73" t="s">
        <v>2730</v>
      </c>
      <c r="C73">
        <v>47</v>
      </c>
      <c r="D73" t="s">
        <v>2754</v>
      </c>
      <c r="E73">
        <v>1</v>
      </c>
    </row>
    <row r="74" spans="1:5">
      <c r="A74" t="s">
        <v>2535</v>
      </c>
      <c r="B74" t="s">
        <v>2730</v>
      </c>
      <c r="C74">
        <v>27</v>
      </c>
      <c r="D74" t="s">
        <v>2749</v>
      </c>
      <c r="E74">
        <v>1</v>
      </c>
    </row>
    <row r="75" spans="1:5">
      <c r="A75" t="s">
        <v>2132</v>
      </c>
      <c r="B75" t="s">
        <v>2730</v>
      </c>
      <c r="C75">
        <v>31</v>
      </c>
      <c r="D75" t="s">
        <v>2754</v>
      </c>
      <c r="E75">
        <v>1</v>
      </c>
    </row>
    <row r="76" spans="1:5">
      <c r="A76" t="s">
        <v>2133</v>
      </c>
      <c r="B76" t="s">
        <v>2730</v>
      </c>
      <c r="D76" t="s">
        <v>2754</v>
      </c>
      <c r="E76">
        <v>1</v>
      </c>
    </row>
    <row r="77" spans="1:5">
      <c r="A77" t="s">
        <v>2134</v>
      </c>
      <c r="B77" t="s">
        <v>2730</v>
      </c>
      <c r="D77" t="s">
        <v>2749</v>
      </c>
      <c r="E77">
        <v>1</v>
      </c>
    </row>
    <row r="78" spans="1:5">
      <c r="A78" t="s">
        <v>2408</v>
      </c>
      <c r="B78" t="s">
        <v>2730</v>
      </c>
      <c r="D78" t="s">
        <v>2754</v>
      </c>
      <c r="E78">
        <v>1</v>
      </c>
    </row>
    <row r="79" spans="1:5">
      <c r="A79" t="s">
        <v>2409</v>
      </c>
      <c r="B79" t="s">
        <v>2730</v>
      </c>
      <c r="D79" t="s">
        <v>2749</v>
      </c>
      <c r="E79">
        <v>0</v>
      </c>
    </row>
    <row r="80" spans="1:5">
      <c r="A80" t="s">
        <v>2536</v>
      </c>
      <c r="B80" t="s">
        <v>2730</v>
      </c>
      <c r="C80">
        <v>27</v>
      </c>
      <c r="D80" t="s">
        <v>2749</v>
      </c>
      <c r="E80">
        <v>0</v>
      </c>
    </row>
    <row r="81" spans="1:5">
      <c r="A81" t="s">
        <v>2537</v>
      </c>
      <c r="B81" t="s">
        <v>2730</v>
      </c>
      <c r="C81">
        <v>26</v>
      </c>
      <c r="D81" t="s">
        <v>2754</v>
      </c>
      <c r="E81">
        <v>1</v>
      </c>
    </row>
    <row r="82" spans="1:5">
      <c r="A82" t="s">
        <v>2411</v>
      </c>
      <c r="B82" t="s">
        <v>2730</v>
      </c>
      <c r="D82" t="s">
        <v>2749</v>
      </c>
      <c r="E82">
        <v>0</v>
      </c>
    </row>
    <row r="83" spans="1:5">
      <c r="A83" t="s">
        <v>2278</v>
      </c>
      <c r="B83" t="s">
        <v>2730</v>
      </c>
      <c r="D83" t="s">
        <v>2749</v>
      </c>
      <c r="E83">
        <v>0</v>
      </c>
    </row>
    <row r="84" spans="1:5">
      <c r="A84" t="s">
        <v>2413</v>
      </c>
      <c r="B84" t="s">
        <v>2730</v>
      </c>
      <c r="C84">
        <v>64</v>
      </c>
      <c r="D84" t="s">
        <v>2754</v>
      </c>
      <c r="E84">
        <v>1</v>
      </c>
    </row>
    <row r="85" spans="1:5">
      <c r="A85" t="s">
        <v>2414</v>
      </c>
      <c r="B85" t="s">
        <v>2730</v>
      </c>
      <c r="C85">
        <v>37</v>
      </c>
      <c r="D85" t="s">
        <v>2749</v>
      </c>
      <c r="E85">
        <v>0</v>
      </c>
    </row>
    <row r="86" spans="1:5">
      <c r="A86" t="s">
        <v>2284</v>
      </c>
      <c r="B86" t="s">
        <v>2730</v>
      </c>
      <c r="C86">
        <v>39</v>
      </c>
      <c r="D86" t="s">
        <v>2754</v>
      </c>
      <c r="E86">
        <v>1</v>
      </c>
    </row>
    <row r="87" spans="1:5">
      <c r="A87" t="s">
        <v>2285</v>
      </c>
      <c r="B87" t="s">
        <v>2730</v>
      </c>
      <c r="C87">
        <v>55</v>
      </c>
      <c r="D87" t="s">
        <v>2754</v>
      </c>
      <c r="E87">
        <v>1</v>
      </c>
    </row>
    <row r="88" spans="1:5">
      <c r="A88" t="s">
        <v>2286</v>
      </c>
      <c r="B88" t="s">
        <v>2730</v>
      </c>
      <c r="D88" t="s">
        <v>2749</v>
      </c>
      <c r="E88">
        <v>0</v>
      </c>
    </row>
    <row r="89" spans="1:5">
      <c r="A89" t="s">
        <v>2287</v>
      </c>
      <c r="B89" t="s">
        <v>2730</v>
      </c>
      <c r="C89">
        <v>70</v>
      </c>
      <c r="D89" t="s">
        <v>2749</v>
      </c>
      <c r="E89">
        <v>0</v>
      </c>
    </row>
    <row r="90" spans="1:5">
      <c r="A90" t="s">
        <v>2416</v>
      </c>
      <c r="B90" t="s">
        <v>2730</v>
      </c>
      <c r="C90">
        <v>69</v>
      </c>
      <c r="D90" t="s">
        <v>2754</v>
      </c>
      <c r="E90">
        <v>1</v>
      </c>
    </row>
    <row r="91" spans="1:5">
      <c r="A91" t="s">
        <v>2291</v>
      </c>
      <c r="B91" t="s">
        <v>2730</v>
      </c>
      <c r="C91">
        <v>36</v>
      </c>
      <c r="D91" t="s">
        <v>2754</v>
      </c>
      <c r="E91">
        <v>1</v>
      </c>
    </row>
    <row r="92" spans="1:5">
      <c r="A92" t="s">
        <v>2431</v>
      </c>
      <c r="B92" t="s">
        <v>2730</v>
      </c>
      <c r="C92">
        <v>39</v>
      </c>
      <c r="D92" t="s">
        <v>2749</v>
      </c>
      <c r="E92">
        <v>0</v>
      </c>
    </row>
    <row r="93" spans="1:5">
      <c r="A93" t="s">
        <v>2432</v>
      </c>
      <c r="B93" t="s">
        <v>2730</v>
      </c>
      <c r="C93">
        <v>38</v>
      </c>
      <c r="D93" t="s">
        <v>2754</v>
      </c>
      <c r="E93">
        <v>1</v>
      </c>
    </row>
    <row r="94" spans="1:5">
      <c r="A94" t="s">
        <v>2433</v>
      </c>
      <c r="B94" t="s">
        <v>2730</v>
      </c>
      <c r="D94" t="s">
        <v>2749</v>
      </c>
      <c r="E94">
        <v>1</v>
      </c>
    </row>
    <row r="95" spans="1:5">
      <c r="A95" t="s">
        <v>2569</v>
      </c>
      <c r="B95" t="s">
        <v>2730</v>
      </c>
      <c r="C95">
        <v>27</v>
      </c>
      <c r="D95" t="s">
        <v>2749</v>
      </c>
      <c r="E95">
        <v>1</v>
      </c>
    </row>
    <row r="96" spans="1:5">
      <c r="A96" t="s">
        <v>2570</v>
      </c>
      <c r="B96" t="s">
        <v>2730</v>
      </c>
      <c r="C96">
        <v>31</v>
      </c>
      <c r="D96" t="s">
        <v>2749</v>
      </c>
      <c r="E96">
        <v>0</v>
      </c>
    </row>
    <row r="97" spans="1:5">
      <c r="A97" t="s">
        <v>2571</v>
      </c>
      <c r="B97" t="s">
        <v>2730</v>
      </c>
      <c r="C97">
        <v>27</v>
      </c>
      <c r="D97" t="s">
        <v>2754</v>
      </c>
      <c r="E97">
        <v>1</v>
      </c>
    </row>
    <row r="98" spans="1:5">
      <c r="A98" t="s">
        <v>2572</v>
      </c>
      <c r="B98" t="s">
        <v>2730</v>
      </c>
      <c r="D98" t="s">
        <v>2754</v>
      </c>
      <c r="E98">
        <v>1</v>
      </c>
    </row>
    <row r="99" spans="1:5">
      <c r="A99" t="s">
        <v>2573</v>
      </c>
      <c r="B99" t="s">
        <v>2730</v>
      </c>
      <c r="C99">
        <v>31</v>
      </c>
      <c r="D99" t="s">
        <v>2749</v>
      </c>
      <c r="E99">
        <v>1</v>
      </c>
    </row>
    <row r="100" spans="1:5">
      <c r="A100" t="s">
        <v>2687</v>
      </c>
      <c r="B100" t="s">
        <v>2730</v>
      </c>
      <c r="C100">
        <v>17</v>
      </c>
      <c r="D100" t="s">
        <v>2754</v>
      </c>
      <c r="E100">
        <v>1</v>
      </c>
    </row>
    <row r="101" spans="1:5">
      <c r="A101" t="s">
        <v>2688</v>
      </c>
      <c r="B101" t="s">
        <v>2730</v>
      </c>
      <c r="D101" t="s">
        <v>2749</v>
      </c>
      <c r="E101">
        <v>1</v>
      </c>
    </row>
    <row r="102" spans="1:5">
      <c r="A102" t="s">
        <v>2827</v>
      </c>
      <c r="B102" t="s">
        <v>2730</v>
      </c>
      <c r="D102" t="s">
        <v>2754</v>
      </c>
      <c r="E102">
        <v>1</v>
      </c>
    </row>
    <row r="103" spans="1:5">
      <c r="A103" t="s">
        <v>2828</v>
      </c>
      <c r="B103" t="s">
        <v>2730</v>
      </c>
      <c r="C103">
        <v>4</v>
      </c>
      <c r="D103" t="s">
        <v>2749</v>
      </c>
      <c r="E103">
        <v>1</v>
      </c>
    </row>
    <row r="104" spans="1:5">
      <c r="A104" t="s">
        <v>2829</v>
      </c>
      <c r="B104" t="s">
        <v>2730</v>
      </c>
      <c r="C104">
        <v>27</v>
      </c>
      <c r="D104" t="s">
        <v>2754</v>
      </c>
      <c r="E104">
        <v>1</v>
      </c>
    </row>
    <row r="105" spans="1:5">
      <c r="A105" t="s">
        <v>2950</v>
      </c>
      <c r="B105" t="s">
        <v>2730</v>
      </c>
      <c r="C105">
        <v>50</v>
      </c>
      <c r="D105" t="s">
        <v>2749</v>
      </c>
      <c r="E105">
        <v>0</v>
      </c>
    </row>
    <row r="106" spans="1:5">
      <c r="A106" t="s">
        <v>2951</v>
      </c>
      <c r="B106" t="s">
        <v>2730</v>
      </c>
      <c r="C106">
        <v>48</v>
      </c>
      <c r="D106" t="s">
        <v>2754</v>
      </c>
      <c r="E106">
        <v>1</v>
      </c>
    </row>
    <row r="107" spans="1:5">
      <c r="A107" t="s">
        <v>2952</v>
      </c>
      <c r="B107" t="s">
        <v>2730</v>
      </c>
      <c r="C107">
        <v>49</v>
      </c>
      <c r="D107" t="s">
        <v>2749</v>
      </c>
      <c r="E107">
        <v>1</v>
      </c>
    </row>
    <row r="108" spans="1:5">
      <c r="A108" t="s">
        <v>2831</v>
      </c>
      <c r="B108" t="s">
        <v>2730</v>
      </c>
      <c r="C108">
        <v>48</v>
      </c>
      <c r="D108" t="s">
        <v>2754</v>
      </c>
      <c r="E108">
        <v>1</v>
      </c>
    </row>
    <row r="109" spans="1:5">
      <c r="A109" t="s">
        <v>2832</v>
      </c>
      <c r="B109" t="s">
        <v>2730</v>
      </c>
      <c r="C109">
        <v>39</v>
      </c>
      <c r="D109" t="s">
        <v>2749</v>
      </c>
      <c r="E109">
        <v>0</v>
      </c>
    </row>
    <row r="110" spans="1:5">
      <c r="A110" t="s">
        <v>2592</v>
      </c>
      <c r="B110" t="s">
        <v>2730</v>
      </c>
      <c r="C110">
        <v>23</v>
      </c>
      <c r="D110" t="s">
        <v>2754</v>
      </c>
      <c r="E110">
        <v>1</v>
      </c>
    </row>
    <row r="111" spans="1:5">
      <c r="A111" t="s">
        <v>2593</v>
      </c>
      <c r="B111" t="s">
        <v>2730</v>
      </c>
      <c r="C111">
        <v>53</v>
      </c>
      <c r="D111" t="s">
        <v>2754</v>
      </c>
      <c r="E111">
        <v>1</v>
      </c>
    </row>
    <row r="112" spans="1:5">
      <c r="A112" t="s">
        <v>2717</v>
      </c>
      <c r="B112" t="s">
        <v>2730</v>
      </c>
      <c r="C112">
        <v>36</v>
      </c>
      <c r="D112" t="s">
        <v>2754</v>
      </c>
      <c r="E112">
        <v>0</v>
      </c>
    </row>
    <row r="113" spans="1:5">
      <c r="A113" t="s">
        <v>2586</v>
      </c>
      <c r="B113" t="s">
        <v>2730</v>
      </c>
      <c r="D113" t="s">
        <v>2754</v>
      </c>
      <c r="E113">
        <v>1</v>
      </c>
    </row>
    <row r="114" spans="1:5">
      <c r="A114" t="s">
        <v>2587</v>
      </c>
      <c r="B114" t="s">
        <v>2730</v>
      </c>
      <c r="D114" t="s">
        <v>2749</v>
      </c>
      <c r="E114">
        <v>1</v>
      </c>
    </row>
    <row r="115" spans="1:5">
      <c r="A115" t="s">
        <v>2454</v>
      </c>
      <c r="B115" t="s">
        <v>2730</v>
      </c>
      <c r="C115">
        <v>30</v>
      </c>
      <c r="D115" t="s">
        <v>2749</v>
      </c>
      <c r="E115">
        <v>0</v>
      </c>
    </row>
    <row r="116" spans="1:5">
      <c r="A116" t="s">
        <v>2455</v>
      </c>
      <c r="B116" t="s">
        <v>2730</v>
      </c>
      <c r="C116">
        <v>24</v>
      </c>
      <c r="D116" t="s">
        <v>2754</v>
      </c>
      <c r="E116">
        <v>1</v>
      </c>
    </row>
    <row r="117" spans="1:5">
      <c r="A117" t="s">
        <v>2456</v>
      </c>
      <c r="B117" t="s">
        <v>2730</v>
      </c>
      <c r="C117">
        <v>19</v>
      </c>
      <c r="D117" t="s">
        <v>2749</v>
      </c>
      <c r="E117">
        <v>0</v>
      </c>
    </row>
    <row r="118" spans="1:5">
      <c r="A118" t="s">
        <v>2457</v>
      </c>
      <c r="B118" t="s">
        <v>2730</v>
      </c>
      <c r="C118">
        <v>28</v>
      </c>
      <c r="D118" t="s">
        <v>2754</v>
      </c>
      <c r="E118">
        <v>1</v>
      </c>
    </row>
    <row r="119" spans="1:5">
      <c r="A119" t="s">
        <v>2458</v>
      </c>
      <c r="B119" t="s">
        <v>2730</v>
      </c>
      <c r="C119">
        <v>23</v>
      </c>
      <c r="D119" t="s">
        <v>2754</v>
      </c>
      <c r="E119">
        <v>1</v>
      </c>
    </row>
    <row r="120" spans="1:5">
      <c r="A120" t="s">
        <v>2459</v>
      </c>
      <c r="B120" t="s">
        <v>2730</v>
      </c>
      <c r="C120">
        <v>64</v>
      </c>
      <c r="D120" t="s">
        <v>2749</v>
      </c>
      <c r="E120">
        <v>0</v>
      </c>
    </row>
    <row r="121" spans="1:5">
      <c r="A121" t="s">
        <v>2460</v>
      </c>
      <c r="B121" t="s">
        <v>2730</v>
      </c>
      <c r="C121">
        <v>60</v>
      </c>
      <c r="D121" t="s">
        <v>2754</v>
      </c>
      <c r="E121">
        <v>1</v>
      </c>
    </row>
    <row r="122" spans="1:5">
      <c r="A122" t="s">
        <v>2461</v>
      </c>
      <c r="B122" t="s">
        <v>2730</v>
      </c>
      <c r="D122" t="s">
        <v>2749</v>
      </c>
      <c r="E122">
        <v>0</v>
      </c>
    </row>
    <row r="123" spans="1:5">
      <c r="A123" t="s">
        <v>2462</v>
      </c>
      <c r="B123" t="s">
        <v>2730</v>
      </c>
      <c r="C123">
        <v>49</v>
      </c>
      <c r="D123" t="s">
        <v>2749</v>
      </c>
      <c r="E123">
        <v>1</v>
      </c>
    </row>
    <row r="124" spans="1:5">
      <c r="A124" t="s">
        <v>2337</v>
      </c>
      <c r="B124" t="s">
        <v>2730</v>
      </c>
      <c r="D124" t="s">
        <v>2754</v>
      </c>
      <c r="E124">
        <v>1</v>
      </c>
    </row>
    <row r="125" spans="1:5">
      <c r="A125" t="s">
        <v>2338</v>
      </c>
      <c r="B125" t="s">
        <v>2730</v>
      </c>
      <c r="C125">
        <v>44</v>
      </c>
      <c r="D125" t="s">
        <v>2749</v>
      </c>
      <c r="E125">
        <v>1</v>
      </c>
    </row>
    <row r="126" spans="1:5">
      <c r="A126" t="s">
        <v>2339</v>
      </c>
      <c r="B126" t="s">
        <v>2730</v>
      </c>
      <c r="C126">
        <v>22</v>
      </c>
      <c r="D126" t="s">
        <v>2754</v>
      </c>
      <c r="E126">
        <v>1</v>
      </c>
    </row>
    <row r="127" spans="1:5">
      <c r="A127" t="s">
        <v>2340</v>
      </c>
      <c r="B127" t="s">
        <v>2730</v>
      </c>
      <c r="C127">
        <v>60</v>
      </c>
      <c r="D127" t="s">
        <v>2749</v>
      </c>
      <c r="E127">
        <v>1</v>
      </c>
    </row>
    <row r="128" spans="1:5">
      <c r="A128" t="s">
        <v>2722</v>
      </c>
      <c r="B128" t="s">
        <v>2730</v>
      </c>
      <c r="C128">
        <v>48</v>
      </c>
      <c r="D128" t="s">
        <v>2754</v>
      </c>
      <c r="E128">
        <v>1</v>
      </c>
    </row>
    <row r="129" spans="1:5">
      <c r="A129" t="s">
        <v>2342</v>
      </c>
      <c r="B129" t="s">
        <v>2730</v>
      </c>
      <c r="C129">
        <v>37</v>
      </c>
      <c r="D129" t="s">
        <v>2749</v>
      </c>
      <c r="E129">
        <v>0</v>
      </c>
    </row>
    <row r="130" spans="1:5">
      <c r="A130" t="s">
        <v>2343</v>
      </c>
      <c r="B130" t="s">
        <v>2730</v>
      </c>
      <c r="C130">
        <v>35</v>
      </c>
      <c r="D130" t="s">
        <v>2754</v>
      </c>
      <c r="E130">
        <v>1</v>
      </c>
    </row>
    <row r="131" spans="1:5">
      <c r="A131" t="s">
        <v>2197</v>
      </c>
      <c r="B131" t="s">
        <v>2730</v>
      </c>
      <c r="C131">
        <v>47</v>
      </c>
      <c r="D131" t="s">
        <v>2749</v>
      </c>
      <c r="E131">
        <v>0</v>
      </c>
    </row>
    <row r="132" spans="1:5">
      <c r="A132" t="s">
        <v>2198</v>
      </c>
      <c r="B132" t="s">
        <v>2730</v>
      </c>
      <c r="C132">
        <v>22</v>
      </c>
      <c r="D132" t="s">
        <v>2754</v>
      </c>
      <c r="E132">
        <v>1</v>
      </c>
    </row>
    <row r="133" spans="1:5">
      <c r="A133" t="s">
        <v>2066</v>
      </c>
      <c r="B133" t="s">
        <v>2730</v>
      </c>
      <c r="C133">
        <v>45</v>
      </c>
      <c r="D133" t="s">
        <v>2754</v>
      </c>
      <c r="E133">
        <v>1</v>
      </c>
    </row>
    <row r="134" spans="1:5">
      <c r="A134" t="s">
        <v>2067</v>
      </c>
      <c r="B134" t="s">
        <v>2730</v>
      </c>
      <c r="C134">
        <v>49</v>
      </c>
      <c r="D134" t="s">
        <v>2749</v>
      </c>
      <c r="E134">
        <v>1</v>
      </c>
    </row>
    <row r="135" spans="1:5">
      <c r="A135" t="s">
        <v>2468</v>
      </c>
      <c r="B135" t="s">
        <v>2730</v>
      </c>
      <c r="D135" t="s">
        <v>2754</v>
      </c>
      <c r="E135">
        <v>1</v>
      </c>
    </row>
    <row r="136" spans="1:5">
      <c r="A136" t="s">
        <v>2469</v>
      </c>
      <c r="B136" t="s">
        <v>2730</v>
      </c>
      <c r="C136">
        <v>71</v>
      </c>
      <c r="D136" t="s">
        <v>2749</v>
      </c>
      <c r="E136">
        <v>0</v>
      </c>
    </row>
    <row r="137" spans="1:5">
      <c r="A137" t="s">
        <v>2346</v>
      </c>
      <c r="B137" t="s">
        <v>2730</v>
      </c>
      <c r="C137">
        <v>54</v>
      </c>
      <c r="D137" t="s">
        <v>2749</v>
      </c>
      <c r="E137">
        <v>1</v>
      </c>
    </row>
    <row r="138" spans="1:5">
      <c r="A138" t="s">
        <v>2344</v>
      </c>
      <c r="B138" t="s">
        <v>2730</v>
      </c>
      <c r="C138">
        <v>38</v>
      </c>
      <c r="D138" t="s">
        <v>2749</v>
      </c>
      <c r="E138">
        <v>0</v>
      </c>
    </row>
    <row r="139" spans="1:5">
      <c r="A139" t="s">
        <v>2345</v>
      </c>
      <c r="B139" t="s">
        <v>2730</v>
      </c>
      <c r="C139">
        <v>19</v>
      </c>
      <c r="D139" t="s">
        <v>2754</v>
      </c>
      <c r="E139">
        <v>1</v>
      </c>
    </row>
    <row r="140" spans="1:5">
      <c r="A140" t="s">
        <v>2207</v>
      </c>
      <c r="B140" t="s">
        <v>2730</v>
      </c>
      <c r="C140">
        <v>58</v>
      </c>
      <c r="D140" t="s">
        <v>2754</v>
      </c>
      <c r="E140">
        <v>1</v>
      </c>
    </row>
    <row r="141" spans="1:5">
      <c r="A141" t="s">
        <v>2347</v>
      </c>
      <c r="B141" t="s">
        <v>2730</v>
      </c>
      <c r="C141">
        <v>45</v>
      </c>
      <c r="D141" t="s">
        <v>2754</v>
      </c>
      <c r="E141">
        <v>1</v>
      </c>
    </row>
    <row r="142" spans="1:5">
      <c r="A142" t="s">
        <v>2348</v>
      </c>
      <c r="B142" t="s">
        <v>2730</v>
      </c>
      <c r="C142">
        <v>23</v>
      </c>
      <c r="D142" t="s">
        <v>2749</v>
      </c>
      <c r="E142">
        <v>1</v>
      </c>
    </row>
    <row r="143" spans="1:5">
      <c r="A143" t="s">
        <v>2349</v>
      </c>
      <c r="B143" t="s">
        <v>2730</v>
      </c>
      <c r="C143">
        <v>46</v>
      </c>
      <c r="D143" t="s">
        <v>2749</v>
      </c>
      <c r="E143">
        <v>0</v>
      </c>
    </row>
    <row r="144" spans="1:5">
      <c r="A144" t="s">
        <v>2214</v>
      </c>
      <c r="B144" t="s">
        <v>2730</v>
      </c>
      <c r="C144">
        <v>25</v>
      </c>
      <c r="D144" t="s">
        <v>2749</v>
      </c>
      <c r="E144">
        <v>1</v>
      </c>
    </row>
    <row r="145" spans="1:5">
      <c r="A145" t="s">
        <v>2215</v>
      </c>
      <c r="B145" t="s">
        <v>2730</v>
      </c>
      <c r="C145">
        <v>21</v>
      </c>
      <c r="D145" t="s">
        <v>2754</v>
      </c>
      <c r="E145">
        <v>1</v>
      </c>
    </row>
    <row r="146" spans="1:5">
      <c r="A146" t="s">
        <v>2216</v>
      </c>
      <c r="B146" t="s">
        <v>2730</v>
      </c>
      <c r="C146">
        <v>48</v>
      </c>
      <c r="D146" t="s">
        <v>2749</v>
      </c>
      <c r="E146">
        <v>1</v>
      </c>
    </row>
    <row r="147" spans="1:5">
      <c r="A147" t="s">
        <v>2354</v>
      </c>
      <c r="B147" t="s">
        <v>2730</v>
      </c>
      <c r="C147">
        <v>49</v>
      </c>
      <c r="D147" t="s">
        <v>2754</v>
      </c>
      <c r="E147">
        <v>1</v>
      </c>
    </row>
    <row r="148" spans="1:5">
      <c r="A148" t="s">
        <v>2361</v>
      </c>
      <c r="B148" t="s">
        <v>2730</v>
      </c>
      <c r="C148">
        <v>45</v>
      </c>
      <c r="D148" t="s">
        <v>2749</v>
      </c>
      <c r="E148">
        <v>0</v>
      </c>
    </row>
    <row r="149" spans="1:5">
      <c r="A149" t="s">
        <v>2362</v>
      </c>
      <c r="B149" t="s">
        <v>2730</v>
      </c>
      <c r="C149">
        <v>36</v>
      </c>
      <c r="D149" t="s">
        <v>2754</v>
      </c>
      <c r="E149">
        <v>1</v>
      </c>
    </row>
    <row r="150" spans="1:5">
      <c r="A150" t="s">
        <v>2363</v>
      </c>
      <c r="B150" t="s">
        <v>2730</v>
      </c>
      <c r="D150" t="s">
        <v>2749</v>
      </c>
      <c r="E150">
        <v>1</v>
      </c>
    </row>
    <row r="151" spans="1:5">
      <c r="A151" t="s">
        <v>2506</v>
      </c>
      <c r="B151" t="s">
        <v>2730</v>
      </c>
      <c r="C151">
        <v>55</v>
      </c>
      <c r="D151" t="s">
        <v>2749</v>
      </c>
      <c r="E151">
        <v>0</v>
      </c>
    </row>
    <row r="152" spans="1:5">
      <c r="A152" t="s">
        <v>2507</v>
      </c>
      <c r="B152" t="s">
        <v>2730</v>
      </c>
      <c r="C152">
        <v>52</v>
      </c>
      <c r="D152" t="s">
        <v>2754</v>
      </c>
      <c r="E152">
        <v>1</v>
      </c>
    </row>
    <row r="153" spans="1:5">
      <c r="A153" t="s">
        <v>2508</v>
      </c>
      <c r="B153" t="s">
        <v>2730</v>
      </c>
      <c r="C153">
        <v>24</v>
      </c>
      <c r="D153" t="s">
        <v>2754</v>
      </c>
      <c r="E153">
        <v>1</v>
      </c>
    </row>
    <row r="154" spans="1:5">
      <c r="A154" t="s">
        <v>2509</v>
      </c>
      <c r="B154" t="s">
        <v>2730</v>
      </c>
      <c r="D154" t="s">
        <v>2749</v>
      </c>
      <c r="E154">
        <v>0</v>
      </c>
    </row>
    <row r="155" spans="1:5">
      <c r="A155" t="s">
        <v>2510</v>
      </c>
      <c r="B155" t="s">
        <v>2730</v>
      </c>
      <c r="D155" t="s">
        <v>2749</v>
      </c>
      <c r="E155">
        <v>0</v>
      </c>
    </row>
    <row r="156" spans="1:5">
      <c r="A156" t="s">
        <v>2511</v>
      </c>
      <c r="B156" t="s">
        <v>2730</v>
      </c>
      <c r="D156" t="s">
        <v>2749</v>
      </c>
      <c r="E156">
        <v>0</v>
      </c>
    </row>
    <row r="157" spans="1:5">
      <c r="A157" t="s">
        <v>2876</v>
      </c>
      <c r="B157" t="s">
        <v>2730</v>
      </c>
      <c r="C157">
        <v>16</v>
      </c>
      <c r="D157" t="s">
        <v>2754</v>
      </c>
      <c r="E157">
        <v>1</v>
      </c>
    </row>
    <row r="158" spans="1:5">
      <c r="A158" t="s">
        <v>2877</v>
      </c>
      <c r="B158" t="s">
        <v>2730</v>
      </c>
      <c r="C158">
        <v>44</v>
      </c>
      <c r="D158" t="s">
        <v>2754</v>
      </c>
      <c r="E158">
        <v>1</v>
      </c>
    </row>
    <row r="159" spans="1:5">
      <c r="A159" t="s">
        <v>2878</v>
      </c>
      <c r="B159" t="s">
        <v>2730</v>
      </c>
      <c r="C159">
        <v>51</v>
      </c>
      <c r="D159" t="s">
        <v>2754</v>
      </c>
      <c r="E159">
        <v>1</v>
      </c>
    </row>
    <row r="160" spans="1:5">
      <c r="A160" t="s">
        <v>2879</v>
      </c>
      <c r="B160" t="s">
        <v>2730</v>
      </c>
      <c r="C160">
        <v>42</v>
      </c>
      <c r="D160" t="s">
        <v>2749</v>
      </c>
      <c r="E160">
        <v>0</v>
      </c>
    </row>
    <row r="161" spans="1:5">
      <c r="A161" t="s">
        <v>2885</v>
      </c>
      <c r="B161" t="s">
        <v>2730</v>
      </c>
      <c r="C161">
        <v>35</v>
      </c>
      <c r="D161" t="s">
        <v>2754</v>
      </c>
      <c r="E161">
        <v>1</v>
      </c>
    </row>
    <row r="162" spans="1:5">
      <c r="A162" t="s">
        <v>2781</v>
      </c>
      <c r="B162" t="s">
        <v>2730</v>
      </c>
      <c r="C162">
        <v>35</v>
      </c>
      <c r="D162" t="s">
        <v>2749</v>
      </c>
      <c r="E162">
        <v>1</v>
      </c>
    </row>
    <row r="163" spans="1:5">
      <c r="A163" t="s">
        <v>2777</v>
      </c>
      <c r="B163" t="s">
        <v>2730</v>
      </c>
      <c r="C163">
        <v>38</v>
      </c>
      <c r="D163" t="s">
        <v>2749</v>
      </c>
      <c r="E163">
        <v>1</v>
      </c>
    </row>
    <row r="164" spans="1:5">
      <c r="A164" t="s">
        <v>2778</v>
      </c>
      <c r="B164" t="s">
        <v>2730</v>
      </c>
      <c r="C164">
        <v>35</v>
      </c>
      <c r="D164" t="s">
        <v>2754</v>
      </c>
      <c r="E164">
        <v>1</v>
      </c>
    </row>
    <row r="165" spans="1:5">
      <c r="A165" t="s">
        <v>2779</v>
      </c>
      <c r="B165" t="s">
        <v>2730</v>
      </c>
      <c r="D165" t="s">
        <v>2749</v>
      </c>
      <c r="E165">
        <v>0</v>
      </c>
    </row>
    <row r="166" spans="1:5">
      <c r="A166" t="s">
        <v>2531</v>
      </c>
      <c r="B166" t="s">
        <v>2730</v>
      </c>
      <c r="C166">
        <v>50</v>
      </c>
      <c r="D166" t="s">
        <v>2754</v>
      </c>
      <c r="E166">
        <v>0</v>
      </c>
    </row>
    <row r="167" spans="1:5">
      <c r="A167" t="s">
        <v>2532</v>
      </c>
      <c r="B167" t="s">
        <v>2730</v>
      </c>
      <c r="C167">
        <v>49</v>
      </c>
      <c r="D167" t="s">
        <v>2749</v>
      </c>
      <c r="E167">
        <v>1</v>
      </c>
    </row>
    <row r="168" spans="1:5">
      <c r="A168" t="s">
        <v>2533</v>
      </c>
      <c r="B168" t="s">
        <v>2730</v>
      </c>
      <c r="C168">
        <v>46</v>
      </c>
      <c r="D168" t="s">
        <v>2749</v>
      </c>
      <c r="E168">
        <v>0</v>
      </c>
    </row>
    <row r="169" spans="1:5">
      <c r="A169" t="s">
        <v>2653</v>
      </c>
      <c r="B169" t="s">
        <v>2730</v>
      </c>
      <c r="D169" t="s">
        <v>2749</v>
      </c>
      <c r="E169">
        <v>0</v>
      </c>
    </row>
    <row r="170" spans="1:5">
      <c r="A170" t="s">
        <v>2650</v>
      </c>
      <c r="B170" t="s">
        <v>2730</v>
      </c>
      <c r="C170">
        <v>58</v>
      </c>
      <c r="D170" t="s">
        <v>2749</v>
      </c>
      <c r="E170">
        <v>0</v>
      </c>
    </row>
    <row r="171" spans="1:5">
      <c r="A171" t="s">
        <v>2641</v>
      </c>
      <c r="B171" t="s">
        <v>2730</v>
      </c>
      <c r="C171">
        <v>41</v>
      </c>
      <c r="D171" t="s">
        <v>2749</v>
      </c>
      <c r="E171">
        <v>0</v>
      </c>
    </row>
    <row r="172" spans="1:5">
      <c r="A172" t="s">
        <v>2642</v>
      </c>
      <c r="B172" t="s">
        <v>2730</v>
      </c>
      <c r="D172" t="s">
        <v>2754</v>
      </c>
      <c r="E172">
        <v>1</v>
      </c>
    </row>
    <row r="173" spans="1:5">
      <c r="A173" t="s">
        <v>2638</v>
      </c>
      <c r="B173" t="s">
        <v>2730</v>
      </c>
      <c r="C173">
        <v>42</v>
      </c>
      <c r="D173" t="s">
        <v>2749</v>
      </c>
      <c r="E173">
        <v>1</v>
      </c>
    </row>
    <row r="174" spans="1:5">
      <c r="A174" t="s">
        <v>2522</v>
      </c>
      <c r="B174" t="s">
        <v>2730</v>
      </c>
      <c r="C174">
        <v>40</v>
      </c>
      <c r="D174" t="s">
        <v>2754</v>
      </c>
      <c r="E174">
        <v>1</v>
      </c>
    </row>
    <row r="175" spans="1:5">
      <c r="A175" t="s">
        <v>2396</v>
      </c>
      <c r="B175" t="s">
        <v>2730</v>
      </c>
      <c r="D175" t="s">
        <v>2749</v>
      </c>
      <c r="E175">
        <v>0</v>
      </c>
    </row>
    <row r="176" spans="1:5">
      <c r="A176" t="s">
        <v>2397</v>
      </c>
      <c r="B176" t="s">
        <v>2730</v>
      </c>
      <c r="D176" t="s">
        <v>2754</v>
      </c>
      <c r="E176">
        <v>1</v>
      </c>
    </row>
    <row r="177" spans="1:5">
      <c r="A177" t="s">
        <v>2398</v>
      </c>
      <c r="B177" t="s">
        <v>2730</v>
      </c>
      <c r="D177" t="s">
        <v>2749</v>
      </c>
      <c r="E177">
        <v>0</v>
      </c>
    </row>
    <row r="178" spans="1:5">
      <c r="A178" t="s">
        <v>2399</v>
      </c>
      <c r="B178" t="s">
        <v>2730</v>
      </c>
      <c r="C178">
        <v>42</v>
      </c>
      <c r="D178" t="s">
        <v>2749</v>
      </c>
      <c r="E178">
        <v>0</v>
      </c>
    </row>
    <row r="179" spans="1:5">
      <c r="A179" t="s">
        <v>2400</v>
      </c>
      <c r="B179" t="s">
        <v>2730</v>
      </c>
      <c r="C179">
        <v>55</v>
      </c>
      <c r="D179" t="s">
        <v>2754</v>
      </c>
      <c r="E179">
        <v>1</v>
      </c>
    </row>
    <row r="180" spans="1:5">
      <c r="A180" t="s">
        <v>2401</v>
      </c>
      <c r="B180" t="s">
        <v>2730</v>
      </c>
      <c r="C180">
        <v>50</v>
      </c>
      <c r="D180" t="s">
        <v>2754</v>
      </c>
      <c r="E180">
        <v>1</v>
      </c>
    </row>
    <row r="181" spans="1:5">
      <c r="A181" t="s">
        <v>2402</v>
      </c>
      <c r="B181" t="s">
        <v>2730</v>
      </c>
      <c r="C181">
        <v>16</v>
      </c>
      <c r="D181" t="s">
        <v>2754</v>
      </c>
      <c r="E181">
        <v>1</v>
      </c>
    </row>
    <row r="182" spans="1:5">
      <c r="A182" t="s">
        <v>2269</v>
      </c>
      <c r="B182" t="s">
        <v>2730</v>
      </c>
      <c r="D182" t="s">
        <v>2749</v>
      </c>
      <c r="E182">
        <v>0</v>
      </c>
    </row>
    <row r="183" spans="1:5">
      <c r="A183" t="s">
        <v>2270</v>
      </c>
      <c r="B183" t="s">
        <v>2730</v>
      </c>
      <c r="C183">
        <v>29</v>
      </c>
      <c r="D183" t="s">
        <v>2749</v>
      </c>
      <c r="E183">
        <v>0</v>
      </c>
    </row>
    <row r="184" spans="1:5">
      <c r="A184" t="s">
        <v>2271</v>
      </c>
      <c r="B184" t="s">
        <v>2730</v>
      </c>
      <c r="C184">
        <v>21</v>
      </c>
      <c r="D184" t="s">
        <v>2754</v>
      </c>
      <c r="E184">
        <v>1</v>
      </c>
    </row>
    <row r="185" spans="1:5">
      <c r="A185" t="s">
        <v>2272</v>
      </c>
      <c r="B185" t="s">
        <v>2730</v>
      </c>
      <c r="C185">
        <v>30</v>
      </c>
      <c r="D185" t="s">
        <v>2749</v>
      </c>
      <c r="E185">
        <v>0</v>
      </c>
    </row>
    <row r="186" spans="1:5">
      <c r="A186" t="s">
        <v>2273</v>
      </c>
      <c r="B186" t="s">
        <v>2730</v>
      </c>
      <c r="C186">
        <v>15</v>
      </c>
      <c r="D186" t="s">
        <v>2754</v>
      </c>
      <c r="E186">
        <v>1</v>
      </c>
    </row>
    <row r="187" spans="1:5">
      <c r="A187" t="s">
        <v>2274</v>
      </c>
      <c r="B187" t="s">
        <v>2730</v>
      </c>
      <c r="C187">
        <v>30</v>
      </c>
      <c r="D187" t="s">
        <v>2749</v>
      </c>
      <c r="E187">
        <v>0</v>
      </c>
    </row>
    <row r="188" spans="1:5">
      <c r="A188" t="s">
        <v>2406</v>
      </c>
      <c r="B188" t="s">
        <v>2730</v>
      </c>
      <c r="D188" t="s">
        <v>2749</v>
      </c>
      <c r="E188">
        <v>1</v>
      </c>
    </row>
    <row r="189" spans="1:5">
      <c r="A189" t="s">
        <v>2407</v>
      </c>
      <c r="B189" t="s">
        <v>2730</v>
      </c>
      <c r="D189" t="s">
        <v>2749</v>
      </c>
      <c r="E189">
        <v>0</v>
      </c>
    </row>
    <row r="190" spans="1:5">
      <c r="A190" t="s">
        <v>2127</v>
      </c>
      <c r="B190" t="s">
        <v>2730</v>
      </c>
      <c r="D190" t="s">
        <v>2754</v>
      </c>
      <c r="E190">
        <v>1</v>
      </c>
    </row>
    <row r="191" spans="1:5">
      <c r="A191" t="s">
        <v>1994</v>
      </c>
      <c r="B191" t="s">
        <v>2730</v>
      </c>
      <c r="C191">
        <v>46</v>
      </c>
      <c r="D191" t="s">
        <v>2749</v>
      </c>
      <c r="E191">
        <v>0</v>
      </c>
    </row>
    <row r="192" spans="1:5">
      <c r="A192" t="s">
        <v>1995</v>
      </c>
      <c r="B192" t="s">
        <v>2730</v>
      </c>
      <c r="C192">
        <v>54</v>
      </c>
      <c r="D192" t="s">
        <v>2749</v>
      </c>
      <c r="E192">
        <v>0</v>
      </c>
    </row>
    <row r="193" spans="1:5">
      <c r="A193" t="s">
        <v>1996</v>
      </c>
      <c r="B193" t="s">
        <v>2730</v>
      </c>
      <c r="C193">
        <v>36</v>
      </c>
      <c r="D193" t="s">
        <v>2749</v>
      </c>
      <c r="E193">
        <v>1</v>
      </c>
    </row>
    <row r="194" spans="1:5">
      <c r="A194" t="s">
        <v>2275</v>
      </c>
      <c r="B194" t="s">
        <v>2730</v>
      </c>
      <c r="C194">
        <v>28</v>
      </c>
      <c r="D194" t="s">
        <v>2749</v>
      </c>
      <c r="E194">
        <v>0</v>
      </c>
    </row>
    <row r="195" spans="1:5">
      <c r="A195" t="s">
        <v>2276</v>
      </c>
      <c r="B195" t="s">
        <v>2730</v>
      </c>
      <c r="D195" t="s">
        <v>2754</v>
      </c>
      <c r="E195">
        <v>1</v>
      </c>
    </row>
    <row r="196" spans="1:5">
      <c r="A196" t="s">
        <v>2410</v>
      </c>
      <c r="B196" t="s">
        <v>2730</v>
      </c>
      <c r="C196">
        <v>65</v>
      </c>
      <c r="D196" t="s">
        <v>2749</v>
      </c>
      <c r="E196">
        <v>0</v>
      </c>
    </row>
    <row r="197" spans="1:5">
      <c r="A197" t="s">
        <v>2135</v>
      </c>
      <c r="B197" t="s">
        <v>2730</v>
      </c>
      <c r="C197">
        <v>33</v>
      </c>
      <c r="D197" t="s">
        <v>2754</v>
      </c>
      <c r="E197">
        <v>1</v>
      </c>
    </row>
    <row r="198" spans="1:5">
      <c r="A198" t="s">
        <v>2136</v>
      </c>
      <c r="B198" t="s">
        <v>2730</v>
      </c>
      <c r="C198">
        <v>44</v>
      </c>
      <c r="D198" t="s">
        <v>2749</v>
      </c>
      <c r="E198">
        <v>0</v>
      </c>
    </row>
    <row r="199" spans="1:5">
      <c r="A199" t="s">
        <v>2277</v>
      </c>
      <c r="B199" t="s">
        <v>2730</v>
      </c>
      <c r="C199">
        <v>37</v>
      </c>
      <c r="D199" t="s">
        <v>2754</v>
      </c>
      <c r="E199">
        <v>1</v>
      </c>
    </row>
    <row r="200" spans="1:5">
      <c r="A200" t="s">
        <v>2139</v>
      </c>
      <c r="B200" t="s">
        <v>2730</v>
      </c>
      <c r="D200" t="s">
        <v>2749</v>
      </c>
      <c r="E200">
        <v>1</v>
      </c>
    </row>
    <row r="201" spans="1:5">
      <c r="A201" t="s">
        <v>2140</v>
      </c>
      <c r="B201" t="s">
        <v>2730</v>
      </c>
      <c r="C201">
        <v>55</v>
      </c>
      <c r="D201" t="s">
        <v>2749</v>
      </c>
      <c r="E201">
        <v>0</v>
      </c>
    </row>
    <row r="202" spans="1:5">
      <c r="A202" t="s">
        <v>2279</v>
      </c>
      <c r="B202" t="s">
        <v>2730</v>
      </c>
      <c r="C202">
        <v>47</v>
      </c>
      <c r="D202" t="s">
        <v>2749</v>
      </c>
      <c r="E202">
        <v>0</v>
      </c>
    </row>
    <row r="203" spans="1:5">
      <c r="A203" t="s">
        <v>2280</v>
      </c>
      <c r="B203" t="s">
        <v>2730</v>
      </c>
      <c r="C203">
        <v>36</v>
      </c>
      <c r="D203" t="s">
        <v>2749</v>
      </c>
      <c r="E203">
        <v>0</v>
      </c>
    </row>
    <row r="204" spans="1:5">
      <c r="A204" t="s">
        <v>2281</v>
      </c>
      <c r="B204" t="s">
        <v>2730</v>
      </c>
      <c r="C204">
        <v>58</v>
      </c>
      <c r="D204" t="s">
        <v>2749</v>
      </c>
      <c r="E204">
        <v>0</v>
      </c>
    </row>
    <row r="205" spans="1:5">
      <c r="A205" t="s">
        <v>2282</v>
      </c>
      <c r="B205" t="s">
        <v>2730</v>
      </c>
      <c r="C205">
        <v>31</v>
      </c>
      <c r="D205" t="s">
        <v>2754</v>
      </c>
      <c r="E205">
        <v>1</v>
      </c>
    </row>
    <row r="206" spans="1:5">
      <c r="A206" t="s">
        <v>2283</v>
      </c>
      <c r="B206" t="s">
        <v>2730</v>
      </c>
      <c r="C206">
        <v>23</v>
      </c>
      <c r="D206" t="s">
        <v>2754</v>
      </c>
      <c r="E206">
        <v>1</v>
      </c>
    </row>
    <row r="207" spans="1:5">
      <c r="A207" t="s">
        <v>2146</v>
      </c>
      <c r="B207" t="s">
        <v>2730</v>
      </c>
      <c r="C207">
        <v>19</v>
      </c>
      <c r="D207" t="s">
        <v>2754</v>
      </c>
      <c r="E207">
        <v>1</v>
      </c>
    </row>
    <row r="208" spans="1:5">
      <c r="A208" t="s">
        <v>2147</v>
      </c>
      <c r="B208" t="s">
        <v>2730</v>
      </c>
      <c r="C208">
        <v>64</v>
      </c>
      <c r="D208" t="s">
        <v>2749</v>
      </c>
      <c r="E208">
        <v>0</v>
      </c>
    </row>
    <row r="209" spans="1:5">
      <c r="A209" t="s">
        <v>2292</v>
      </c>
      <c r="B209" t="s">
        <v>2730</v>
      </c>
      <c r="D209" t="s">
        <v>2749</v>
      </c>
      <c r="E209">
        <v>1</v>
      </c>
    </row>
    <row r="210" spans="1:5">
      <c r="A210" t="s">
        <v>2293</v>
      </c>
      <c r="B210" t="s">
        <v>2730</v>
      </c>
      <c r="C210">
        <v>64</v>
      </c>
      <c r="D210" t="s">
        <v>2749</v>
      </c>
      <c r="E210">
        <v>0</v>
      </c>
    </row>
    <row r="211" spans="1:5">
      <c r="A211" t="s">
        <v>2297</v>
      </c>
      <c r="B211" t="s">
        <v>2730</v>
      </c>
      <c r="C211">
        <v>22</v>
      </c>
      <c r="D211" t="s">
        <v>2754</v>
      </c>
      <c r="E211">
        <v>1</v>
      </c>
    </row>
    <row r="212" spans="1:5">
      <c r="A212" t="s">
        <v>2298</v>
      </c>
      <c r="B212" t="s">
        <v>2730</v>
      </c>
      <c r="C212">
        <v>28</v>
      </c>
      <c r="D212" t="s">
        <v>2749</v>
      </c>
      <c r="E212">
        <v>0</v>
      </c>
    </row>
    <row r="213" spans="1:5">
      <c r="A213" t="s">
        <v>2299</v>
      </c>
      <c r="B213" t="s">
        <v>2730</v>
      </c>
      <c r="D213" t="s">
        <v>2749</v>
      </c>
      <c r="E213">
        <v>0</v>
      </c>
    </row>
    <row r="214" spans="1:5">
      <c r="A214" t="s">
        <v>2434</v>
      </c>
      <c r="B214" t="s">
        <v>2730</v>
      </c>
      <c r="D214" t="s">
        <v>2749</v>
      </c>
      <c r="E214">
        <v>0</v>
      </c>
    </row>
    <row r="215" spans="1:5">
      <c r="A215" t="s">
        <v>2435</v>
      </c>
      <c r="B215" t="s">
        <v>2730</v>
      </c>
      <c r="C215">
        <v>22</v>
      </c>
      <c r="D215" t="s">
        <v>2749</v>
      </c>
      <c r="E215">
        <v>0</v>
      </c>
    </row>
    <row r="216" spans="1:5">
      <c r="A216" t="s">
        <v>2436</v>
      </c>
      <c r="B216" t="s">
        <v>2730</v>
      </c>
      <c r="D216" t="s">
        <v>2749</v>
      </c>
      <c r="E216">
        <v>0</v>
      </c>
    </row>
    <row r="217" spans="1:5">
      <c r="A217" t="s">
        <v>2437</v>
      </c>
      <c r="B217" t="s">
        <v>2730</v>
      </c>
      <c r="D217" t="s">
        <v>2754</v>
      </c>
      <c r="E217">
        <v>1</v>
      </c>
    </row>
    <row r="218" spans="1:5">
      <c r="A218" t="s">
        <v>2438</v>
      </c>
      <c r="B218" t="s">
        <v>2730</v>
      </c>
      <c r="C218">
        <v>18</v>
      </c>
      <c r="D218" t="s">
        <v>2749</v>
      </c>
      <c r="E218">
        <v>0</v>
      </c>
    </row>
    <row r="219" spans="1:5">
      <c r="A219" t="s">
        <v>2439</v>
      </c>
      <c r="B219" t="s">
        <v>2730</v>
      </c>
      <c r="C219">
        <v>17</v>
      </c>
      <c r="D219" t="s">
        <v>2754</v>
      </c>
      <c r="E219">
        <v>1</v>
      </c>
    </row>
    <row r="220" spans="1:5">
      <c r="A220" t="s">
        <v>2936</v>
      </c>
      <c r="B220" t="s">
        <v>2730</v>
      </c>
      <c r="C220">
        <v>52</v>
      </c>
      <c r="D220" t="s">
        <v>2749</v>
      </c>
      <c r="E220">
        <v>1</v>
      </c>
    </row>
    <row r="221" spans="1:5">
      <c r="A221" t="s">
        <v>2937</v>
      </c>
      <c r="B221" t="s">
        <v>2730</v>
      </c>
      <c r="C221">
        <v>46</v>
      </c>
      <c r="D221" t="s">
        <v>2749</v>
      </c>
      <c r="E221">
        <v>0</v>
      </c>
    </row>
    <row r="222" spans="1:5">
      <c r="A222" t="s">
        <v>2821</v>
      </c>
      <c r="B222" t="s">
        <v>2730</v>
      </c>
      <c r="C222">
        <v>56</v>
      </c>
      <c r="D222" t="s">
        <v>2754</v>
      </c>
      <c r="E222">
        <v>1</v>
      </c>
    </row>
    <row r="223" spans="1:5">
      <c r="A223" t="s">
        <v>2822</v>
      </c>
      <c r="B223" t="s">
        <v>2730</v>
      </c>
      <c r="D223" t="s">
        <v>2749</v>
      </c>
      <c r="E223">
        <v>0</v>
      </c>
    </row>
    <row r="224" spans="1:5">
      <c r="A224" t="s">
        <v>2830</v>
      </c>
      <c r="B224" t="s">
        <v>2730</v>
      </c>
      <c r="D224" t="s">
        <v>2749</v>
      </c>
      <c r="E224">
        <v>1</v>
      </c>
    </row>
    <row r="225" spans="1:5">
      <c r="A225" t="s">
        <v>2706</v>
      </c>
      <c r="B225" t="s">
        <v>2730</v>
      </c>
      <c r="C225">
        <v>43</v>
      </c>
      <c r="D225" t="s">
        <v>2754</v>
      </c>
      <c r="E225">
        <v>1</v>
      </c>
    </row>
    <row r="226" spans="1:5">
      <c r="A226" t="s">
        <v>2707</v>
      </c>
      <c r="B226" t="s">
        <v>2730</v>
      </c>
      <c r="C226">
        <v>31</v>
      </c>
      <c r="D226" t="s">
        <v>2749</v>
      </c>
      <c r="E226">
        <v>0</v>
      </c>
    </row>
    <row r="227" spans="1:5">
      <c r="A227" t="s">
        <v>2708</v>
      </c>
      <c r="B227" t="s">
        <v>2730</v>
      </c>
      <c r="D227" t="s">
        <v>2749</v>
      </c>
      <c r="E227">
        <v>1</v>
      </c>
    </row>
    <row r="228" spans="1:5">
      <c r="A228" t="s">
        <v>2709</v>
      </c>
      <c r="B228" t="s">
        <v>2730</v>
      </c>
      <c r="D228" t="s">
        <v>2749</v>
      </c>
      <c r="E228">
        <v>0</v>
      </c>
    </row>
    <row r="229" spans="1:5">
      <c r="A229" t="s">
        <v>2588</v>
      </c>
      <c r="B229" t="s">
        <v>2730</v>
      </c>
      <c r="C229">
        <v>33</v>
      </c>
      <c r="D229" t="s">
        <v>2754</v>
      </c>
      <c r="E229">
        <v>1</v>
      </c>
    </row>
    <row r="230" spans="1:5">
      <c r="A230" t="s">
        <v>2589</v>
      </c>
      <c r="B230" t="s">
        <v>2730</v>
      </c>
      <c r="D230" t="s">
        <v>2749</v>
      </c>
      <c r="E230">
        <v>0</v>
      </c>
    </row>
    <row r="231" spans="1:5">
      <c r="A231" t="s">
        <v>2585</v>
      </c>
      <c r="B231" t="s">
        <v>2730</v>
      </c>
      <c r="C231">
        <v>27</v>
      </c>
      <c r="D231" t="s">
        <v>2754</v>
      </c>
      <c r="E231">
        <v>1</v>
      </c>
    </row>
    <row r="232" spans="1:5">
      <c r="A232" t="s">
        <v>2695</v>
      </c>
      <c r="B232" t="s">
        <v>2730</v>
      </c>
      <c r="C232">
        <v>55</v>
      </c>
      <c r="D232" t="s">
        <v>2749</v>
      </c>
      <c r="E232">
        <v>0</v>
      </c>
    </row>
    <row r="233" spans="1:5">
      <c r="A233" t="s">
        <v>2696</v>
      </c>
      <c r="B233" t="s">
        <v>2730</v>
      </c>
      <c r="C233">
        <v>54</v>
      </c>
      <c r="D233" t="s">
        <v>2754</v>
      </c>
      <c r="E233">
        <v>1</v>
      </c>
    </row>
    <row r="234" spans="1:5">
      <c r="A234" t="s">
        <v>2697</v>
      </c>
      <c r="B234" t="s">
        <v>2730</v>
      </c>
      <c r="D234" t="s">
        <v>2749</v>
      </c>
      <c r="E234">
        <v>0</v>
      </c>
    </row>
    <row r="235" spans="1:5">
      <c r="A235" t="s">
        <v>2583</v>
      </c>
      <c r="B235" t="s">
        <v>2730</v>
      </c>
      <c r="C235">
        <v>61</v>
      </c>
      <c r="D235" t="s">
        <v>2749</v>
      </c>
      <c r="E235">
        <v>0</v>
      </c>
    </row>
    <row r="236" spans="1:5">
      <c r="A236" t="s">
        <v>2584</v>
      </c>
      <c r="B236" t="s">
        <v>2730</v>
      </c>
      <c r="C236">
        <v>48</v>
      </c>
      <c r="D236" t="s">
        <v>2754</v>
      </c>
      <c r="E236">
        <v>1</v>
      </c>
    </row>
    <row r="237" spans="1:5">
      <c r="A237" t="s">
        <v>2581</v>
      </c>
      <c r="B237" t="s">
        <v>2730</v>
      </c>
      <c r="C237">
        <v>18</v>
      </c>
      <c r="D237" t="s">
        <v>2754</v>
      </c>
      <c r="E237">
        <v>1</v>
      </c>
    </row>
    <row r="238" spans="1:5">
      <c r="A238" t="s">
        <v>2582</v>
      </c>
      <c r="B238" t="s">
        <v>2730</v>
      </c>
      <c r="C238">
        <v>13</v>
      </c>
      <c r="D238" t="s">
        <v>2749</v>
      </c>
      <c r="E238">
        <v>1</v>
      </c>
    </row>
    <row r="239" spans="1:5">
      <c r="A239" t="s">
        <v>2331</v>
      </c>
      <c r="B239" t="s">
        <v>2730</v>
      </c>
      <c r="C239">
        <v>21</v>
      </c>
      <c r="D239" t="s">
        <v>2754</v>
      </c>
      <c r="E239">
        <v>1</v>
      </c>
    </row>
    <row r="240" spans="1:5">
      <c r="A240" t="s">
        <v>2332</v>
      </c>
      <c r="B240" t="s">
        <v>2730</v>
      </c>
      <c r="D240" t="s">
        <v>2749</v>
      </c>
      <c r="E240">
        <v>1</v>
      </c>
    </row>
    <row r="241" spans="1:5">
      <c r="A241" t="s">
        <v>2333</v>
      </c>
      <c r="B241" t="s">
        <v>2730</v>
      </c>
      <c r="D241" t="s">
        <v>2749</v>
      </c>
      <c r="E241">
        <v>1</v>
      </c>
    </row>
    <row r="242" spans="1:5">
      <c r="A242" t="s">
        <v>2334</v>
      </c>
      <c r="B242" t="s">
        <v>2730</v>
      </c>
      <c r="D242" t="s">
        <v>2754</v>
      </c>
      <c r="E242">
        <v>1</v>
      </c>
    </row>
    <row r="243" spans="1:5">
      <c r="A243" t="s">
        <v>2335</v>
      </c>
      <c r="B243" t="s">
        <v>2730</v>
      </c>
      <c r="C243">
        <v>34</v>
      </c>
      <c r="D243" t="s">
        <v>2749</v>
      </c>
      <c r="E243">
        <v>1</v>
      </c>
    </row>
    <row r="244" spans="1:5">
      <c r="A244" t="s">
        <v>2336</v>
      </c>
      <c r="B244" t="s">
        <v>2730</v>
      </c>
      <c r="C244">
        <v>40</v>
      </c>
      <c r="D244" t="s">
        <v>2754</v>
      </c>
      <c r="E244">
        <v>1</v>
      </c>
    </row>
    <row r="245" spans="1:5">
      <c r="A245" t="s">
        <v>2199</v>
      </c>
      <c r="B245" t="s">
        <v>2730</v>
      </c>
      <c r="C245">
        <v>36</v>
      </c>
      <c r="D245" t="s">
        <v>2749</v>
      </c>
      <c r="E245">
        <v>1</v>
      </c>
    </row>
    <row r="246" spans="1:5">
      <c r="A246" t="s">
        <v>2200</v>
      </c>
      <c r="B246" t="s">
        <v>2730</v>
      </c>
      <c r="C246">
        <v>50</v>
      </c>
      <c r="D246" t="s">
        <v>2749</v>
      </c>
      <c r="E246">
        <v>0</v>
      </c>
    </row>
    <row r="247" spans="1:5">
      <c r="A247" t="s">
        <v>2201</v>
      </c>
      <c r="B247" t="s">
        <v>2730</v>
      </c>
      <c r="C247">
        <v>39</v>
      </c>
      <c r="D247" t="s">
        <v>2754</v>
      </c>
      <c r="E247">
        <v>1</v>
      </c>
    </row>
    <row r="248" spans="1:5">
      <c r="A248" t="s">
        <v>2202</v>
      </c>
      <c r="B248" t="s">
        <v>2730</v>
      </c>
      <c r="C248">
        <v>56</v>
      </c>
      <c r="D248" t="s">
        <v>2749</v>
      </c>
      <c r="E248">
        <v>1</v>
      </c>
    </row>
    <row r="249" spans="1:5">
      <c r="A249" t="s">
        <v>2203</v>
      </c>
      <c r="B249" t="s">
        <v>2730</v>
      </c>
      <c r="C249">
        <v>28</v>
      </c>
      <c r="D249" t="s">
        <v>2749</v>
      </c>
      <c r="E249">
        <v>1</v>
      </c>
    </row>
    <row r="250" spans="1:5">
      <c r="A250" t="s">
        <v>2204</v>
      </c>
      <c r="B250" t="s">
        <v>2730</v>
      </c>
      <c r="C250">
        <v>56</v>
      </c>
      <c r="D250" t="s">
        <v>2749</v>
      </c>
      <c r="E250">
        <v>0</v>
      </c>
    </row>
    <row r="251" spans="1:5">
      <c r="A251" t="s">
        <v>2341</v>
      </c>
      <c r="B251" t="s">
        <v>2730</v>
      </c>
      <c r="C251">
        <v>56</v>
      </c>
      <c r="D251" t="s">
        <v>2749</v>
      </c>
      <c r="E251">
        <v>0</v>
      </c>
    </row>
    <row r="252" spans="1:5">
      <c r="A252" t="s">
        <v>2196</v>
      </c>
      <c r="B252" t="s">
        <v>2730</v>
      </c>
      <c r="C252">
        <v>24</v>
      </c>
      <c r="D252" t="s">
        <v>2749</v>
      </c>
      <c r="E252">
        <v>0</v>
      </c>
    </row>
    <row r="253" spans="1:5">
      <c r="A253" t="s">
        <v>2062</v>
      </c>
      <c r="B253" t="s">
        <v>2730</v>
      </c>
      <c r="C253">
        <v>18</v>
      </c>
      <c r="D253" t="s">
        <v>2754</v>
      </c>
      <c r="E253">
        <v>1</v>
      </c>
    </row>
    <row r="254" spans="1:5">
      <c r="A254" t="s">
        <v>2063</v>
      </c>
      <c r="B254" t="s">
        <v>2730</v>
      </c>
      <c r="D254" t="s">
        <v>2749</v>
      </c>
      <c r="E254">
        <v>0</v>
      </c>
    </row>
    <row r="255" spans="1:5">
      <c r="A255" t="s">
        <v>2064</v>
      </c>
      <c r="B255" t="s">
        <v>2730</v>
      </c>
      <c r="C255">
        <v>24</v>
      </c>
      <c r="D255" t="s">
        <v>2749</v>
      </c>
      <c r="E255">
        <v>1</v>
      </c>
    </row>
    <row r="256" spans="1:5">
      <c r="A256" t="s">
        <v>2065</v>
      </c>
      <c r="B256" t="s">
        <v>2730</v>
      </c>
      <c r="C256">
        <v>23</v>
      </c>
      <c r="D256" t="s">
        <v>2754</v>
      </c>
      <c r="E256">
        <v>1</v>
      </c>
    </row>
    <row r="257" spans="1:5">
      <c r="A257" t="s">
        <v>1920</v>
      </c>
      <c r="B257" t="s">
        <v>2730</v>
      </c>
      <c r="C257">
        <v>45</v>
      </c>
      <c r="D257" t="s">
        <v>2749</v>
      </c>
      <c r="E257">
        <v>1</v>
      </c>
    </row>
    <row r="258" spans="1:5">
      <c r="A258" t="s">
        <v>2068</v>
      </c>
      <c r="B258" t="s">
        <v>2730</v>
      </c>
      <c r="C258">
        <v>40</v>
      </c>
      <c r="D258" t="s">
        <v>2754</v>
      </c>
      <c r="E258">
        <v>1</v>
      </c>
    </row>
    <row r="259" spans="1:5">
      <c r="A259" t="s">
        <v>2069</v>
      </c>
      <c r="B259" t="s">
        <v>2730</v>
      </c>
      <c r="C259">
        <v>6</v>
      </c>
      <c r="D259" t="s">
        <v>2749</v>
      </c>
      <c r="E259">
        <v>1</v>
      </c>
    </row>
    <row r="260" spans="1:5">
      <c r="A260" t="s">
        <v>2205</v>
      </c>
      <c r="B260" t="s">
        <v>2730</v>
      </c>
      <c r="C260">
        <v>57</v>
      </c>
      <c r="D260" t="s">
        <v>2749</v>
      </c>
      <c r="E260">
        <v>0</v>
      </c>
    </row>
    <row r="261" spans="1:5">
      <c r="A261" t="s">
        <v>1923</v>
      </c>
      <c r="B261" t="s">
        <v>2730</v>
      </c>
      <c r="D261" t="s">
        <v>2754</v>
      </c>
      <c r="E261">
        <v>1</v>
      </c>
    </row>
    <row r="262" spans="1:5">
      <c r="A262" t="s">
        <v>1924</v>
      </c>
      <c r="B262" t="s">
        <v>2730</v>
      </c>
      <c r="C262">
        <v>32</v>
      </c>
      <c r="D262" t="s">
        <v>2749</v>
      </c>
      <c r="E262">
        <v>1</v>
      </c>
    </row>
    <row r="263" spans="1:5">
      <c r="A263" t="s">
        <v>2070</v>
      </c>
      <c r="B263" t="s">
        <v>2730</v>
      </c>
      <c r="C263">
        <v>62</v>
      </c>
      <c r="D263" t="s">
        <v>2749</v>
      </c>
      <c r="E263">
        <v>0</v>
      </c>
    </row>
    <row r="264" spans="1:5">
      <c r="A264" t="s">
        <v>2071</v>
      </c>
      <c r="B264" t="s">
        <v>2730</v>
      </c>
      <c r="C264">
        <v>54</v>
      </c>
      <c r="D264" t="s">
        <v>2749</v>
      </c>
      <c r="E264">
        <v>1</v>
      </c>
    </row>
    <row r="265" spans="1:5">
      <c r="A265" t="s">
        <v>2206</v>
      </c>
      <c r="B265" t="s">
        <v>2730</v>
      </c>
      <c r="C265">
        <v>43</v>
      </c>
      <c r="D265" t="s">
        <v>2754</v>
      </c>
      <c r="E265">
        <v>1</v>
      </c>
    </row>
    <row r="266" spans="1:5">
      <c r="A266" t="s">
        <v>2072</v>
      </c>
      <c r="B266" t="s">
        <v>2730</v>
      </c>
      <c r="C266">
        <v>52</v>
      </c>
      <c r="D266" t="s">
        <v>2754</v>
      </c>
      <c r="E266">
        <v>1</v>
      </c>
    </row>
    <row r="267" spans="1:5">
      <c r="A267" t="s">
        <v>2208</v>
      </c>
      <c r="B267" t="s">
        <v>2730</v>
      </c>
      <c r="D267" t="s">
        <v>2749</v>
      </c>
      <c r="E267">
        <v>0</v>
      </c>
    </row>
    <row r="268" spans="1:5">
      <c r="A268" t="s">
        <v>2221</v>
      </c>
      <c r="B268" t="s">
        <v>2730</v>
      </c>
      <c r="C268">
        <v>62</v>
      </c>
      <c r="D268" t="s">
        <v>2754</v>
      </c>
      <c r="E268">
        <v>1</v>
      </c>
    </row>
    <row r="269" spans="1:5">
      <c r="A269" t="s">
        <v>2222</v>
      </c>
      <c r="B269" t="s">
        <v>2730</v>
      </c>
      <c r="C269">
        <v>67</v>
      </c>
      <c r="D269" t="s">
        <v>2749</v>
      </c>
      <c r="E269">
        <v>0</v>
      </c>
    </row>
    <row r="270" spans="1:5">
      <c r="A270" t="s">
        <v>2223</v>
      </c>
      <c r="B270" t="s">
        <v>2730</v>
      </c>
      <c r="C270">
        <v>63</v>
      </c>
      <c r="D270" t="s">
        <v>2754</v>
      </c>
      <c r="E270">
        <v>0</v>
      </c>
    </row>
    <row r="271" spans="1:5">
      <c r="A271" t="s">
        <v>2359</v>
      </c>
      <c r="B271" t="s">
        <v>2730</v>
      </c>
      <c r="C271">
        <v>61</v>
      </c>
      <c r="D271" t="s">
        <v>2749</v>
      </c>
      <c r="E271">
        <v>0</v>
      </c>
    </row>
    <row r="272" spans="1:5">
      <c r="A272" t="s">
        <v>2226</v>
      </c>
      <c r="B272" t="s">
        <v>2730</v>
      </c>
      <c r="C272">
        <v>46</v>
      </c>
      <c r="D272" t="s">
        <v>2754</v>
      </c>
      <c r="E272">
        <v>1</v>
      </c>
    </row>
    <row r="273" spans="1:5">
      <c r="A273" t="s">
        <v>2227</v>
      </c>
      <c r="B273" t="s">
        <v>2730</v>
      </c>
      <c r="C273">
        <v>52</v>
      </c>
      <c r="D273" t="s">
        <v>2749</v>
      </c>
      <c r="E273">
        <v>0</v>
      </c>
    </row>
    <row r="274" spans="1:5">
      <c r="A274" t="s">
        <v>2364</v>
      </c>
      <c r="B274" t="s">
        <v>2730</v>
      </c>
      <c r="C274">
        <v>39</v>
      </c>
      <c r="D274" t="s">
        <v>2754</v>
      </c>
      <c r="E274">
        <v>1</v>
      </c>
    </row>
    <row r="275" spans="1:5">
      <c r="A275" t="s">
        <v>2365</v>
      </c>
      <c r="B275" t="s">
        <v>2730</v>
      </c>
      <c r="C275">
        <v>18</v>
      </c>
      <c r="D275" t="s">
        <v>2754</v>
      </c>
      <c r="E275">
        <v>1</v>
      </c>
    </row>
    <row r="276" spans="1:5">
      <c r="A276" t="s">
        <v>2366</v>
      </c>
      <c r="B276" t="s">
        <v>2730</v>
      </c>
      <c r="C276">
        <v>48</v>
      </c>
      <c r="D276" t="s">
        <v>2749</v>
      </c>
      <c r="E276">
        <v>1</v>
      </c>
    </row>
    <row r="277" spans="1:5">
      <c r="A277" t="s">
        <v>2367</v>
      </c>
      <c r="B277" t="s">
        <v>2730</v>
      </c>
      <c r="D277" t="s">
        <v>2754</v>
      </c>
      <c r="E277">
        <v>1</v>
      </c>
    </row>
    <row r="278" spans="1:5">
      <c r="A278" t="s">
        <v>2368</v>
      </c>
      <c r="B278" t="s">
        <v>2730</v>
      </c>
      <c r="C278">
        <v>49</v>
      </c>
      <c r="D278" t="s">
        <v>2749</v>
      </c>
      <c r="E278">
        <v>0</v>
      </c>
    </row>
    <row r="279" spans="1:5">
      <c r="A279" t="s">
        <v>2871</v>
      </c>
      <c r="B279" t="s">
        <v>2730</v>
      </c>
      <c r="C279">
        <v>39</v>
      </c>
      <c r="D279" t="s">
        <v>2754</v>
      </c>
      <c r="E279">
        <v>1</v>
      </c>
    </row>
    <row r="280" spans="1:5">
      <c r="A280" t="s">
        <v>2872</v>
      </c>
      <c r="B280" t="s">
        <v>2730</v>
      </c>
      <c r="C280">
        <v>17</v>
      </c>
      <c r="D280" t="s">
        <v>2749</v>
      </c>
      <c r="E280">
        <v>1</v>
      </c>
    </row>
    <row r="281" spans="1:5">
      <c r="A281" t="s">
        <v>2774</v>
      </c>
      <c r="B281" t="s">
        <v>2730</v>
      </c>
      <c r="C281">
        <v>46</v>
      </c>
      <c r="D281" t="s">
        <v>2749</v>
      </c>
      <c r="E281">
        <v>0</v>
      </c>
    </row>
    <row r="282" spans="1:5">
      <c r="A282" t="s">
        <v>2775</v>
      </c>
      <c r="B282" t="s">
        <v>2730</v>
      </c>
      <c r="D282" t="s">
        <v>2754</v>
      </c>
      <c r="E282">
        <v>1</v>
      </c>
    </row>
    <row r="283" spans="1:5">
      <c r="A283" t="s">
        <v>2776</v>
      </c>
      <c r="B283" t="s">
        <v>2730</v>
      </c>
      <c r="C283">
        <v>31</v>
      </c>
      <c r="D283" t="s">
        <v>2749</v>
      </c>
      <c r="E283">
        <v>1</v>
      </c>
    </row>
    <row r="284" spans="1:5">
      <c r="A284" t="s">
        <v>2646</v>
      </c>
      <c r="B284" t="s">
        <v>2730</v>
      </c>
      <c r="D284" t="s">
        <v>2749</v>
      </c>
      <c r="E284">
        <v>0</v>
      </c>
    </row>
    <row r="285" spans="1:5">
      <c r="A285" t="s">
        <v>2647</v>
      </c>
      <c r="B285" t="s">
        <v>2730</v>
      </c>
      <c r="C285">
        <v>61</v>
      </c>
      <c r="D285" t="s">
        <v>2749</v>
      </c>
      <c r="E285">
        <v>0</v>
      </c>
    </row>
    <row r="286" spans="1:5">
      <c r="A286" t="s">
        <v>2648</v>
      </c>
      <c r="B286" t="s">
        <v>2730</v>
      </c>
      <c r="C286">
        <v>47</v>
      </c>
      <c r="D286" t="s">
        <v>2749</v>
      </c>
      <c r="E286">
        <v>0</v>
      </c>
    </row>
    <row r="287" spans="1:5">
      <c r="A287" t="s">
        <v>2649</v>
      </c>
      <c r="B287" t="s">
        <v>2730</v>
      </c>
      <c r="C287">
        <v>64</v>
      </c>
      <c r="D287" t="s">
        <v>2749</v>
      </c>
      <c r="E287">
        <v>0</v>
      </c>
    </row>
    <row r="288" spans="1:5">
      <c r="A288" t="s">
        <v>2639</v>
      </c>
      <c r="B288" t="s">
        <v>2730</v>
      </c>
      <c r="C288">
        <v>60</v>
      </c>
      <c r="D288" t="s">
        <v>2754</v>
      </c>
      <c r="E288">
        <v>1</v>
      </c>
    </row>
    <row r="289" spans="1:5">
      <c r="A289" t="s">
        <v>2640</v>
      </c>
      <c r="B289" t="s">
        <v>2730</v>
      </c>
      <c r="C289">
        <v>60</v>
      </c>
      <c r="D289" t="s">
        <v>2749</v>
      </c>
      <c r="E289">
        <v>0</v>
      </c>
    </row>
    <row r="290" spans="1:5">
      <c r="A290" t="s">
        <v>2631</v>
      </c>
      <c r="B290" t="s">
        <v>2730</v>
      </c>
      <c r="C290">
        <v>55</v>
      </c>
      <c r="D290" t="s">
        <v>2754</v>
      </c>
      <c r="E290">
        <v>1</v>
      </c>
    </row>
    <row r="291" spans="1:5">
      <c r="A291" t="s">
        <v>2632</v>
      </c>
      <c r="B291" t="s">
        <v>2730</v>
      </c>
      <c r="C291">
        <v>54</v>
      </c>
      <c r="D291" t="s">
        <v>2749</v>
      </c>
      <c r="E291">
        <v>0</v>
      </c>
    </row>
    <row r="292" spans="1:5">
      <c r="A292" t="s">
        <v>2633</v>
      </c>
      <c r="B292" t="s">
        <v>2730</v>
      </c>
      <c r="C292">
        <v>21</v>
      </c>
      <c r="D292" t="s">
        <v>2749</v>
      </c>
      <c r="E292">
        <v>0</v>
      </c>
    </row>
    <row r="293" spans="1:5">
      <c r="A293" t="s">
        <v>2634</v>
      </c>
      <c r="B293" t="s">
        <v>2730</v>
      </c>
      <c r="C293">
        <v>57</v>
      </c>
      <c r="D293" t="s">
        <v>2749</v>
      </c>
      <c r="E293">
        <v>0</v>
      </c>
    </row>
    <row r="294" spans="1:5">
      <c r="A294" t="s">
        <v>2635</v>
      </c>
      <c r="B294" t="s">
        <v>2730</v>
      </c>
      <c r="C294">
        <v>45</v>
      </c>
      <c r="D294" t="s">
        <v>2754</v>
      </c>
      <c r="E294">
        <v>1</v>
      </c>
    </row>
    <row r="295" spans="1:5">
      <c r="A295" t="s">
        <v>2636</v>
      </c>
      <c r="B295" t="s">
        <v>2730</v>
      </c>
      <c r="C295">
        <v>31</v>
      </c>
      <c r="D295" t="s">
        <v>2754</v>
      </c>
      <c r="E295">
        <v>1</v>
      </c>
    </row>
    <row r="296" spans="1:5">
      <c r="A296" t="s">
        <v>2637</v>
      </c>
      <c r="B296" t="s">
        <v>2730</v>
      </c>
      <c r="C296">
        <v>50</v>
      </c>
      <c r="D296" t="s">
        <v>2749</v>
      </c>
      <c r="E296">
        <v>0</v>
      </c>
    </row>
    <row r="297" spans="1:5">
      <c r="A297" t="s">
        <v>2521</v>
      </c>
      <c r="B297" t="s">
        <v>2730</v>
      </c>
      <c r="C297">
        <v>50</v>
      </c>
      <c r="D297" t="s">
        <v>2754</v>
      </c>
      <c r="E297">
        <v>1</v>
      </c>
    </row>
    <row r="298" spans="1:5">
      <c r="A298" t="s">
        <v>2393</v>
      </c>
      <c r="B298" t="s">
        <v>2730</v>
      </c>
      <c r="C298">
        <v>27</v>
      </c>
      <c r="D298" t="s">
        <v>2749</v>
      </c>
      <c r="E298">
        <v>0</v>
      </c>
    </row>
    <row r="299" spans="1:5">
      <c r="A299" t="s">
        <v>2394</v>
      </c>
      <c r="B299" t="s">
        <v>2730</v>
      </c>
      <c r="C299">
        <v>20</v>
      </c>
      <c r="D299" t="s">
        <v>2754</v>
      </c>
      <c r="E299">
        <v>1</v>
      </c>
    </row>
    <row r="300" spans="1:5">
      <c r="A300" t="s">
        <v>2395</v>
      </c>
      <c r="B300" t="s">
        <v>2730</v>
      </c>
      <c r="C300">
        <v>51</v>
      </c>
      <c r="D300" t="s">
        <v>2749</v>
      </c>
      <c r="E300">
        <v>0</v>
      </c>
    </row>
    <row r="301" spans="1:5">
      <c r="A301" t="s">
        <v>2261</v>
      </c>
      <c r="B301" t="s">
        <v>2730</v>
      </c>
      <c r="D301" t="s">
        <v>2749</v>
      </c>
      <c r="E301">
        <v>0</v>
      </c>
    </row>
    <row r="302" spans="1:5">
      <c r="A302" t="s">
        <v>2262</v>
      </c>
      <c r="B302" t="s">
        <v>2730</v>
      </c>
      <c r="C302">
        <v>21</v>
      </c>
      <c r="D302" t="s">
        <v>2749</v>
      </c>
      <c r="E302">
        <v>1</v>
      </c>
    </row>
    <row r="303" spans="1:5">
      <c r="A303" t="s">
        <v>2263</v>
      </c>
      <c r="B303" t="s">
        <v>2730</v>
      </c>
      <c r="D303" t="s">
        <v>2749</v>
      </c>
      <c r="E303">
        <v>1</v>
      </c>
    </row>
    <row r="304" spans="1:5">
      <c r="A304" t="s">
        <v>2264</v>
      </c>
      <c r="B304" t="s">
        <v>2730</v>
      </c>
      <c r="D304" t="s">
        <v>2749</v>
      </c>
      <c r="E304">
        <v>0</v>
      </c>
    </row>
    <row r="305" spans="1:5">
      <c r="A305" t="s">
        <v>2265</v>
      </c>
      <c r="B305" t="s">
        <v>2730</v>
      </c>
      <c r="C305">
        <v>36</v>
      </c>
      <c r="D305" t="s">
        <v>2754</v>
      </c>
      <c r="E305">
        <v>1</v>
      </c>
    </row>
    <row r="306" spans="1:5">
      <c r="A306" t="s">
        <v>2266</v>
      </c>
      <c r="B306" t="s">
        <v>2730</v>
      </c>
      <c r="D306" t="s">
        <v>2754</v>
      </c>
      <c r="E306">
        <v>1</v>
      </c>
    </row>
    <row r="307" spans="1:5">
      <c r="A307" t="s">
        <v>2267</v>
      </c>
      <c r="B307" t="s">
        <v>2730</v>
      </c>
      <c r="D307" t="s">
        <v>2754</v>
      </c>
      <c r="E307">
        <v>1</v>
      </c>
    </row>
    <row r="308" spans="1:5">
      <c r="A308" t="s">
        <v>2268</v>
      </c>
      <c r="B308" t="s">
        <v>2730</v>
      </c>
      <c r="D308" t="s">
        <v>2754</v>
      </c>
      <c r="E308">
        <v>1</v>
      </c>
    </row>
    <row r="309" spans="1:5">
      <c r="A309" t="s">
        <v>2128</v>
      </c>
      <c r="B309" t="s">
        <v>2730</v>
      </c>
      <c r="D309" t="s">
        <v>2754</v>
      </c>
      <c r="E309">
        <v>1</v>
      </c>
    </row>
    <row r="310" spans="1:5">
      <c r="A310" t="s">
        <v>2129</v>
      </c>
      <c r="B310" t="s">
        <v>2730</v>
      </c>
      <c r="D310" t="s">
        <v>2754</v>
      </c>
      <c r="E310">
        <v>1</v>
      </c>
    </row>
    <row r="311" spans="1:5">
      <c r="A311" t="s">
        <v>2130</v>
      </c>
      <c r="B311" t="s">
        <v>2730</v>
      </c>
      <c r="D311" t="s">
        <v>2754</v>
      </c>
      <c r="E311">
        <v>1</v>
      </c>
    </row>
    <row r="312" spans="1:5">
      <c r="A312" t="s">
        <v>2131</v>
      </c>
      <c r="B312" t="s">
        <v>2730</v>
      </c>
      <c r="D312" t="s">
        <v>2754</v>
      </c>
      <c r="E312">
        <v>1</v>
      </c>
    </row>
    <row r="313" spans="1:5">
      <c r="A313" t="s">
        <v>2125</v>
      </c>
      <c r="B313" t="s">
        <v>2730</v>
      </c>
      <c r="D313" t="s">
        <v>2754</v>
      </c>
      <c r="E313">
        <v>1</v>
      </c>
    </row>
    <row r="314" spans="1:5">
      <c r="A314" t="s">
        <v>2126</v>
      </c>
      <c r="B314" t="s">
        <v>2730</v>
      </c>
      <c r="D314" t="s">
        <v>2754</v>
      </c>
      <c r="E314">
        <v>1</v>
      </c>
    </row>
    <row r="315" spans="1:5">
      <c r="A315" t="s">
        <v>2119</v>
      </c>
      <c r="B315" t="s">
        <v>2730</v>
      </c>
      <c r="D315" t="s">
        <v>2754</v>
      </c>
      <c r="E315">
        <v>1</v>
      </c>
    </row>
    <row r="316" spans="1:5">
      <c r="A316" t="s">
        <v>1984</v>
      </c>
      <c r="B316" t="s">
        <v>2730</v>
      </c>
      <c r="D316" t="s">
        <v>2749</v>
      </c>
      <c r="E316">
        <v>0</v>
      </c>
    </row>
    <row r="317" spans="1:5">
      <c r="A317" t="s">
        <v>1985</v>
      </c>
      <c r="B317" t="s">
        <v>2730</v>
      </c>
      <c r="D317" t="s">
        <v>2754</v>
      </c>
      <c r="E317">
        <v>0</v>
      </c>
    </row>
    <row r="318" spans="1:5">
      <c r="A318" t="s">
        <v>1986</v>
      </c>
      <c r="B318" t="s">
        <v>2730</v>
      </c>
      <c r="D318" t="s">
        <v>2754</v>
      </c>
      <c r="E318">
        <v>1</v>
      </c>
    </row>
    <row r="319" spans="1:5">
      <c r="A319" t="s">
        <v>1987</v>
      </c>
      <c r="B319" t="s">
        <v>2730</v>
      </c>
      <c r="D319" t="s">
        <v>2749</v>
      </c>
      <c r="E319">
        <v>0</v>
      </c>
    </row>
    <row r="320" spans="1:5">
      <c r="A320" t="s">
        <v>1988</v>
      </c>
      <c r="B320" t="s">
        <v>2730</v>
      </c>
      <c r="D320" t="s">
        <v>2754</v>
      </c>
      <c r="E320">
        <v>1</v>
      </c>
    </row>
    <row r="321" spans="1:5">
      <c r="A321" t="s">
        <v>1989</v>
      </c>
      <c r="B321" t="s">
        <v>2730</v>
      </c>
      <c r="D321" t="s">
        <v>2749</v>
      </c>
      <c r="E321">
        <v>0</v>
      </c>
    </row>
    <row r="322" spans="1:5">
      <c r="A322" t="s">
        <v>1990</v>
      </c>
      <c r="B322" t="s">
        <v>2730</v>
      </c>
      <c r="D322" t="s">
        <v>2749</v>
      </c>
      <c r="E322">
        <v>0</v>
      </c>
    </row>
    <row r="323" spans="1:5">
      <c r="A323" t="s">
        <v>1991</v>
      </c>
      <c r="B323" t="s">
        <v>2730</v>
      </c>
      <c r="C323">
        <v>40</v>
      </c>
      <c r="D323" t="s">
        <v>2749</v>
      </c>
      <c r="E323">
        <v>0</v>
      </c>
    </row>
    <row r="324" spans="1:5">
      <c r="A324" t="s">
        <v>1992</v>
      </c>
      <c r="B324" t="s">
        <v>2730</v>
      </c>
      <c r="D324" t="s">
        <v>2749</v>
      </c>
      <c r="E324">
        <v>0</v>
      </c>
    </row>
    <row r="325" spans="1:5">
      <c r="A325" t="s">
        <v>1993</v>
      </c>
      <c r="B325" t="s">
        <v>2730</v>
      </c>
      <c r="D325" t="s">
        <v>2754</v>
      </c>
      <c r="E325">
        <v>1</v>
      </c>
    </row>
    <row r="326" spans="1:5">
      <c r="A326" t="s">
        <v>1997</v>
      </c>
      <c r="B326" t="s">
        <v>2730</v>
      </c>
      <c r="C326">
        <v>32</v>
      </c>
      <c r="D326" t="s">
        <v>2749</v>
      </c>
      <c r="E326">
        <v>0</v>
      </c>
    </row>
    <row r="327" spans="1:5">
      <c r="A327" t="s">
        <v>1998</v>
      </c>
      <c r="B327" t="s">
        <v>2730</v>
      </c>
      <c r="D327" t="s">
        <v>2754</v>
      </c>
      <c r="E327">
        <v>1</v>
      </c>
    </row>
    <row r="328" spans="1:5">
      <c r="A328" t="s">
        <v>1999</v>
      </c>
      <c r="B328" t="s">
        <v>2730</v>
      </c>
      <c r="D328" t="s">
        <v>2754</v>
      </c>
      <c r="E328">
        <v>1</v>
      </c>
    </row>
    <row r="329" spans="1:5">
      <c r="A329" t="s">
        <v>2000</v>
      </c>
      <c r="B329" t="s">
        <v>2730</v>
      </c>
      <c r="D329" t="s">
        <v>2749</v>
      </c>
      <c r="E329">
        <v>0</v>
      </c>
    </row>
    <row r="330" spans="1:5">
      <c r="A330" t="s">
        <v>1842</v>
      </c>
      <c r="B330" t="s">
        <v>2730</v>
      </c>
      <c r="D330" t="s">
        <v>2754</v>
      </c>
      <c r="E330">
        <v>1</v>
      </c>
    </row>
    <row r="331" spans="1:5">
      <c r="A331" t="s">
        <v>1843</v>
      </c>
      <c r="B331" t="s">
        <v>2730</v>
      </c>
      <c r="D331" t="s">
        <v>2754</v>
      </c>
      <c r="E331">
        <v>0</v>
      </c>
    </row>
    <row r="332" spans="1:5">
      <c r="A332" t="s">
        <v>1844</v>
      </c>
      <c r="B332" t="s">
        <v>2730</v>
      </c>
      <c r="D332" t="s">
        <v>2754</v>
      </c>
      <c r="E332">
        <v>1</v>
      </c>
    </row>
    <row r="333" spans="1:5">
      <c r="A333" t="s">
        <v>1845</v>
      </c>
      <c r="B333" t="s">
        <v>2730</v>
      </c>
      <c r="C333">
        <v>33</v>
      </c>
      <c r="D333" t="s">
        <v>2749</v>
      </c>
      <c r="E333">
        <v>0</v>
      </c>
    </row>
    <row r="334" spans="1:5">
      <c r="A334" t="s">
        <v>1846</v>
      </c>
      <c r="B334" t="s">
        <v>2730</v>
      </c>
      <c r="D334" t="s">
        <v>2749</v>
      </c>
      <c r="E334">
        <v>0</v>
      </c>
    </row>
    <row r="335" spans="1:5">
      <c r="A335" t="s">
        <v>1847</v>
      </c>
      <c r="B335" t="s">
        <v>2730</v>
      </c>
      <c r="D335" t="s">
        <v>2754</v>
      </c>
      <c r="E335">
        <v>1</v>
      </c>
    </row>
    <row r="336" spans="1:5">
      <c r="A336" t="s">
        <v>1848</v>
      </c>
      <c r="B336" t="s">
        <v>2730</v>
      </c>
      <c r="D336" t="s">
        <v>2754</v>
      </c>
      <c r="E336">
        <v>0</v>
      </c>
    </row>
    <row r="337" spans="1:5">
      <c r="A337" t="s">
        <v>1849</v>
      </c>
      <c r="B337" t="s">
        <v>2730</v>
      </c>
      <c r="D337" t="s">
        <v>2754</v>
      </c>
      <c r="E337">
        <v>0</v>
      </c>
    </row>
    <row r="338" spans="1:5">
      <c r="A338" t="s">
        <v>1850</v>
      </c>
      <c r="B338" t="s">
        <v>2730</v>
      </c>
      <c r="D338" t="s">
        <v>2754</v>
      </c>
      <c r="E338">
        <v>1</v>
      </c>
    </row>
    <row r="339" spans="1:5">
      <c r="A339" t="s">
        <v>2001</v>
      </c>
      <c r="B339" t="s">
        <v>2002</v>
      </c>
      <c r="C339">
        <v>30</v>
      </c>
      <c r="D339" t="s">
        <v>2749</v>
      </c>
      <c r="E339">
        <v>0</v>
      </c>
    </row>
    <row r="340" spans="1:5">
      <c r="A340" t="s">
        <v>2288</v>
      </c>
      <c r="B340" t="s">
        <v>2002</v>
      </c>
      <c r="C340">
        <v>28</v>
      </c>
      <c r="D340" t="s">
        <v>2754</v>
      </c>
      <c r="E340">
        <v>1</v>
      </c>
    </row>
    <row r="341" spans="1:5">
      <c r="A341" t="s">
        <v>2289</v>
      </c>
      <c r="B341" t="s">
        <v>2002</v>
      </c>
      <c r="C341">
        <v>18</v>
      </c>
      <c r="D341" t="s">
        <v>2749</v>
      </c>
      <c r="E341">
        <v>0</v>
      </c>
    </row>
    <row r="342" spans="1:5">
      <c r="A342" t="s">
        <v>2290</v>
      </c>
      <c r="B342" t="s">
        <v>2002</v>
      </c>
      <c r="D342" t="s">
        <v>2749</v>
      </c>
      <c r="E342">
        <v>0</v>
      </c>
    </row>
    <row r="343" spans="1:5">
      <c r="A343" t="s">
        <v>2152</v>
      </c>
      <c r="B343" t="s">
        <v>2002</v>
      </c>
      <c r="C343">
        <v>34</v>
      </c>
      <c r="D343" t="s">
        <v>2749</v>
      </c>
      <c r="E343">
        <v>0</v>
      </c>
    </row>
    <row r="344" spans="1:5">
      <c r="A344" t="s">
        <v>2294</v>
      </c>
      <c r="B344" t="s">
        <v>2002</v>
      </c>
      <c r="C344">
        <v>32</v>
      </c>
      <c r="D344" t="s">
        <v>2754</v>
      </c>
      <c r="E344">
        <v>1</v>
      </c>
    </row>
    <row r="345" spans="1:5">
      <c r="A345" t="s">
        <v>2295</v>
      </c>
      <c r="B345" t="s">
        <v>2002</v>
      </c>
      <c r="C345">
        <v>57</v>
      </c>
      <c r="D345" t="s">
        <v>2749</v>
      </c>
      <c r="E345">
        <v>0</v>
      </c>
    </row>
    <row r="346" spans="1:5">
      <c r="A346" t="s">
        <v>2296</v>
      </c>
      <c r="B346" t="s">
        <v>2002</v>
      </c>
      <c r="C346">
        <v>18</v>
      </c>
      <c r="D346" t="s">
        <v>2749</v>
      </c>
      <c r="E346">
        <v>0</v>
      </c>
    </row>
    <row r="347" spans="1:5">
      <c r="A347" t="s">
        <v>2300</v>
      </c>
      <c r="B347" t="s">
        <v>2002</v>
      </c>
      <c r="C347">
        <v>23</v>
      </c>
      <c r="D347" t="s">
        <v>2749</v>
      </c>
      <c r="E347">
        <v>0</v>
      </c>
    </row>
    <row r="348" spans="1:5">
      <c r="A348" t="s">
        <v>2301</v>
      </c>
      <c r="B348" t="s">
        <v>2002</v>
      </c>
      <c r="C348">
        <v>36</v>
      </c>
      <c r="D348" t="s">
        <v>2754</v>
      </c>
      <c r="E348">
        <v>1</v>
      </c>
    </row>
    <row r="349" spans="1:5">
      <c r="A349" t="s">
        <v>2302</v>
      </c>
      <c r="B349" t="s">
        <v>2002</v>
      </c>
      <c r="C349">
        <v>28</v>
      </c>
      <c r="D349" t="s">
        <v>2749</v>
      </c>
      <c r="E349">
        <v>0</v>
      </c>
    </row>
    <row r="350" spans="1:5">
      <c r="A350" t="s">
        <v>2303</v>
      </c>
      <c r="B350" t="s">
        <v>2002</v>
      </c>
      <c r="C350">
        <v>51</v>
      </c>
      <c r="D350" t="s">
        <v>2749</v>
      </c>
      <c r="E350">
        <v>0</v>
      </c>
    </row>
    <row r="351" spans="1:5">
      <c r="A351" t="s">
        <v>2304</v>
      </c>
      <c r="B351" t="s">
        <v>2002</v>
      </c>
      <c r="C351">
        <v>32</v>
      </c>
      <c r="D351" t="s">
        <v>2749</v>
      </c>
      <c r="E351">
        <v>1</v>
      </c>
    </row>
    <row r="352" spans="1:5">
      <c r="A352" t="s">
        <v>2305</v>
      </c>
      <c r="B352" t="s">
        <v>2002</v>
      </c>
      <c r="C352">
        <v>19</v>
      </c>
      <c r="D352" t="s">
        <v>2754</v>
      </c>
      <c r="E352">
        <v>1</v>
      </c>
    </row>
    <row r="353" spans="1:5">
      <c r="A353" t="s">
        <v>2440</v>
      </c>
      <c r="B353" t="s">
        <v>2002</v>
      </c>
      <c r="C353">
        <v>28</v>
      </c>
      <c r="D353" t="s">
        <v>2749</v>
      </c>
      <c r="E353">
        <v>0</v>
      </c>
    </row>
    <row r="354" spans="1:5">
      <c r="A354" t="s">
        <v>2814</v>
      </c>
      <c r="B354" t="s">
        <v>2002</v>
      </c>
      <c r="C354">
        <v>36</v>
      </c>
      <c r="D354" t="s">
        <v>2754</v>
      </c>
      <c r="E354">
        <v>1</v>
      </c>
    </row>
    <row r="355" spans="1:5">
      <c r="A355" t="s">
        <v>2823</v>
      </c>
      <c r="B355" t="s">
        <v>2002</v>
      </c>
      <c r="C355">
        <v>4</v>
      </c>
      <c r="D355" t="s">
        <v>2754</v>
      </c>
      <c r="E355">
        <v>1</v>
      </c>
    </row>
    <row r="356" spans="1:5">
      <c r="A356" t="s">
        <v>2824</v>
      </c>
      <c r="B356" t="s">
        <v>2002</v>
      </c>
      <c r="C356">
        <v>1</v>
      </c>
      <c r="D356" t="s">
        <v>2749</v>
      </c>
      <c r="E356">
        <v>1</v>
      </c>
    </row>
    <row r="357" spans="1:5">
      <c r="A357" t="s">
        <v>2825</v>
      </c>
      <c r="B357" t="s">
        <v>2002</v>
      </c>
      <c r="C357">
        <v>12</v>
      </c>
      <c r="D357" t="s">
        <v>2754</v>
      </c>
      <c r="E357">
        <v>1</v>
      </c>
    </row>
    <row r="358" spans="1:5">
      <c r="A358" t="s">
        <v>2826</v>
      </c>
      <c r="B358" t="s">
        <v>2002</v>
      </c>
      <c r="C358">
        <v>34</v>
      </c>
      <c r="D358" t="s">
        <v>2749</v>
      </c>
      <c r="E358">
        <v>1</v>
      </c>
    </row>
    <row r="359" spans="1:5">
      <c r="A359" t="s">
        <v>2703</v>
      </c>
      <c r="B359" t="s">
        <v>2002</v>
      </c>
      <c r="C359">
        <v>19</v>
      </c>
      <c r="D359" t="s">
        <v>2754</v>
      </c>
      <c r="E359">
        <v>1</v>
      </c>
    </row>
    <row r="360" spans="1:5">
      <c r="A360" t="s">
        <v>2704</v>
      </c>
      <c r="B360" t="s">
        <v>2002</v>
      </c>
      <c r="C360">
        <v>23</v>
      </c>
      <c r="D360" t="s">
        <v>2749</v>
      </c>
      <c r="E360">
        <v>0</v>
      </c>
    </row>
    <row r="361" spans="1:5">
      <c r="A361" t="s">
        <v>2705</v>
      </c>
      <c r="B361" t="s">
        <v>2002</v>
      </c>
      <c r="C361">
        <v>26</v>
      </c>
      <c r="D361" t="s">
        <v>2749</v>
      </c>
      <c r="E361">
        <v>0</v>
      </c>
    </row>
    <row r="362" spans="1:5">
      <c r="A362" t="s">
        <v>2702</v>
      </c>
      <c r="B362" t="s">
        <v>2002</v>
      </c>
      <c r="D362" t="s">
        <v>2749</v>
      </c>
      <c r="E362">
        <v>0</v>
      </c>
    </row>
    <row r="363" spans="1:5">
      <c r="A363" t="s">
        <v>2701</v>
      </c>
      <c r="B363" t="s">
        <v>2002</v>
      </c>
      <c r="C363">
        <v>27</v>
      </c>
      <c r="D363" t="s">
        <v>2749</v>
      </c>
      <c r="E363">
        <v>0</v>
      </c>
    </row>
    <row r="364" spans="1:5">
      <c r="A364" t="s">
        <v>2694</v>
      </c>
      <c r="B364" t="s">
        <v>2002</v>
      </c>
      <c r="C364">
        <v>15</v>
      </c>
      <c r="D364" t="s">
        <v>2754</v>
      </c>
      <c r="E364">
        <v>1</v>
      </c>
    </row>
    <row r="365" spans="1:5">
      <c r="A365" t="s">
        <v>2693</v>
      </c>
      <c r="B365" t="s">
        <v>2002</v>
      </c>
      <c r="C365">
        <v>45</v>
      </c>
      <c r="D365" t="s">
        <v>2749</v>
      </c>
      <c r="E365">
        <v>0</v>
      </c>
    </row>
    <row r="366" spans="1:5">
      <c r="A366" t="s">
        <v>2445</v>
      </c>
      <c r="B366" t="s">
        <v>2002</v>
      </c>
      <c r="C366">
        <v>40</v>
      </c>
      <c r="D366" t="s">
        <v>2754</v>
      </c>
      <c r="E366">
        <v>1</v>
      </c>
    </row>
    <row r="367" spans="1:5">
      <c r="A367" t="s">
        <v>2446</v>
      </c>
      <c r="B367" t="s">
        <v>2002</v>
      </c>
      <c r="C367">
        <v>20</v>
      </c>
      <c r="D367" t="s">
        <v>2754</v>
      </c>
      <c r="E367">
        <v>1</v>
      </c>
    </row>
    <row r="368" spans="1:5">
      <c r="A368" t="s">
        <v>2575</v>
      </c>
      <c r="B368" t="s">
        <v>2002</v>
      </c>
      <c r="C368">
        <v>25</v>
      </c>
      <c r="D368" t="s">
        <v>2749</v>
      </c>
      <c r="E368">
        <v>0</v>
      </c>
    </row>
    <row r="369" spans="1:5">
      <c r="A369" t="s">
        <v>2576</v>
      </c>
      <c r="B369" t="s">
        <v>2002</v>
      </c>
      <c r="C369">
        <v>36</v>
      </c>
      <c r="D369" t="s">
        <v>2754</v>
      </c>
      <c r="E369">
        <v>1</v>
      </c>
    </row>
    <row r="370" spans="1:5">
      <c r="A370" t="s">
        <v>2577</v>
      </c>
      <c r="B370" t="s">
        <v>2002</v>
      </c>
      <c r="C370">
        <v>25</v>
      </c>
      <c r="D370" t="s">
        <v>2749</v>
      </c>
      <c r="E370">
        <v>0</v>
      </c>
    </row>
    <row r="371" spans="1:5">
      <c r="A371" t="s">
        <v>2578</v>
      </c>
      <c r="B371" t="s">
        <v>2002</v>
      </c>
      <c r="D371" t="s">
        <v>2749</v>
      </c>
      <c r="E371">
        <v>0</v>
      </c>
    </row>
    <row r="372" spans="1:5">
      <c r="A372" t="s">
        <v>2579</v>
      </c>
      <c r="B372" t="s">
        <v>2002</v>
      </c>
      <c r="C372">
        <v>42</v>
      </c>
      <c r="D372" t="s">
        <v>2754</v>
      </c>
      <c r="E372">
        <v>1</v>
      </c>
    </row>
    <row r="373" spans="1:5">
      <c r="A373" t="s">
        <v>2580</v>
      </c>
      <c r="B373" t="s">
        <v>2002</v>
      </c>
      <c r="C373">
        <v>26</v>
      </c>
      <c r="D373" t="s">
        <v>2749</v>
      </c>
      <c r="E373">
        <v>1</v>
      </c>
    </row>
    <row r="374" spans="1:5">
      <c r="A374" t="s">
        <v>2453</v>
      </c>
      <c r="B374" t="s">
        <v>2002</v>
      </c>
      <c r="C374">
        <v>26</v>
      </c>
      <c r="D374" t="s">
        <v>2754</v>
      </c>
      <c r="E374">
        <v>1</v>
      </c>
    </row>
    <row r="375" spans="1:5">
      <c r="A375" t="s">
        <v>2325</v>
      </c>
      <c r="B375" t="s">
        <v>2002</v>
      </c>
      <c r="C375">
        <v>0.83</v>
      </c>
      <c r="D375" t="s">
        <v>2749</v>
      </c>
      <c r="E375">
        <v>1</v>
      </c>
    </row>
    <row r="376" spans="1:5">
      <c r="A376" t="s">
        <v>2326</v>
      </c>
      <c r="B376" t="s">
        <v>2002</v>
      </c>
      <c r="C376">
        <v>31</v>
      </c>
      <c r="D376" t="s">
        <v>2754</v>
      </c>
      <c r="E376">
        <v>1</v>
      </c>
    </row>
    <row r="377" spans="1:5">
      <c r="A377" t="s">
        <v>2327</v>
      </c>
      <c r="B377" t="s">
        <v>2002</v>
      </c>
      <c r="D377" t="s">
        <v>2749</v>
      </c>
      <c r="E377">
        <v>0</v>
      </c>
    </row>
    <row r="378" spans="1:5">
      <c r="A378" t="s">
        <v>2328</v>
      </c>
      <c r="B378" t="s">
        <v>2002</v>
      </c>
      <c r="C378">
        <v>19</v>
      </c>
      <c r="D378" t="s">
        <v>2749</v>
      </c>
      <c r="E378">
        <v>0</v>
      </c>
    </row>
    <row r="379" spans="1:5">
      <c r="A379" t="s">
        <v>2329</v>
      </c>
      <c r="B379" t="s">
        <v>2002</v>
      </c>
      <c r="C379">
        <v>54</v>
      </c>
      <c r="D379" t="s">
        <v>2749</v>
      </c>
      <c r="E379">
        <v>0</v>
      </c>
    </row>
    <row r="380" spans="1:5">
      <c r="A380" t="s">
        <v>2330</v>
      </c>
      <c r="B380" t="s">
        <v>2002</v>
      </c>
      <c r="C380">
        <v>44</v>
      </c>
      <c r="D380" t="s">
        <v>2754</v>
      </c>
      <c r="E380">
        <v>0</v>
      </c>
    </row>
    <row r="381" spans="1:5">
      <c r="A381" t="s">
        <v>2190</v>
      </c>
      <c r="B381" t="s">
        <v>2002</v>
      </c>
      <c r="C381">
        <v>52</v>
      </c>
      <c r="D381" t="s">
        <v>2749</v>
      </c>
      <c r="E381">
        <v>0</v>
      </c>
    </row>
    <row r="382" spans="1:5">
      <c r="A382" t="s">
        <v>2191</v>
      </c>
      <c r="B382" t="s">
        <v>2002</v>
      </c>
      <c r="C382">
        <v>30</v>
      </c>
      <c r="D382" t="s">
        <v>2749</v>
      </c>
      <c r="E382">
        <v>0</v>
      </c>
    </row>
    <row r="383" spans="1:5">
      <c r="A383" t="s">
        <v>2192</v>
      </c>
      <c r="B383" t="s">
        <v>2002</v>
      </c>
      <c r="C383">
        <v>30</v>
      </c>
      <c r="D383" t="s">
        <v>2754</v>
      </c>
      <c r="E383">
        <v>0</v>
      </c>
    </row>
    <row r="384" spans="1:5">
      <c r="A384" t="s">
        <v>2193</v>
      </c>
      <c r="B384" t="s">
        <v>2002</v>
      </c>
      <c r="D384" t="s">
        <v>2754</v>
      </c>
      <c r="E384">
        <v>1</v>
      </c>
    </row>
    <row r="385" spans="1:5">
      <c r="A385" t="s">
        <v>2194</v>
      </c>
      <c r="B385" t="s">
        <v>2002</v>
      </c>
      <c r="D385" t="s">
        <v>2754</v>
      </c>
      <c r="E385">
        <v>1</v>
      </c>
    </row>
    <row r="386" spans="1:5">
      <c r="A386" t="s">
        <v>2195</v>
      </c>
      <c r="B386" t="s">
        <v>2002</v>
      </c>
      <c r="C386">
        <v>29</v>
      </c>
      <c r="D386" t="s">
        <v>2749</v>
      </c>
      <c r="E386">
        <v>0</v>
      </c>
    </row>
    <row r="387" spans="1:5">
      <c r="A387" t="s">
        <v>2061</v>
      </c>
      <c r="B387" t="s">
        <v>2002</v>
      </c>
      <c r="D387" t="s">
        <v>2754</v>
      </c>
      <c r="E387">
        <v>1</v>
      </c>
    </row>
    <row r="388" spans="1:5">
      <c r="A388" t="s">
        <v>2055</v>
      </c>
      <c r="B388" t="s">
        <v>2002</v>
      </c>
      <c r="C388">
        <v>29</v>
      </c>
      <c r="D388" t="s">
        <v>2749</v>
      </c>
      <c r="E388">
        <v>0</v>
      </c>
    </row>
    <row r="389" spans="1:5">
      <c r="A389" t="s">
        <v>2056</v>
      </c>
      <c r="B389" t="s">
        <v>2002</v>
      </c>
      <c r="C389">
        <v>27</v>
      </c>
      <c r="D389" t="s">
        <v>2749</v>
      </c>
      <c r="E389">
        <v>0</v>
      </c>
    </row>
    <row r="390" spans="1:5">
      <c r="A390" t="s">
        <v>2057</v>
      </c>
      <c r="B390" t="s">
        <v>2002</v>
      </c>
      <c r="C390">
        <v>24</v>
      </c>
      <c r="D390" t="s">
        <v>2749</v>
      </c>
      <c r="E390">
        <v>1</v>
      </c>
    </row>
    <row r="391" spans="1:5">
      <c r="A391" t="s">
        <v>2058</v>
      </c>
      <c r="B391" t="s">
        <v>2002</v>
      </c>
      <c r="C391">
        <v>35</v>
      </c>
      <c r="D391" t="s">
        <v>2749</v>
      </c>
      <c r="E391">
        <v>0</v>
      </c>
    </row>
    <row r="392" spans="1:5">
      <c r="A392" t="s">
        <v>1911</v>
      </c>
      <c r="B392" t="s">
        <v>2002</v>
      </c>
      <c r="C392">
        <v>31</v>
      </c>
      <c r="D392" t="s">
        <v>2754</v>
      </c>
      <c r="E392">
        <v>1</v>
      </c>
    </row>
    <row r="393" spans="1:5">
      <c r="A393" t="s">
        <v>1912</v>
      </c>
      <c r="B393" t="s">
        <v>2002</v>
      </c>
      <c r="C393">
        <v>8</v>
      </c>
      <c r="D393" t="s">
        <v>2754</v>
      </c>
      <c r="E393">
        <v>1</v>
      </c>
    </row>
    <row r="394" spans="1:5">
      <c r="A394" t="s">
        <v>1913</v>
      </c>
      <c r="B394" t="s">
        <v>2002</v>
      </c>
      <c r="C394">
        <v>22</v>
      </c>
      <c r="D394" t="s">
        <v>2754</v>
      </c>
      <c r="E394">
        <v>0</v>
      </c>
    </row>
    <row r="395" spans="1:5">
      <c r="A395" t="s">
        <v>1914</v>
      </c>
      <c r="B395" t="s">
        <v>2002</v>
      </c>
      <c r="C395">
        <v>30</v>
      </c>
      <c r="D395" t="s">
        <v>2754</v>
      </c>
      <c r="E395">
        <v>0</v>
      </c>
    </row>
    <row r="396" spans="1:5">
      <c r="A396" t="s">
        <v>3683</v>
      </c>
      <c r="B396" t="s">
        <v>2002</v>
      </c>
      <c r="D396" t="s">
        <v>2754</v>
      </c>
      <c r="E396">
        <v>0</v>
      </c>
    </row>
    <row r="397" spans="1:5">
      <c r="A397" t="s">
        <v>3684</v>
      </c>
      <c r="B397" t="s">
        <v>2002</v>
      </c>
      <c r="C397">
        <v>20</v>
      </c>
      <c r="D397" t="s">
        <v>2749</v>
      </c>
      <c r="E397">
        <v>0</v>
      </c>
    </row>
    <row r="398" spans="1:5">
      <c r="A398" t="s">
        <v>1921</v>
      </c>
      <c r="B398" t="s">
        <v>2002</v>
      </c>
      <c r="D398" t="s">
        <v>2749</v>
      </c>
      <c r="E398">
        <v>0</v>
      </c>
    </row>
    <row r="399" spans="1:5">
      <c r="A399" t="s">
        <v>1922</v>
      </c>
      <c r="B399" t="s">
        <v>2002</v>
      </c>
      <c r="C399">
        <v>21</v>
      </c>
      <c r="D399" t="s">
        <v>2749</v>
      </c>
      <c r="E399">
        <v>0</v>
      </c>
    </row>
    <row r="400" spans="1:5">
      <c r="A400" t="s">
        <v>3687</v>
      </c>
      <c r="B400" t="s">
        <v>2002</v>
      </c>
      <c r="C400">
        <v>49</v>
      </c>
      <c r="D400" t="s">
        <v>2754</v>
      </c>
      <c r="E400">
        <v>1</v>
      </c>
    </row>
    <row r="401" spans="1:5">
      <c r="A401" t="s">
        <v>3688</v>
      </c>
      <c r="B401" t="s">
        <v>2002</v>
      </c>
      <c r="C401">
        <v>8</v>
      </c>
      <c r="D401" t="s">
        <v>2749</v>
      </c>
      <c r="E401">
        <v>1</v>
      </c>
    </row>
    <row r="402" spans="1:5">
      <c r="A402" t="s">
        <v>3689</v>
      </c>
      <c r="B402" t="s">
        <v>2002</v>
      </c>
      <c r="C402">
        <v>28</v>
      </c>
      <c r="D402" t="s">
        <v>2754</v>
      </c>
      <c r="E402">
        <v>1</v>
      </c>
    </row>
    <row r="403" spans="1:5">
      <c r="A403" t="s">
        <v>3690</v>
      </c>
      <c r="B403" t="s">
        <v>2002</v>
      </c>
      <c r="C403">
        <v>18</v>
      </c>
      <c r="D403" t="s">
        <v>2749</v>
      </c>
      <c r="E403">
        <v>0</v>
      </c>
    </row>
    <row r="404" spans="1:5">
      <c r="A404" t="s">
        <v>3691</v>
      </c>
      <c r="B404" t="s">
        <v>2002</v>
      </c>
      <c r="D404" t="s">
        <v>2749</v>
      </c>
      <c r="E404">
        <v>0</v>
      </c>
    </row>
    <row r="405" spans="1:5">
      <c r="A405" t="s">
        <v>3692</v>
      </c>
      <c r="B405" t="s">
        <v>2002</v>
      </c>
      <c r="C405">
        <v>28</v>
      </c>
      <c r="D405" t="s">
        <v>2749</v>
      </c>
      <c r="E405">
        <v>0</v>
      </c>
    </row>
    <row r="406" spans="1:5">
      <c r="A406" t="s">
        <v>3693</v>
      </c>
      <c r="B406" t="s">
        <v>2002</v>
      </c>
      <c r="C406">
        <v>22</v>
      </c>
      <c r="D406" t="s">
        <v>2754</v>
      </c>
      <c r="E406">
        <v>1</v>
      </c>
    </row>
    <row r="407" spans="1:5">
      <c r="A407" t="s">
        <v>2209</v>
      </c>
      <c r="B407" t="s">
        <v>2002</v>
      </c>
      <c r="C407">
        <v>25</v>
      </c>
      <c r="D407" t="s">
        <v>2749</v>
      </c>
      <c r="E407">
        <v>0</v>
      </c>
    </row>
    <row r="408" spans="1:5">
      <c r="A408" t="s">
        <v>2210</v>
      </c>
      <c r="B408" t="s">
        <v>2002</v>
      </c>
      <c r="C408">
        <v>18</v>
      </c>
      <c r="D408" t="s">
        <v>2749</v>
      </c>
      <c r="E408">
        <v>0</v>
      </c>
    </row>
    <row r="409" spans="1:5">
      <c r="A409" t="s">
        <v>2211</v>
      </c>
      <c r="B409" t="s">
        <v>2002</v>
      </c>
      <c r="C409">
        <v>32</v>
      </c>
      <c r="D409" t="s">
        <v>2754</v>
      </c>
      <c r="E409">
        <v>1</v>
      </c>
    </row>
    <row r="410" spans="1:5">
      <c r="A410" t="s">
        <v>2212</v>
      </c>
      <c r="B410" t="s">
        <v>2002</v>
      </c>
      <c r="C410">
        <v>18</v>
      </c>
      <c r="D410" t="s">
        <v>2754</v>
      </c>
      <c r="E410">
        <v>1</v>
      </c>
    </row>
    <row r="411" spans="1:5">
      <c r="A411" t="s">
        <v>2213</v>
      </c>
      <c r="B411" t="s">
        <v>2002</v>
      </c>
      <c r="D411" t="s">
        <v>2749</v>
      </c>
      <c r="E411">
        <v>0</v>
      </c>
    </row>
    <row r="412" spans="1:5">
      <c r="A412" t="s">
        <v>2075</v>
      </c>
      <c r="B412" t="s">
        <v>2002</v>
      </c>
      <c r="C412">
        <v>42</v>
      </c>
      <c r="D412" t="s">
        <v>2749</v>
      </c>
      <c r="E412">
        <v>0</v>
      </c>
    </row>
    <row r="413" spans="1:5">
      <c r="A413" t="s">
        <v>2224</v>
      </c>
      <c r="B413" t="s">
        <v>2002</v>
      </c>
      <c r="C413">
        <v>34</v>
      </c>
      <c r="D413" t="s">
        <v>2754</v>
      </c>
      <c r="E413">
        <v>1</v>
      </c>
    </row>
    <row r="414" spans="1:5">
      <c r="A414" t="s">
        <v>2228</v>
      </c>
      <c r="B414" t="s">
        <v>2002</v>
      </c>
      <c r="C414">
        <v>8</v>
      </c>
      <c r="D414" t="s">
        <v>2749</v>
      </c>
      <c r="E414">
        <v>1</v>
      </c>
    </row>
    <row r="415" spans="1:5">
      <c r="A415" t="s">
        <v>2229</v>
      </c>
      <c r="B415" t="s">
        <v>2002</v>
      </c>
      <c r="D415" t="s">
        <v>2754</v>
      </c>
      <c r="E415">
        <v>1</v>
      </c>
    </row>
    <row r="416" spans="1:5">
      <c r="A416" t="s">
        <v>2230</v>
      </c>
      <c r="B416" t="s">
        <v>2002</v>
      </c>
      <c r="D416" t="s">
        <v>2754</v>
      </c>
      <c r="E416">
        <v>1</v>
      </c>
    </row>
    <row r="417" spans="1:5">
      <c r="A417" t="s">
        <v>2231</v>
      </c>
      <c r="B417" t="s">
        <v>2002</v>
      </c>
      <c r="C417">
        <v>23</v>
      </c>
      <c r="D417" t="s">
        <v>2749</v>
      </c>
      <c r="E417">
        <v>0</v>
      </c>
    </row>
    <row r="418" spans="1:5">
      <c r="A418" t="s">
        <v>2232</v>
      </c>
      <c r="B418" t="s">
        <v>2002</v>
      </c>
      <c r="C418">
        <v>21</v>
      </c>
      <c r="D418" t="s">
        <v>2749</v>
      </c>
      <c r="E418">
        <v>0</v>
      </c>
    </row>
    <row r="419" spans="1:5">
      <c r="A419" t="s">
        <v>2369</v>
      </c>
      <c r="B419" t="s">
        <v>2002</v>
      </c>
      <c r="C419">
        <v>19</v>
      </c>
      <c r="D419" t="s">
        <v>2749</v>
      </c>
      <c r="E419">
        <v>0</v>
      </c>
    </row>
    <row r="420" spans="1:5">
      <c r="A420" t="s">
        <v>2370</v>
      </c>
      <c r="B420" t="s">
        <v>2002</v>
      </c>
      <c r="D420" t="s">
        <v>2749</v>
      </c>
      <c r="E420">
        <v>0</v>
      </c>
    </row>
    <row r="421" spans="1:5">
      <c r="A421" t="s">
        <v>2873</v>
      </c>
      <c r="B421" t="s">
        <v>2002</v>
      </c>
      <c r="D421" t="s">
        <v>2754</v>
      </c>
      <c r="E421">
        <v>1</v>
      </c>
    </row>
    <row r="422" spans="1:5">
      <c r="A422" t="s">
        <v>2768</v>
      </c>
      <c r="B422" t="s">
        <v>2002</v>
      </c>
      <c r="D422" t="s">
        <v>2749</v>
      </c>
      <c r="E422">
        <v>0</v>
      </c>
    </row>
    <row r="423" spans="1:5">
      <c r="A423" t="s">
        <v>2769</v>
      </c>
      <c r="B423" t="s">
        <v>2002</v>
      </c>
      <c r="C423">
        <v>38</v>
      </c>
      <c r="D423" t="s">
        <v>2749</v>
      </c>
      <c r="E423">
        <v>0</v>
      </c>
    </row>
    <row r="424" spans="1:5">
      <c r="A424" t="s">
        <v>2770</v>
      </c>
      <c r="B424" t="s">
        <v>2002</v>
      </c>
      <c r="D424" t="s">
        <v>2749</v>
      </c>
      <c r="E424">
        <v>0</v>
      </c>
    </row>
    <row r="425" spans="1:5">
      <c r="A425" t="s">
        <v>2771</v>
      </c>
      <c r="B425" t="s">
        <v>2002</v>
      </c>
      <c r="C425">
        <v>38</v>
      </c>
      <c r="D425" t="s">
        <v>2754</v>
      </c>
      <c r="E425">
        <v>0</v>
      </c>
    </row>
    <row r="426" spans="1:5">
      <c r="A426" t="s">
        <v>2772</v>
      </c>
      <c r="B426" t="s">
        <v>2002</v>
      </c>
      <c r="C426">
        <v>35</v>
      </c>
      <c r="D426" t="s">
        <v>2749</v>
      </c>
      <c r="E426">
        <v>0</v>
      </c>
    </row>
    <row r="427" spans="1:5">
      <c r="A427" t="s">
        <v>2773</v>
      </c>
      <c r="B427" t="s">
        <v>2002</v>
      </c>
      <c r="C427">
        <v>35</v>
      </c>
      <c r="D427" t="s">
        <v>2749</v>
      </c>
      <c r="E427">
        <v>0</v>
      </c>
    </row>
    <row r="428" spans="1:5">
      <c r="A428" t="s">
        <v>2643</v>
      </c>
      <c r="B428" t="s">
        <v>2002</v>
      </c>
      <c r="C428">
        <v>38</v>
      </c>
      <c r="D428" t="s">
        <v>2749</v>
      </c>
      <c r="E428">
        <v>0</v>
      </c>
    </row>
    <row r="429" spans="1:5">
      <c r="A429" t="s">
        <v>2644</v>
      </c>
      <c r="B429" t="s">
        <v>2002</v>
      </c>
      <c r="C429">
        <v>24</v>
      </c>
      <c r="D429" t="s">
        <v>2754</v>
      </c>
      <c r="E429">
        <v>1</v>
      </c>
    </row>
    <row r="430" spans="1:5">
      <c r="A430" t="s">
        <v>2645</v>
      </c>
      <c r="B430" t="s">
        <v>2002</v>
      </c>
      <c r="C430">
        <v>16</v>
      </c>
      <c r="D430" t="s">
        <v>2749</v>
      </c>
      <c r="E430">
        <v>0</v>
      </c>
    </row>
    <row r="431" spans="1:5">
      <c r="A431" t="s">
        <v>2767</v>
      </c>
      <c r="B431" t="s">
        <v>2002</v>
      </c>
      <c r="C431">
        <v>26</v>
      </c>
      <c r="D431" t="s">
        <v>2749</v>
      </c>
      <c r="E431">
        <v>0</v>
      </c>
    </row>
    <row r="432" spans="1:5">
      <c r="A432" t="s">
        <v>2765</v>
      </c>
      <c r="B432" t="s">
        <v>2002</v>
      </c>
      <c r="C432">
        <v>45</v>
      </c>
      <c r="D432" t="s">
        <v>2749</v>
      </c>
      <c r="E432">
        <v>0</v>
      </c>
    </row>
    <row r="433" spans="1:5">
      <c r="A433" t="s">
        <v>2766</v>
      </c>
      <c r="B433" t="s">
        <v>2002</v>
      </c>
      <c r="C433">
        <v>24</v>
      </c>
      <c r="D433" t="s">
        <v>2749</v>
      </c>
      <c r="E433">
        <v>0</v>
      </c>
    </row>
    <row r="434" spans="1:5">
      <c r="A434" t="s">
        <v>2512</v>
      </c>
      <c r="B434" t="s">
        <v>2002</v>
      </c>
      <c r="C434">
        <v>21</v>
      </c>
      <c r="D434" t="s">
        <v>2749</v>
      </c>
      <c r="E434">
        <v>0</v>
      </c>
    </row>
    <row r="435" spans="1:5">
      <c r="A435" t="s">
        <v>2513</v>
      </c>
      <c r="B435" t="s">
        <v>2002</v>
      </c>
      <c r="C435">
        <v>22</v>
      </c>
      <c r="D435" t="s">
        <v>2749</v>
      </c>
      <c r="E435">
        <v>0</v>
      </c>
    </row>
    <row r="436" spans="1:5">
      <c r="A436" t="s">
        <v>2383</v>
      </c>
      <c r="B436" t="s">
        <v>2002</v>
      </c>
      <c r="D436" t="s">
        <v>2749</v>
      </c>
      <c r="E436">
        <v>0</v>
      </c>
    </row>
    <row r="437" spans="1:5">
      <c r="A437" t="s">
        <v>2384</v>
      </c>
      <c r="B437" t="s">
        <v>2002</v>
      </c>
      <c r="C437">
        <v>34</v>
      </c>
      <c r="D437" t="s">
        <v>2749</v>
      </c>
      <c r="E437">
        <v>0</v>
      </c>
    </row>
    <row r="438" spans="1:5">
      <c r="A438" t="s">
        <v>2385</v>
      </c>
      <c r="B438" t="s">
        <v>2002</v>
      </c>
      <c r="C438">
        <v>30</v>
      </c>
      <c r="D438" t="s">
        <v>2749</v>
      </c>
      <c r="E438">
        <v>0</v>
      </c>
    </row>
    <row r="439" spans="1:5">
      <c r="A439" t="s">
        <v>2386</v>
      </c>
      <c r="B439" t="s">
        <v>2002</v>
      </c>
      <c r="C439">
        <v>50</v>
      </c>
      <c r="D439" t="s">
        <v>2749</v>
      </c>
      <c r="E439">
        <v>0</v>
      </c>
    </row>
    <row r="440" spans="1:5">
      <c r="A440" t="s">
        <v>2387</v>
      </c>
      <c r="B440" t="s">
        <v>2002</v>
      </c>
      <c r="C440">
        <v>30</v>
      </c>
      <c r="D440" t="s">
        <v>2749</v>
      </c>
      <c r="E440">
        <v>0</v>
      </c>
    </row>
    <row r="441" spans="1:5">
      <c r="A441" t="s">
        <v>2514</v>
      </c>
      <c r="B441" t="s">
        <v>2002</v>
      </c>
      <c r="C441">
        <v>23</v>
      </c>
      <c r="D441" t="s">
        <v>2754</v>
      </c>
      <c r="E441">
        <v>1</v>
      </c>
    </row>
    <row r="442" spans="1:5">
      <c r="A442" t="s">
        <v>2515</v>
      </c>
      <c r="B442" t="s">
        <v>2002</v>
      </c>
      <c r="C442">
        <v>1</v>
      </c>
      <c r="D442" t="s">
        <v>2749</v>
      </c>
      <c r="E442">
        <v>1</v>
      </c>
    </row>
    <row r="443" spans="1:5">
      <c r="A443" t="s">
        <v>2516</v>
      </c>
      <c r="B443" t="s">
        <v>2002</v>
      </c>
      <c r="C443">
        <v>44</v>
      </c>
      <c r="D443" t="s">
        <v>2749</v>
      </c>
      <c r="E443">
        <v>0</v>
      </c>
    </row>
    <row r="444" spans="1:5">
      <c r="A444" t="s">
        <v>2517</v>
      </c>
      <c r="B444" t="s">
        <v>2002</v>
      </c>
      <c r="C444">
        <v>28</v>
      </c>
      <c r="D444" t="s">
        <v>2749</v>
      </c>
      <c r="E444">
        <v>0</v>
      </c>
    </row>
    <row r="445" spans="1:5">
      <c r="A445" t="s">
        <v>2518</v>
      </c>
      <c r="B445" t="s">
        <v>2002</v>
      </c>
      <c r="C445">
        <v>6</v>
      </c>
      <c r="D445" t="s">
        <v>2754</v>
      </c>
      <c r="E445">
        <v>1</v>
      </c>
    </row>
    <row r="446" spans="1:5">
      <c r="A446" t="s">
        <v>2519</v>
      </c>
      <c r="B446" t="s">
        <v>2002</v>
      </c>
      <c r="C446">
        <v>30</v>
      </c>
      <c r="D446" t="s">
        <v>2749</v>
      </c>
      <c r="E446">
        <v>1</v>
      </c>
    </row>
    <row r="447" spans="1:5">
      <c r="A447" t="s">
        <v>2520</v>
      </c>
      <c r="B447" t="s">
        <v>2002</v>
      </c>
      <c r="D447" t="s">
        <v>2749</v>
      </c>
      <c r="E447">
        <v>0</v>
      </c>
    </row>
    <row r="448" spans="1:5">
      <c r="A448" t="s">
        <v>2392</v>
      </c>
      <c r="B448" t="s">
        <v>2002</v>
      </c>
      <c r="C448">
        <v>43</v>
      </c>
      <c r="D448" t="s">
        <v>2749</v>
      </c>
      <c r="E448">
        <v>0</v>
      </c>
    </row>
    <row r="449" spans="1:5">
      <c r="A449" t="s">
        <v>2254</v>
      </c>
      <c r="B449" t="s">
        <v>2002</v>
      </c>
      <c r="C449">
        <v>45</v>
      </c>
      <c r="D449" t="s">
        <v>2754</v>
      </c>
      <c r="E449">
        <v>1</v>
      </c>
    </row>
    <row r="450" spans="1:5">
      <c r="A450" t="s">
        <v>2255</v>
      </c>
      <c r="B450" t="s">
        <v>2002</v>
      </c>
      <c r="C450">
        <v>7</v>
      </c>
      <c r="D450" t="s">
        <v>2754</v>
      </c>
      <c r="E450">
        <v>1</v>
      </c>
    </row>
    <row r="451" spans="1:5">
      <c r="A451" t="s">
        <v>2256</v>
      </c>
      <c r="B451" t="s">
        <v>2002</v>
      </c>
      <c r="C451">
        <v>24</v>
      </c>
      <c r="D451" t="s">
        <v>2754</v>
      </c>
      <c r="E451">
        <v>1</v>
      </c>
    </row>
    <row r="452" spans="1:5">
      <c r="A452" t="s">
        <v>2257</v>
      </c>
      <c r="B452" t="s">
        <v>2002</v>
      </c>
      <c r="C452">
        <v>24</v>
      </c>
      <c r="D452" t="s">
        <v>2754</v>
      </c>
      <c r="E452">
        <v>1</v>
      </c>
    </row>
    <row r="453" spans="1:5">
      <c r="A453" t="s">
        <v>2258</v>
      </c>
      <c r="B453" t="s">
        <v>2002</v>
      </c>
      <c r="C453">
        <v>49</v>
      </c>
      <c r="D453" t="s">
        <v>2749</v>
      </c>
      <c r="E453">
        <v>0</v>
      </c>
    </row>
    <row r="454" spans="1:5">
      <c r="A454" t="s">
        <v>2259</v>
      </c>
      <c r="B454" t="s">
        <v>2002</v>
      </c>
      <c r="C454">
        <v>48</v>
      </c>
      <c r="D454" t="s">
        <v>2754</v>
      </c>
      <c r="E454">
        <v>1</v>
      </c>
    </row>
    <row r="455" spans="1:5">
      <c r="A455" t="s">
        <v>2260</v>
      </c>
      <c r="B455" t="s">
        <v>2002</v>
      </c>
      <c r="D455" t="s">
        <v>2754</v>
      </c>
      <c r="E455">
        <v>1</v>
      </c>
    </row>
    <row r="456" spans="1:5">
      <c r="A456" t="s">
        <v>2120</v>
      </c>
      <c r="B456" t="s">
        <v>2002</v>
      </c>
      <c r="C456">
        <v>34</v>
      </c>
      <c r="D456" t="s">
        <v>2749</v>
      </c>
      <c r="E456">
        <v>0</v>
      </c>
    </row>
    <row r="457" spans="1:5">
      <c r="A457" t="s">
        <v>2121</v>
      </c>
      <c r="B457" t="s">
        <v>2002</v>
      </c>
      <c r="C457">
        <v>32</v>
      </c>
      <c r="D457" t="s">
        <v>2749</v>
      </c>
      <c r="E457">
        <v>0</v>
      </c>
    </row>
    <row r="458" spans="1:5">
      <c r="A458" t="s">
        <v>2122</v>
      </c>
      <c r="B458" t="s">
        <v>2002</v>
      </c>
      <c r="C458">
        <v>21</v>
      </c>
      <c r="D458" t="s">
        <v>2749</v>
      </c>
      <c r="E458">
        <v>0</v>
      </c>
    </row>
    <row r="459" spans="1:5">
      <c r="A459" t="s">
        <v>2123</v>
      </c>
      <c r="B459" t="s">
        <v>2002</v>
      </c>
      <c r="C459">
        <v>18</v>
      </c>
      <c r="D459" t="s">
        <v>2754</v>
      </c>
      <c r="E459">
        <v>0</v>
      </c>
    </row>
    <row r="460" spans="1:5">
      <c r="A460" t="s">
        <v>2124</v>
      </c>
      <c r="B460" t="s">
        <v>2002</v>
      </c>
      <c r="C460">
        <v>53</v>
      </c>
      <c r="D460" t="s">
        <v>2754</v>
      </c>
      <c r="E460">
        <v>1</v>
      </c>
    </row>
    <row r="461" spans="1:5">
      <c r="A461" t="s">
        <v>2116</v>
      </c>
      <c r="B461" t="s">
        <v>2002</v>
      </c>
      <c r="C461">
        <v>23</v>
      </c>
      <c r="D461" t="s">
        <v>2749</v>
      </c>
      <c r="E461">
        <v>0</v>
      </c>
    </row>
    <row r="462" spans="1:5">
      <c r="A462" t="s">
        <v>2117</v>
      </c>
      <c r="B462" t="s">
        <v>2002</v>
      </c>
      <c r="C462">
        <v>21</v>
      </c>
      <c r="D462" t="s">
        <v>2754</v>
      </c>
      <c r="E462">
        <v>1</v>
      </c>
    </row>
    <row r="463" spans="1:5">
      <c r="A463" t="s">
        <v>2118</v>
      </c>
      <c r="B463" t="s">
        <v>2002</v>
      </c>
      <c r="D463" t="s">
        <v>2749</v>
      </c>
      <c r="E463">
        <v>0</v>
      </c>
    </row>
    <row r="464" spans="1:5">
      <c r="A464" t="s">
        <v>3640</v>
      </c>
      <c r="B464" t="s">
        <v>2002</v>
      </c>
      <c r="C464">
        <v>52</v>
      </c>
      <c r="D464" t="s">
        <v>2749</v>
      </c>
      <c r="E464">
        <v>0</v>
      </c>
    </row>
    <row r="465" spans="1:5">
      <c r="A465" t="s">
        <v>3641</v>
      </c>
      <c r="B465" t="s">
        <v>2002</v>
      </c>
      <c r="C465">
        <v>42</v>
      </c>
      <c r="D465" t="s">
        <v>2749</v>
      </c>
      <c r="E465">
        <v>0</v>
      </c>
    </row>
    <row r="466" spans="1:5">
      <c r="A466" t="s">
        <v>3642</v>
      </c>
      <c r="B466" t="s">
        <v>2002</v>
      </c>
      <c r="C466">
        <v>36</v>
      </c>
      <c r="D466" t="s">
        <v>2754</v>
      </c>
      <c r="E466">
        <v>1</v>
      </c>
    </row>
    <row r="467" spans="1:5">
      <c r="A467" t="s">
        <v>3643</v>
      </c>
      <c r="B467" t="s">
        <v>2002</v>
      </c>
      <c r="C467">
        <v>21</v>
      </c>
      <c r="D467" t="s">
        <v>2749</v>
      </c>
      <c r="E467">
        <v>0</v>
      </c>
    </row>
    <row r="468" spans="1:5">
      <c r="A468" t="s">
        <v>3644</v>
      </c>
      <c r="B468" t="s">
        <v>2002</v>
      </c>
      <c r="C468">
        <v>41</v>
      </c>
      <c r="D468" t="s">
        <v>2749</v>
      </c>
      <c r="E468">
        <v>1</v>
      </c>
    </row>
    <row r="469" spans="1:5">
      <c r="A469" t="s">
        <v>3645</v>
      </c>
      <c r="B469" t="s">
        <v>2002</v>
      </c>
      <c r="D469" t="s">
        <v>2749</v>
      </c>
      <c r="E469">
        <v>0</v>
      </c>
    </row>
    <row r="470" spans="1:5">
      <c r="A470" t="s">
        <v>3646</v>
      </c>
      <c r="B470" t="s">
        <v>2002</v>
      </c>
      <c r="D470" t="s">
        <v>2754</v>
      </c>
      <c r="E470">
        <v>0</v>
      </c>
    </row>
    <row r="471" spans="1:5">
      <c r="A471" t="s">
        <v>3508</v>
      </c>
      <c r="B471" t="s">
        <v>2002</v>
      </c>
      <c r="C471">
        <v>33</v>
      </c>
      <c r="D471" t="s">
        <v>2749</v>
      </c>
      <c r="E471">
        <v>0</v>
      </c>
    </row>
    <row r="472" spans="1:5">
      <c r="A472" t="s">
        <v>3509</v>
      </c>
      <c r="B472" t="s">
        <v>2002</v>
      </c>
      <c r="C472">
        <v>17</v>
      </c>
      <c r="D472" t="s">
        <v>2754</v>
      </c>
      <c r="E472">
        <v>1</v>
      </c>
    </row>
    <row r="473" spans="1:5">
      <c r="A473" t="s">
        <v>3609</v>
      </c>
      <c r="B473" t="s">
        <v>2002</v>
      </c>
      <c r="D473" t="s">
        <v>2749</v>
      </c>
      <c r="E473">
        <v>0</v>
      </c>
    </row>
    <row r="474" spans="1:5">
      <c r="A474" t="s">
        <v>3610</v>
      </c>
      <c r="B474" t="s">
        <v>2002</v>
      </c>
      <c r="D474" t="s">
        <v>2754</v>
      </c>
      <c r="E474">
        <v>1</v>
      </c>
    </row>
    <row r="475" spans="1:5">
      <c r="A475" t="s">
        <v>1840</v>
      </c>
      <c r="B475" t="s">
        <v>2002</v>
      </c>
      <c r="D475" t="s">
        <v>2749</v>
      </c>
      <c r="E475">
        <v>0</v>
      </c>
    </row>
    <row r="476" spans="1:5">
      <c r="A476" t="s">
        <v>1841</v>
      </c>
      <c r="B476" t="s">
        <v>2002</v>
      </c>
      <c r="D476" t="s">
        <v>2749</v>
      </c>
      <c r="E476">
        <v>0</v>
      </c>
    </row>
    <row r="477" spans="1:5">
      <c r="A477" t="s">
        <v>3614</v>
      </c>
      <c r="B477" t="s">
        <v>2002</v>
      </c>
      <c r="D477" t="s">
        <v>2749</v>
      </c>
      <c r="E477">
        <v>0</v>
      </c>
    </row>
    <row r="478" spans="1:5">
      <c r="A478" t="s">
        <v>3615</v>
      </c>
      <c r="B478" t="s">
        <v>2002</v>
      </c>
      <c r="D478" t="s">
        <v>2749</v>
      </c>
      <c r="E478">
        <v>0</v>
      </c>
    </row>
    <row r="479" spans="1:5">
      <c r="A479" t="s">
        <v>3616</v>
      </c>
      <c r="B479" t="s">
        <v>2002</v>
      </c>
      <c r="C479">
        <v>23</v>
      </c>
      <c r="D479" t="s">
        <v>2754</v>
      </c>
      <c r="E479">
        <v>1</v>
      </c>
    </row>
    <row r="480" spans="1:5">
      <c r="A480" t="s">
        <v>3617</v>
      </c>
      <c r="B480" t="s">
        <v>2002</v>
      </c>
      <c r="C480">
        <v>34</v>
      </c>
      <c r="D480" t="s">
        <v>2749</v>
      </c>
      <c r="E480">
        <v>0</v>
      </c>
    </row>
    <row r="481" spans="1:5">
      <c r="A481" t="s">
        <v>3618</v>
      </c>
      <c r="B481" t="s">
        <v>2002</v>
      </c>
      <c r="D481" t="s">
        <v>2754</v>
      </c>
      <c r="E481">
        <v>1</v>
      </c>
    </row>
    <row r="482" spans="1:5">
      <c r="A482" t="s">
        <v>2003</v>
      </c>
      <c r="B482" t="s">
        <v>2002</v>
      </c>
      <c r="C482">
        <v>22</v>
      </c>
      <c r="D482" t="s">
        <v>2754</v>
      </c>
      <c r="E482">
        <v>0</v>
      </c>
    </row>
    <row r="483" spans="1:5">
      <c r="A483" t="s">
        <v>2137</v>
      </c>
      <c r="B483" t="s">
        <v>2002</v>
      </c>
      <c r="D483" t="s">
        <v>2749</v>
      </c>
      <c r="E483">
        <v>0</v>
      </c>
    </row>
    <row r="484" spans="1:5">
      <c r="A484" t="s">
        <v>2138</v>
      </c>
      <c r="B484" t="s">
        <v>2002</v>
      </c>
      <c r="D484" t="s">
        <v>2754</v>
      </c>
      <c r="E484">
        <v>1</v>
      </c>
    </row>
    <row r="485" spans="1:5">
      <c r="A485" t="s">
        <v>2141</v>
      </c>
      <c r="B485" t="s">
        <v>2002</v>
      </c>
      <c r="C485">
        <v>45</v>
      </c>
      <c r="D485" t="s">
        <v>2754</v>
      </c>
      <c r="E485">
        <v>1</v>
      </c>
    </row>
    <row r="486" spans="1:5">
      <c r="A486" t="s">
        <v>2142</v>
      </c>
      <c r="B486" t="s">
        <v>2002</v>
      </c>
      <c r="D486" t="s">
        <v>2749</v>
      </c>
      <c r="E486">
        <v>0</v>
      </c>
    </row>
    <row r="487" spans="1:5">
      <c r="A487" t="s">
        <v>2143</v>
      </c>
      <c r="B487" t="s">
        <v>2002</v>
      </c>
      <c r="D487" t="s">
        <v>2749</v>
      </c>
      <c r="E487">
        <v>0</v>
      </c>
    </row>
    <row r="488" spans="1:5">
      <c r="A488" t="s">
        <v>2144</v>
      </c>
      <c r="B488" t="s">
        <v>2002</v>
      </c>
      <c r="C488">
        <v>31</v>
      </c>
      <c r="D488" t="s">
        <v>2749</v>
      </c>
      <c r="E488">
        <v>0</v>
      </c>
    </row>
    <row r="489" spans="1:5">
      <c r="A489" t="s">
        <v>2159</v>
      </c>
      <c r="B489" t="s">
        <v>2002</v>
      </c>
      <c r="C489">
        <v>30</v>
      </c>
      <c r="D489" t="s">
        <v>2749</v>
      </c>
      <c r="E489">
        <v>0</v>
      </c>
    </row>
    <row r="490" spans="1:5">
      <c r="A490" t="s">
        <v>2160</v>
      </c>
      <c r="B490" t="s">
        <v>2002</v>
      </c>
      <c r="C490">
        <v>26</v>
      </c>
      <c r="D490" t="s">
        <v>2754</v>
      </c>
      <c r="E490">
        <v>0</v>
      </c>
    </row>
    <row r="491" spans="1:5">
      <c r="A491" t="s">
        <v>2161</v>
      </c>
      <c r="B491" t="s">
        <v>2002</v>
      </c>
      <c r="D491" t="s">
        <v>2749</v>
      </c>
      <c r="E491">
        <v>0</v>
      </c>
    </row>
    <row r="492" spans="1:5">
      <c r="A492" t="s">
        <v>2162</v>
      </c>
      <c r="B492" t="s">
        <v>2002</v>
      </c>
      <c r="C492">
        <v>34</v>
      </c>
      <c r="D492" t="s">
        <v>2754</v>
      </c>
      <c r="E492">
        <v>1</v>
      </c>
    </row>
    <row r="493" spans="1:5">
      <c r="A493" t="s">
        <v>2163</v>
      </c>
      <c r="B493" t="s">
        <v>2002</v>
      </c>
      <c r="C493">
        <v>26</v>
      </c>
      <c r="D493" t="s">
        <v>2749</v>
      </c>
      <c r="E493">
        <v>0</v>
      </c>
    </row>
    <row r="494" spans="1:5">
      <c r="A494" t="s">
        <v>2164</v>
      </c>
      <c r="B494" t="s">
        <v>2002</v>
      </c>
      <c r="C494">
        <v>22</v>
      </c>
      <c r="D494" t="s">
        <v>2754</v>
      </c>
      <c r="E494">
        <v>1</v>
      </c>
    </row>
    <row r="495" spans="1:5">
      <c r="A495" t="s">
        <v>2306</v>
      </c>
      <c r="B495" t="s">
        <v>2002</v>
      </c>
      <c r="C495">
        <v>1</v>
      </c>
      <c r="D495" t="s">
        <v>2754</v>
      </c>
      <c r="E495">
        <v>1</v>
      </c>
    </row>
    <row r="496" spans="1:5">
      <c r="A496" t="s">
        <v>2815</v>
      </c>
      <c r="B496" t="s">
        <v>2002</v>
      </c>
      <c r="C496">
        <v>3</v>
      </c>
      <c r="D496" t="s">
        <v>2754</v>
      </c>
      <c r="E496">
        <v>1</v>
      </c>
    </row>
    <row r="497" spans="1:5">
      <c r="A497" t="s">
        <v>2816</v>
      </c>
      <c r="B497" t="s">
        <v>2002</v>
      </c>
      <c r="D497" t="s">
        <v>2754</v>
      </c>
      <c r="E497">
        <v>1</v>
      </c>
    </row>
    <row r="498" spans="1:5">
      <c r="A498" t="s">
        <v>2817</v>
      </c>
      <c r="B498" t="s">
        <v>2002</v>
      </c>
      <c r="D498" t="s">
        <v>2754</v>
      </c>
      <c r="E498">
        <v>1</v>
      </c>
    </row>
    <row r="499" spans="1:5">
      <c r="A499" t="s">
        <v>2818</v>
      </c>
      <c r="B499" t="s">
        <v>2002</v>
      </c>
      <c r="D499" t="s">
        <v>2749</v>
      </c>
      <c r="E499">
        <v>0</v>
      </c>
    </row>
    <row r="500" spans="1:5">
      <c r="A500" t="s">
        <v>2819</v>
      </c>
      <c r="B500" t="s">
        <v>2002</v>
      </c>
      <c r="C500">
        <v>25</v>
      </c>
      <c r="D500" t="s">
        <v>2749</v>
      </c>
      <c r="E500">
        <v>0</v>
      </c>
    </row>
    <row r="501" spans="1:5">
      <c r="A501" t="s">
        <v>2820</v>
      </c>
      <c r="B501" t="s">
        <v>2002</v>
      </c>
      <c r="D501" t="s">
        <v>2749</v>
      </c>
      <c r="E501">
        <v>0</v>
      </c>
    </row>
    <row r="502" spans="1:5">
      <c r="A502" t="s">
        <v>2698</v>
      </c>
      <c r="B502" t="s">
        <v>2002</v>
      </c>
      <c r="C502">
        <v>48</v>
      </c>
      <c r="D502" t="s">
        <v>2749</v>
      </c>
      <c r="E502">
        <v>0</v>
      </c>
    </row>
    <row r="503" spans="1:5">
      <c r="A503" t="s">
        <v>2699</v>
      </c>
      <c r="B503" t="s">
        <v>2002</v>
      </c>
      <c r="D503" t="s">
        <v>2754</v>
      </c>
      <c r="E503">
        <v>1</v>
      </c>
    </row>
    <row r="504" spans="1:5">
      <c r="A504" t="s">
        <v>2700</v>
      </c>
      <c r="B504" t="s">
        <v>2002</v>
      </c>
      <c r="C504">
        <v>57</v>
      </c>
      <c r="D504" t="s">
        <v>2754</v>
      </c>
      <c r="E504">
        <v>0</v>
      </c>
    </row>
    <row r="505" spans="1:5">
      <c r="A505" t="s">
        <v>2691</v>
      </c>
      <c r="B505" t="s">
        <v>2002</v>
      </c>
      <c r="D505" t="s">
        <v>2749</v>
      </c>
      <c r="E505">
        <v>0</v>
      </c>
    </row>
    <row r="506" spans="1:5">
      <c r="A506" t="s">
        <v>2692</v>
      </c>
      <c r="B506" t="s">
        <v>2002</v>
      </c>
      <c r="D506" t="s">
        <v>2749</v>
      </c>
      <c r="E506">
        <v>0</v>
      </c>
    </row>
    <row r="507" spans="1:5">
      <c r="A507" t="s">
        <v>2317</v>
      </c>
      <c r="B507" t="s">
        <v>2002</v>
      </c>
      <c r="D507" t="s">
        <v>2754</v>
      </c>
      <c r="E507">
        <v>1</v>
      </c>
    </row>
    <row r="508" spans="1:5">
      <c r="A508" t="s">
        <v>2444</v>
      </c>
      <c r="B508" t="s">
        <v>2002</v>
      </c>
      <c r="C508">
        <v>2</v>
      </c>
      <c r="D508" t="s">
        <v>2749</v>
      </c>
      <c r="E508">
        <v>1</v>
      </c>
    </row>
    <row r="509" spans="1:5">
      <c r="A509" t="s">
        <v>2178</v>
      </c>
      <c r="B509" t="s">
        <v>2002</v>
      </c>
      <c r="D509" t="s">
        <v>2749</v>
      </c>
      <c r="E509">
        <v>0</v>
      </c>
    </row>
    <row r="510" spans="1:5">
      <c r="A510" t="s">
        <v>2318</v>
      </c>
      <c r="B510" t="s">
        <v>2002</v>
      </c>
      <c r="C510">
        <v>27</v>
      </c>
      <c r="D510" t="s">
        <v>2749</v>
      </c>
      <c r="E510">
        <v>0</v>
      </c>
    </row>
    <row r="511" spans="1:5">
      <c r="A511" t="s">
        <v>2319</v>
      </c>
      <c r="B511" t="s">
        <v>2002</v>
      </c>
      <c r="C511">
        <v>19</v>
      </c>
      <c r="D511" t="s">
        <v>2754</v>
      </c>
      <c r="E511">
        <v>1</v>
      </c>
    </row>
    <row r="512" spans="1:5">
      <c r="A512" t="s">
        <v>2320</v>
      </c>
      <c r="B512" t="s">
        <v>2002</v>
      </c>
      <c r="C512">
        <v>30</v>
      </c>
      <c r="D512" t="s">
        <v>2749</v>
      </c>
      <c r="E512">
        <v>0</v>
      </c>
    </row>
    <row r="513" spans="1:5">
      <c r="A513" t="s">
        <v>2321</v>
      </c>
      <c r="B513" t="s">
        <v>2002</v>
      </c>
      <c r="C513">
        <v>20</v>
      </c>
      <c r="D513" t="s">
        <v>2749</v>
      </c>
      <c r="E513">
        <v>0</v>
      </c>
    </row>
    <row r="514" spans="1:5">
      <c r="A514" t="s">
        <v>2322</v>
      </c>
      <c r="B514" t="s">
        <v>2002</v>
      </c>
      <c r="C514">
        <v>45</v>
      </c>
      <c r="D514" t="s">
        <v>2749</v>
      </c>
      <c r="E514">
        <v>0</v>
      </c>
    </row>
    <row r="515" spans="1:5">
      <c r="A515" t="s">
        <v>2447</v>
      </c>
      <c r="B515" t="s">
        <v>2002</v>
      </c>
      <c r="D515" t="s">
        <v>2749</v>
      </c>
      <c r="E515">
        <v>0</v>
      </c>
    </row>
    <row r="516" spans="1:5">
      <c r="A516" t="s">
        <v>2448</v>
      </c>
      <c r="B516" t="s">
        <v>2002</v>
      </c>
      <c r="C516">
        <v>46</v>
      </c>
      <c r="D516" t="s">
        <v>2749</v>
      </c>
      <c r="E516">
        <v>0</v>
      </c>
    </row>
    <row r="517" spans="1:5">
      <c r="A517" t="s">
        <v>2449</v>
      </c>
      <c r="B517" t="s">
        <v>2002</v>
      </c>
      <c r="C517">
        <v>41</v>
      </c>
      <c r="D517" t="s">
        <v>2754</v>
      </c>
      <c r="E517">
        <v>1</v>
      </c>
    </row>
    <row r="518" spans="1:5">
      <c r="A518" t="s">
        <v>2450</v>
      </c>
      <c r="B518" t="s">
        <v>2002</v>
      </c>
      <c r="C518">
        <v>13</v>
      </c>
      <c r="D518" t="s">
        <v>2754</v>
      </c>
      <c r="E518">
        <v>1</v>
      </c>
    </row>
    <row r="519" spans="1:5">
      <c r="A519" t="s">
        <v>2451</v>
      </c>
      <c r="B519" t="s">
        <v>2002</v>
      </c>
      <c r="C519">
        <v>19</v>
      </c>
      <c r="D519" t="s">
        <v>2749</v>
      </c>
      <c r="E519">
        <v>1</v>
      </c>
    </row>
    <row r="520" spans="1:5">
      <c r="A520" t="s">
        <v>2452</v>
      </c>
      <c r="B520" t="s">
        <v>2002</v>
      </c>
      <c r="C520">
        <v>30</v>
      </c>
      <c r="D520" t="s">
        <v>2749</v>
      </c>
      <c r="E520">
        <v>0</v>
      </c>
    </row>
    <row r="521" spans="1:5">
      <c r="A521" t="s">
        <v>2183</v>
      </c>
      <c r="B521" t="s">
        <v>2002</v>
      </c>
      <c r="C521">
        <v>48</v>
      </c>
      <c r="D521" t="s">
        <v>2749</v>
      </c>
      <c r="E521">
        <v>0</v>
      </c>
    </row>
    <row r="522" spans="1:5">
      <c r="A522" t="s">
        <v>2184</v>
      </c>
      <c r="B522" t="s">
        <v>2002</v>
      </c>
      <c r="C522">
        <v>71</v>
      </c>
      <c r="D522" t="s">
        <v>2749</v>
      </c>
      <c r="E522">
        <v>0</v>
      </c>
    </row>
    <row r="523" spans="1:5">
      <c r="A523" t="s">
        <v>2185</v>
      </c>
      <c r="B523" t="s">
        <v>2002</v>
      </c>
      <c r="C523">
        <v>54</v>
      </c>
      <c r="D523" t="s">
        <v>2749</v>
      </c>
      <c r="E523">
        <v>0</v>
      </c>
    </row>
    <row r="524" spans="1:5">
      <c r="A524" t="s">
        <v>2186</v>
      </c>
      <c r="B524" t="s">
        <v>2002</v>
      </c>
      <c r="D524" t="s">
        <v>2749</v>
      </c>
      <c r="E524">
        <v>0</v>
      </c>
    </row>
    <row r="525" spans="1:5">
      <c r="A525" t="s">
        <v>2187</v>
      </c>
      <c r="B525" t="s">
        <v>2002</v>
      </c>
      <c r="D525" t="s">
        <v>2749</v>
      </c>
      <c r="E525">
        <v>0</v>
      </c>
    </row>
    <row r="526" spans="1:5">
      <c r="A526" t="s">
        <v>2188</v>
      </c>
      <c r="B526" t="s">
        <v>2002</v>
      </c>
      <c r="C526">
        <v>64</v>
      </c>
      <c r="D526" t="s">
        <v>2749</v>
      </c>
      <c r="E526">
        <v>0</v>
      </c>
    </row>
    <row r="527" spans="1:5">
      <c r="A527" t="s">
        <v>2189</v>
      </c>
      <c r="B527" t="s">
        <v>2002</v>
      </c>
      <c r="C527">
        <v>32</v>
      </c>
      <c r="D527" t="s">
        <v>2749</v>
      </c>
      <c r="E527">
        <v>0</v>
      </c>
    </row>
    <row r="528" spans="1:5">
      <c r="A528" t="s">
        <v>2059</v>
      </c>
      <c r="B528" t="s">
        <v>2002</v>
      </c>
      <c r="C528">
        <v>18</v>
      </c>
      <c r="D528" t="s">
        <v>2754</v>
      </c>
      <c r="E528">
        <v>1</v>
      </c>
    </row>
    <row r="529" spans="1:5">
      <c r="A529" t="s">
        <v>2060</v>
      </c>
      <c r="B529" t="s">
        <v>2002</v>
      </c>
      <c r="C529">
        <v>2</v>
      </c>
      <c r="D529" t="s">
        <v>2749</v>
      </c>
      <c r="E529">
        <v>1</v>
      </c>
    </row>
    <row r="530" spans="1:5">
      <c r="A530" t="s">
        <v>2051</v>
      </c>
      <c r="B530" t="s">
        <v>2002</v>
      </c>
      <c r="C530">
        <v>32</v>
      </c>
      <c r="D530" t="s">
        <v>2749</v>
      </c>
      <c r="E530">
        <v>0</v>
      </c>
    </row>
    <row r="531" spans="1:5">
      <c r="A531" t="s">
        <v>2052</v>
      </c>
      <c r="B531" t="s">
        <v>2002</v>
      </c>
      <c r="C531">
        <v>3</v>
      </c>
      <c r="D531" t="s">
        <v>2749</v>
      </c>
      <c r="E531">
        <v>1</v>
      </c>
    </row>
    <row r="532" spans="1:5">
      <c r="A532" t="s">
        <v>2053</v>
      </c>
      <c r="B532" t="s">
        <v>2002</v>
      </c>
      <c r="C532">
        <v>26</v>
      </c>
      <c r="D532" t="s">
        <v>2749</v>
      </c>
      <c r="E532">
        <v>0</v>
      </c>
    </row>
    <row r="533" spans="1:5">
      <c r="A533" t="s">
        <v>2054</v>
      </c>
      <c r="B533" t="s">
        <v>2002</v>
      </c>
      <c r="C533">
        <v>19</v>
      </c>
      <c r="D533" t="s">
        <v>2749</v>
      </c>
      <c r="E533">
        <v>0</v>
      </c>
    </row>
    <row r="534" spans="1:5">
      <c r="A534" t="s">
        <v>3520</v>
      </c>
      <c r="B534" t="s">
        <v>2002</v>
      </c>
      <c r="D534" t="s">
        <v>2749</v>
      </c>
      <c r="E534">
        <v>0</v>
      </c>
    </row>
    <row r="535" spans="1:5">
      <c r="A535" t="s">
        <v>3521</v>
      </c>
      <c r="B535" t="s">
        <v>2002</v>
      </c>
      <c r="C535">
        <v>20</v>
      </c>
      <c r="D535" t="s">
        <v>2749</v>
      </c>
      <c r="E535">
        <v>1</v>
      </c>
    </row>
    <row r="536" spans="1:5">
      <c r="A536" t="s">
        <v>3522</v>
      </c>
      <c r="B536" t="s">
        <v>2002</v>
      </c>
      <c r="C536">
        <v>29</v>
      </c>
      <c r="D536" t="s">
        <v>2754</v>
      </c>
      <c r="E536">
        <v>1</v>
      </c>
    </row>
    <row r="537" spans="1:5">
      <c r="A537" t="s">
        <v>3523</v>
      </c>
      <c r="B537" t="s">
        <v>2002</v>
      </c>
      <c r="C537">
        <v>39</v>
      </c>
      <c r="D537" t="s">
        <v>2749</v>
      </c>
      <c r="E537">
        <v>0</v>
      </c>
    </row>
    <row r="538" spans="1:5">
      <c r="A538" t="s">
        <v>3524</v>
      </c>
      <c r="B538" t="s">
        <v>2002</v>
      </c>
      <c r="C538">
        <v>22</v>
      </c>
      <c r="D538" t="s">
        <v>2749</v>
      </c>
      <c r="E538">
        <v>1</v>
      </c>
    </row>
    <row r="539" spans="1:5">
      <c r="A539" t="s">
        <v>3525</v>
      </c>
      <c r="B539" t="s">
        <v>2002</v>
      </c>
      <c r="D539" t="s">
        <v>2749</v>
      </c>
      <c r="E539">
        <v>1</v>
      </c>
    </row>
    <row r="540" spans="1:5">
      <c r="A540" t="s">
        <v>3681</v>
      </c>
      <c r="B540" t="s">
        <v>2002</v>
      </c>
      <c r="C540">
        <v>24</v>
      </c>
      <c r="D540" t="s">
        <v>2749</v>
      </c>
      <c r="E540">
        <v>0</v>
      </c>
    </row>
    <row r="541" spans="1:5">
      <c r="A541" t="s">
        <v>3682</v>
      </c>
      <c r="B541" t="s">
        <v>2002</v>
      </c>
      <c r="D541" t="s">
        <v>2749</v>
      </c>
      <c r="E541">
        <v>1</v>
      </c>
    </row>
    <row r="542" spans="1:5">
      <c r="A542" t="s">
        <v>3529</v>
      </c>
      <c r="B542" t="s">
        <v>2002</v>
      </c>
      <c r="C542">
        <v>28</v>
      </c>
      <c r="D542" t="s">
        <v>2749</v>
      </c>
      <c r="E542">
        <v>0</v>
      </c>
    </row>
    <row r="543" spans="1:5">
      <c r="A543" t="s">
        <v>3530</v>
      </c>
      <c r="B543" t="s">
        <v>2002</v>
      </c>
      <c r="D543" t="s">
        <v>2749</v>
      </c>
      <c r="E543">
        <v>0</v>
      </c>
    </row>
    <row r="544" spans="1:5">
      <c r="A544" t="s">
        <v>3531</v>
      </c>
      <c r="B544" t="s">
        <v>2002</v>
      </c>
      <c r="C544">
        <v>50</v>
      </c>
      <c r="D544" t="s">
        <v>2754</v>
      </c>
      <c r="E544">
        <v>1</v>
      </c>
    </row>
    <row r="545" spans="1:5">
      <c r="A545" t="s">
        <v>3685</v>
      </c>
      <c r="B545" t="s">
        <v>2002</v>
      </c>
      <c r="C545">
        <v>20</v>
      </c>
      <c r="D545" t="s">
        <v>2749</v>
      </c>
      <c r="E545">
        <v>0</v>
      </c>
    </row>
    <row r="546" spans="1:5">
      <c r="A546" t="s">
        <v>3686</v>
      </c>
      <c r="B546" t="s">
        <v>2002</v>
      </c>
      <c r="C546">
        <v>40</v>
      </c>
      <c r="D546" t="s">
        <v>2749</v>
      </c>
      <c r="E546">
        <v>0</v>
      </c>
    </row>
    <row r="547" spans="1:5">
      <c r="A547" t="s">
        <v>3535</v>
      </c>
      <c r="B547" t="s">
        <v>2002</v>
      </c>
      <c r="C547">
        <v>42</v>
      </c>
      <c r="D547" t="s">
        <v>2754</v>
      </c>
      <c r="E547">
        <v>1</v>
      </c>
    </row>
    <row r="548" spans="1:5">
      <c r="A548" t="s">
        <v>3536</v>
      </c>
      <c r="B548" t="s">
        <v>2002</v>
      </c>
      <c r="C548">
        <v>21</v>
      </c>
      <c r="D548" t="s">
        <v>2749</v>
      </c>
      <c r="E548">
        <v>0</v>
      </c>
    </row>
    <row r="549" spans="1:5">
      <c r="A549" t="s">
        <v>3537</v>
      </c>
      <c r="B549" t="s">
        <v>2002</v>
      </c>
      <c r="C549">
        <v>32</v>
      </c>
      <c r="D549" t="s">
        <v>2754</v>
      </c>
      <c r="E549">
        <v>1</v>
      </c>
    </row>
    <row r="550" spans="1:5">
      <c r="A550" t="s">
        <v>3538</v>
      </c>
      <c r="B550" t="s">
        <v>2002</v>
      </c>
      <c r="C550">
        <v>34</v>
      </c>
      <c r="D550" t="s">
        <v>2749</v>
      </c>
      <c r="E550">
        <v>0</v>
      </c>
    </row>
    <row r="551" spans="1:5">
      <c r="A551" t="s">
        <v>3539</v>
      </c>
      <c r="B551" t="s">
        <v>2002</v>
      </c>
      <c r="D551" t="s">
        <v>2749</v>
      </c>
      <c r="E551">
        <v>1</v>
      </c>
    </row>
    <row r="552" spans="1:5">
      <c r="A552" t="s">
        <v>3540</v>
      </c>
      <c r="B552" t="s">
        <v>2002</v>
      </c>
      <c r="D552" t="s">
        <v>2749</v>
      </c>
      <c r="E552">
        <v>0</v>
      </c>
    </row>
    <row r="553" spans="1:5">
      <c r="A553" t="s">
        <v>3694</v>
      </c>
      <c r="B553" t="s">
        <v>2002</v>
      </c>
      <c r="C553">
        <v>33</v>
      </c>
      <c r="D553" t="s">
        <v>2754</v>
      </c>
      <c r="E553">
        <v>1</v>
      </c>
    </row>
    <row r="554" spans="1:5">
      <c r="A554" t="s">
        <v>3695</v>
      </c>
      <c r="B554" t="s">
        <v>2002</v>
      </c>
      <c r="C554">
        <v>2</v>
      </c>
      <c r="D554" t="s">
        <v>2754</v>
      </c>
      <c r="E554">
        <v>1</v>
      </c>
    </row>
    <row r="555" spans="1:5">
      <c r="A555" t="s">
        <v>3696</v>
      </c>
      <c r="B555" t="s">
        <v>2002</v>
      </c>
      <c r="C555">
        <v>8</v>
      </c>
      <c r="D555" t="s">
        <v>2754</v>
      </c>
      <c r="E555">
        <v>1</v>
      </c>
    </row>
    <row r="556" spans="1:5">
      <c r="A556" t="s">
        <v>3697</v>
      </c>
      <c r="B556" t="s">
        <v>2002</v>
      </c>
      <c r="C556">
        <v>36</v>
      </c>
      <c r="D556" t="s">
        <v>2749</v>
      </c>
      <c r="E556">
        <v>0</v>
      </c>
    </row>
    <row r="557" spans="1:5">
      <c r="A557" t="s">
        <v>3698</v>
      </c>
      <c r="B557" t="s">
        <v>2002</v>
      </c>
      <c r="C557">
        <v>34</v>
      </c>
      <c r="D557" t="s">
        <v>2749</v>
      </c>
      <c r="E557">
        <v>0</v>
      </c>
    </row>
    <row r="558" spans="1:5">
      <c r="A558" t="s">
        <v>3699</v>
      </c>
      <c r="B558" t="s">
        <v>2002</v>
      </c>
      <c r="C558">
        <v>30</v>
      </c>
      <c r="D558" t="s">
        <v>2754</v>
      </c>
      <c r="E558">
        <v>1</v>
      </c>
    </row>
    <row r="559" spans="1:5">
      <c r="A559" t="s">
        <v>3700</v>
      </c>
      <c r="B559" t="s">
        <v>2002</v>
      </c>
      <c r="C559">
        <v>28</v>
      </c>
      <c r="D559" t="s">
        <v>2754</v>
      </c>
      <c r="E559">
        <v>1</v>
      </c>
    </row>
    <row r="560" spans="1:5">
      <c r="A560" t="s">
        <v>2225</v>
      </c>
      <c r="B560" t="s">
        <v>2002</v>
      </c>
      <c r="C560">
        <v>23</v>
      </c>
      <c r="D560" t="s">
        <v>2749</v>
      </c>
      <c r="E560">
        <v>0</v>
      </c>
    </row>
    <row r="561" spans="1:5">
      <c r="A561" t="s">
        <v>2088</v>
      </c>
      <c r="B561" t="s">
        <v>2002</v>
      </c>
      <c r="C561">
        <v>0.8</v>
      </c>
      <c r="D561" t="s">
        <v>2749</v>
      </c>
      <c r="E561">
        <v>1</v>
      </c>
    </row>
    <row r="562" spans="1:5">
      <c r="A562" t="s">
        <v>2089</v>
      </c>
      <c r="B562" t="s">
        <v>2002</v>
      </c>
      <c r="C562">
        <v>25</v>
      </c>
      <c r="D562" t="s">
        <v>2754</v>
      </c>
      <c r="E562">
        <v>1</v>
      </c>
    </row>
    <row r="563" spans="1:5">
      <c r="A563" t="s">
        <v>2090</v>
      </c>
      <c r="B563" t="s">
        <v>2002</v>
      </c>
      <c r="C563">
        <v>3</v>
      </c>
      <c r="D563" t="s">
        <v>2749</v>
      </c>
      <c r="E563">
        <v>1</v>
      </c>
    </row>
    <row r="564" spans="1:5">
      <c r="A564" t="s">
        <v>2091</v>
      </c>
      <c r="B564" t="s">
        <v>2002</v>
      </c>
      <c r="C564">
        <v>50</v>
      </c>
      <c r="D564" t="s">
        <v>2754</v>
      </c>
      <c r="E564">
        <v>1</v>
      </c>
    </row>
    <row r="565" spans="1:5">
      <c r="A565" t="s">
        <v>2233</v>
      </c>
      <c r="B565" t="s">
        <v>2002</v>
      </c>
      <c r="D565" t="s">
        <v>2749</v>
      </c>
      <c r="E565">
        <v>0</v>
      </c>
    </row>
    <row r="566" spans="1:5">
      <c r="A566" t="s">
        <v>2371</v>
      </c>
      <c r="B566" t="s">
        <v>2002</v>
      </c>
      <c r="C566">
        <v>21</v>
      </c>
      <c r="D566" t="s">
        <v>2754</v>
      </c>
      <c r="E566">
        <v>1</v>
      </c>
    </row>
    <row r="567" spans="1:5">
      <c r="A567" t="s">
        <v>2630</v>
      </c>
      <c r="B567" t="s">
        <v>2002</v>
      </c>
      <c r="D567" t="s">
        <v>2749</v>
      </c>
      <c r="E567">
        <v>0</v>
      </c>
    </row>
    <row r="568" spans="1:5">
      <c r="A568" t="s">
        <v>2629</v>
      </c>
      <c r="B568" t="s">
        <v>2002</v>
      </c>
      <c r="D568" t="s">
        <v>2749</v>
      </c>
      <c r="E568">
        <v>0</v>
      </c>
    </row>
    <row r="569" spans="1:5">
      <c r="A569" t="s">
        <v>2759</v>
      </c>
      <c r="B569" t="s">
        <v>2002</v>
      </c>
      <c r="C569">
        <v>25</v>
      </c>
      <c r="D569" t="s">
        <v>2754</v>
      </c>
      <c r="E569">
        <v>1</v>
      </c>
    </row>
    <row r="570" spans="1:5">
      <c r="A570" t="s">
        <v>2760</v>
      </c>
      <c r="B570" t="s">
        <v>2002</v>
      </c>
      <c r="C570">
        <v>18</v>
      </c>
      <c r="D570" t="s">
        <v>2754</v>
      </c>
      <c r="E570">
        <v>1</v>
      </c>
    </row>
    <row r="571" spans="1:5">
      <c r="A571" t="s">
        <v>2761</v>
      </c>
      <c r="B571" t="s">
        <v>2002</v>
      </c>
      <c r="C571">
        <v>20</v>
      </c>
      <c r="D571" t="s">
        <v>2754</v>
      </c>
      <c r="E571">
        <v>1</v>
      </c>
    </row>
    <row r="572" spans="1:5">
      <c r="A572" t="s">
        <v>2762</v>
      </c>
      <c r="B572" t="s">
        <v>2002</v>
      </c>
      <c r="C572">
        <v>30</v>
      </c>
      <c r="D572" t="s">
        <v>2754</v>
      </c>
      <c r="E572">
        <v>1</v>
      </c>
    </row>
    <row r="573" spans="1:5">
      <c r="A573" t="s">
        <v>2763</v>
      </c>
      <c r="B573" t="s">
        <v>2002</v>
      </c>
      <c r="C573">
        <v>59</v>
      </c>
      <c r="D573" t="s">
        <v>2749</v>
      </c>
      <c r="E573">
        <v>0</v>
      </c>
    </row>
    <row r="574" spans="1:5">
      <c r="A574" t="s">
        <v>2764</v>
      </c>
      <c r="B574" t="s">
        <v>2002</v>
      </c>
      <c r="C574">
        <v>30</v>
      </c>
      <c r="D574" t="s">
        <v>2754</v>
      </c>
      <c r="E574">
        <v>1</v>
      </c>
    </row>
    <row r="575" spans="1:5">
      <c r="A575" t="s">
        <v>2380</v>
      </c>
      <c r="B575" t="s">
        <v>2002</v>
      </c>
      <c r="C575">
        <v>35</v>
      </c>
      <c r="D575" t="s">
        <v>2749</v>
      </c>
      <c r="E575">
        <v>0</v>
      </c>
    </row>
    <row r="576" spans="1:5">
      <c r="A576" t="s">
        <v>2381</v>
      </c>
      <c r="B576" t="s">
        <v>2002</v>
      </c>
      <c r="C576">
        <v>22</v>
      </c>
      <c r="D576" t="s">
        <v>2749</v>
      </c>
      <c r="E576">
        <v>0</v>
      </c>
    </row>
    <row r="577" spans="1:5">
      <c r="A577" t="s">
        <v>2244</v>
      </c>
      <c r="B577" t="s">
        <v>2002</v>
      </c>
      <c r="D577" t="s">
        <v>2754</v>
      </c>
      <c r="E577">
        <v>1</v>
      </c>
    </row>
    <row r="578" spans="1:5">
      <c r="A578" t="s">
        <v>2245</v>
      </c>
      <c r="B578" t="s">
        <v>2002</v>
      </c>
      <c r="C578">
        <v>25</v>
      </c>
      <c r="D578" t="s">
        <v>2749</v>
      </c>
      <c r="E578">
        <v>0</v>
      </c>
    </row>
    <row r="579" spans="1:5">
      <c r="A579" t="s">
        <v>2246</v>
      </c>
      <c r="B579" t="s">
        <v>2002</v>
      </c>
      <c r="C579">
        <v>41</v>
      </c>
      <c r="D579" t="s">
        <v>2749</v>
      </c>
      <c r="E579">
        <v>0</v>
      </c>
    </row>
    <row r="580" spans="1:5">
      <c r="A580" t="s">
        <v>2382</v>
      </c>
      <c r="B580" t="s">
        <v>2002</v>
      </c>
      <c r="C580">
        <v>25</v>
      </c>
      <c r="D580" t="s">
        <v>2749</v>
      </c>
      <c r="E580">
        <v>0</v>
      </c>
    </row>
    <row r="581" spans="1:5">
      <c r="A581" t="s">
        <v>2104</v>
      </c>
      <c r="B581" t="s">
        <v>2002</v>
      </c>
      <c r="C581">
        <v>14</v>
      </c>
      <c r="D581" t="s">
        <v>2749</v>
      </c>
      <c r="E581">
        <v>0</v>
      </c>
    </row>
    <row r="582" spans="1:5">
      <c r="A582" t="s">
        <v>2105</v>
      </c>
      <c r="B582" t="s">
        <v>2002</v>
      </c>
      <c r="C582">
        <v>50</v>
      </c>
      <c r="D582" t="s">
        <v>2754</v>
      </c>
      <c r="E582">
        <v>1</v>
      </c>
    </row>
    <row r="583" spans="1:5">
      <c r="A583" t="s">
        <v>2106</v>
      </c>
      <c r="B583" t="s">
        <v>2002</v>
      </c>
      <c r="C583">
        <v>22</v>
      </c>
      <c r="D583" t="s">
        <v>2749</v>
      </c>
      <c r="E583">
        <v>0</v>
      </c>
    </row>
    <row r="584" spans="1:5">
      <c r="A584" t="s">
        <v>2107</v>
      </c>
      <c r="B584" t="s">
        <v>2002</v>
      </c>
      <c r="D584" t="s">
        <v>2754</v>
      </c>
      <c r="E584">
        <v>1</v>
      </c>
    </row>
    <row r="585" spans="1:5">
      <c r="A585" t="s">
        <v>2247</v>
      </c>
      <c r="B585" t="s">
        <v>2002</v>
      </c>
      <c r="C585">
        <v>27</v>
      </c>
      <c r="D585" t="s">
        <v>2754</v>
      </c>
      <c r="E585">
        <v>1</v>
      </c>
    </row>
    <row r="586" spans="1:5">
      <c r="A586" t="s">
        <v>2248</v>
      </c>
      <c r="B586" t="s">
        <v>2002</v>
      </c>
      <c r="C586">
        <v>29</v>
      </c>
      <c r="D586" t="s">
        <v>2749</v>
      </c>
      <c r="E586">
        <v>0</v>
      </c>
    </row>
    <row r="587" spans="1:5">
      <c r="A587" t="s">
        <v>2249</v>
      </c>
      <c r="B587" t="s">
        <v>2002</v>
      </c>
      <c r="C587">
        <v>27</v>
      </c>
      <c r="D587" t="s">
        <v>2754</v>
      </c>
      <c r="E587">
        <v>0</v>
      </c>
    </row>
    <row r="588" spans="1:5">
      <c r="A588" t="s">
        <v>2250</v>
      </c>
      <c r="B588" t="s">
        <v>2002</v>
      </c>
      <c r="C588">
        <v>30</v>
      </c>
      <c r="D588" t="s">
        <v>2749</v>
      </c>
      <c r="E588">
        <v>0</v>
      </c>
    </row>
    <row r="589" spans="1:5">
      <c r="A589" t="s">
        <v>2251</v>
      </c>
      <c r="B589" t="s">
        <v>2002</v>
      </c>
      <c r="C589">
        <v>22</v>
      </c>
      <c r="D589" t="s">
        <v>2749</v>
      </c>
      <c r="E589">
        <v>0</v>
      </c>
    </row>
    <row r="590" spans="1:5">
      <c r="A590" t="s">
        <v>2388</v>
      </c>
      <c r="B590" t="s">
        <v>2002</v>
      </c>
      <c r="C590">
        <v>35</v>
      </c>
      <c r="D590" t="s">
        <v>2754</v>
      </c>
      <c r="E590">
        <v>1</v>
      </c>
    </row>
    <row r="591" spans="1:5">
      <c r="A591" t="s">
        <v>2389</v>
      </c>
      <c r="B591" t="s">
        <v>2002</v>
      </c>
      <c r="C591">
        <v>30</v>
      </c>
      <c r="D591" t="s">
        <v>2749</v>
      </c>
      <c r="E591">
        <v>0</v>
      </c>
    </row>
    <row r="592" spans="1:5">
      <c r="A592" t="s">
        <v>2390</v>
      </c>
      <c r="B592" t="s">
        <v>2002</v>
      </c>
      <c r="C592">
        <v>28</v>
      </c>
      <c r="D592" t="s">
        <v>2754</v>
      </c>
      <c r="E592">
        <v>1</v>
      </c>
    </row>
    <row r="593" spans="1:5">
      <c r="A593" t="s">
        <v>2391</v>
      </c>
      <c r="B593" t="s">
        <v>2002</v>
      </c>
      <c r="C593">
        <v>23</v>
      </c>
      <c r="D593" t="s">
        <v>2749</v>
      </c>
      <c r="E593">
        <v>0</v>
      </c>
    </row>
    <row r="594" spans="1:5">
      <c r="A594" t="s">
        <v>2252</v>
      </c>
      <c r="B594" t="s">
        <v>2002</v>
      </c>
      <c r="D594" t="s">
        <v>2749</v>
      </c>
      <c r="E594">
        <v>0</v>
      </c>
    </row>
    <row r="595" spans="1:5">
      <c r="A595" t="s">
        <v>2253</v>
      </c>
      <c r="B595" t="s">
        <v>2002</v>
      </c>
      <c r="C595">
        <v>12</v>
      </c>
      <c r="D595" t="s">
        <v>2754</v>
      </c>
      <c r="E595">
        <v>1</v>
      </c>
    </row>
    <row r="596" spans="1:5">
      <c r="A596" t="s">
        <v>2112</v>
      </c>
      <c r="B596" t="s">
        <v>2002</v>
      </c>
      <c r="C596">
        <v>40</v>
      </c>
      <c r="D596" t="s">
        <v>2754</v>
      </c>
      <c r="E596">
        <v>1</v>
      </c>
    </row>
    <row r="597" spans="1:5">
      <c r="A597" t="s">
        <v>2113</v>
      </c>
      <c r="B597" t="s">
        <v>2002</v>
      </c>
      <c r="C597">
        <v>36</v>
      </c>
      <c r="D597" t="s">
        <v>2754</v>
      </c>
      <c r="E597">
        <v>1</v>
      </c>
    </row>
    <row r="598" spans="1:5">
      <c r="A598" t="s">
        <v>2114</v>
      </c>
      <c r="B598" t="s">
        <v>2002</v>
      </c>
      <c r="C598">
        <v>28</v>
      </c>
      <c r="D598" t="s">
        <v>2749</v>
      </c>
      <c r="E598">
        <v>0</v>
      </c>
    </row>
    <row r="599" spans="1:5">
      <c r="A599" t="s">
        <v>2115</v>
      </c>
      <c r="B599" t="s">
        <v>2002</v>
      </c>
      <c r="C599">
        <v>32</v>
      </c>
      <c r="D599" t="s">
        <v>2754</v>
      </c>
      <c r="E599">
        <v>1</v>
      </c>
    </row>
    <row r="600" spans="1:5">
      <c r="A600" t="s">
        <v>3453</v>
      </c>
      <c r="B600" t="s">
        <v>2002</v>
      </c>
      <c r="C600">
        <v>29</v>
      </c>
      <c r="D600" t="s">
        <v>2754</v>
      </c>
      <c r="E600">
        <v>1</v>
      </c>
    </row>
    <row r="601" spans="1:5">
      <c r="A601" t="s">
        <v>3637</v>
      </c>
      <c r="B601" t="s">
        <v>2002</v>
      </c>
      <c r="C601">
        <v>4</v>
      </c>
      <c r="D601" t="s">
        <v>2754</v>
      </c>
      <c r="E601">
        <v>1</v>
      </c>
    </row>
    <row r="602" spans="1:5">
      <c r="A602" t="s">
        <v>3638</v>
      </c>
      <c r="B602" t="s">
        <v>2002</v>
      </c>
      <c r="C602">
        <v>2</v>
      </c>
      <c r="D602" t="s">
        <v>2749</v>
      </c>
      <c r="E602">
        <v>1</v>
      </c>
    </row>
    <row r="603" spans="1:5">
      <c r="A603" t="s">
        <v>3639</v>
      </c>
      <c r="B603" t="s">
        <v>2002</v>
      </c>
      <c r="D603" t="s">
        <v>2754</v>
      </c>
      <c r="E603">
        <v>1</v>
      </c>
    </row>
    <row r="604" spans="1:5">
      <c r="A604" t="s">
        <v>3459</v>
      </c>
      <c r="B604" t="s">
        <v>2002</v>
      </c>
      <c r="D604" t="s">
        <v>2754</v>
      </c>
      <c r="E604">
        <v>1</v>
      </c>
    </row>
    <row r="605" spans="1:5">
      <c r="A605" t="s">
        <v>3460</v>
      </c>
      <c r="B605" t="s">
        <v>2002</v>
      </c>
      <c r="C605">
        <v>36</v>
      </c>
      <c r="D605" t="s">
        <v>2749</v>
      </c>
      <c r="E605">
        <v>0</v>
      </c>
    </row>
    <row r="606" spans="1:5">
      <c r="A606" t="s">
        <v>3461</v>
      </c>
      <c r="B606" t="s">
        <v>2002</v>
      </c>
      <c r="C606">
        <v>33</v>
      </c>
      <c r="D606" t="s">
        <v>2754</v>
      </c>
      <c r="E606">
        <v>1</v>
      </c>
    </row>
    <row r="607" spans="1:5">
      <c r="A607" t="s">
        <v>3462</v>
      </c>
      <c r="B607" t="s">
        <v>2002</v>
      </c>
      <c r="D607" t="s">
        <v>2749</v>
      </c>
      <c r="E607">
        <v>0</v>
      </c>
    </row>
    <row r="608" spans="1:5">
      <c r="A608" t="s">
        <v>3605</v>
      </c>
      <c r="B608" t="s">
        <v>2002</v>
      </c>
      <c r="D608" t="s">
        <v>2749</v>
      </c>
      <c r="E608">
        <v>0</v>
      </c>
    </row>
    <row r="609" spans="1:5">
      <c r="A609" t="s">
        <v>3606</v>
      </c>
      <c r="B609" t="s">
        <v>2002</v>
      </c>
      <c r="D609" t="s">
        <v>2749</v>
      </c>
      <c r="E609">
        <v>0</v>
      </c>
    </row>
    <row r="610" spans="1:5">
      <c r="A610" t="s">
        <v>3607</v>
      </c>
      <c r="B610" t="s">
        <v>2002</v>
      </c>
      <c r="C610">
        <v>32</v>
      </c>
      <c r="D610" t="s">
        <v>2749</v>
      </c>
      <c r="E610">
        <v>1</v>
      </c>
    </row>
    <row r="611" spans="1:5">
      <c r="A611" t="s">
        <v>3608</v>
      </c>
      <c r="B611" t="s">
        <v>2002</v>
      </c>
      <c r="D611" t="s">
        <v>2754</v>
      </c>
      <c r="E611">
        <v>1</v>
      </c>
    </row>
    <row r="612" spans="1:5">
      <c r="A612" t="s">
        <v>3468</v>
      </c>
      <c r="B612" t="s">
        <v>2002</v>
      </c>
      <c r="D612" t="s">
        <v>2749</v>
      </c>
      <c r="E612">
        <v>1</v>
      </c>
    </row>
    <row r="613" spans="1:5">
      <c r="A613" t="s">
        <v>3469</v>
      </c>
      <c r="B613" t="s">
        <v>2002</v>
      </c>
      <c r="C613">
        <v>26</v>
      </c>
      <c r="D613" t="s">
        <v>2754</v>
      </c>
      <c r="E613">
        <v>1</v>
      </c>
    </row>
    <row r="614" spans="1:5">
      <c r="A614" t="s">
        <v>3470</v>
      </c>
      <c r="B614" t="s">
        <v>2002</v>
      </c>
      <c r="D614" t="s">
        <v>2754</v>
      </c>
      <c r="E614">
        <v>0</v>
      </c>
    </row>
    <row r="615" spans="1:5">
      <c r="A615" t="s">
        <v>3611</v>
      </c>
      <c r="B615" t="s">
        <v>2002</v>
      </c>
      <c r="C615">
        <v>30</v>
      </c>
      <c r="D615" t="s">
        <v>2749</v>
      </c>
      <c r="E615">
        <v>0</v>
      </c>
    </row>
    <row r="616" spans="1:5">
      <c r="A616" t="s">
        <v>3612</v>
      </c>
      <c r="B616" t="s">
        <v>2002</v>
      </c>
      <c r="C616">
        <v>24</v>
      </c>
      <c r="D616" t="s">
        <v>2754</v>
      </c>
      <c r="E616">
        <v>1</v>
      </c>
    </row>
    <row r="617" spans="1:5">
      <c r="A617" t="s">
        <v>3613</v>
      </c>
      <c r="B617" t="s">
        <v>2002</v>
      </c>
      <c r="D617" t="s">
        <v>2749</v>
      </c>
      <c r="E617">
        <v>0</v>
      </c>
    </row>
    <row r="618" spans="1:5">
      <c r="A618" t="s">
        <v>3471</v>
      </c>
      <c r="B618" t="s">
        <v>2002</v>
      </c>
      <c r="C618">
        <v>18</v>
      </c>
      <c r="D618" t="s">
        <v>2749</v>
      </c>
      <c r="E618">
        <v>0</v>
      </c>
    </row>
    <row r="619" spans="1:5">
      <c r="A619" t="s">
        <v>3472</v>
      </c>
      <c r="B619" t="s">
        <v>3473</v>
      </c>
      <c r="C619">
        <v>42</v>
      </c>
      <c r="D619" t="s">
        <v>2749</v>
      </c>
      <c r="E619">
        <v>0</v>
      </c>
    </row>
    <row r="620" spans="1:5">
      <c r="A620" t="s">
        <v>3474</v>
      </c>
      <c r="B620" t="s">
        <v>3473</v>
      </c>
      <c r="C620">
        <v>13</v>
      </c>
      <c r="D620" t="s">
        <v>2749</v>
      </c>
      <c r="E620">
        <v>0</v>
      </c>
    </row>
    <row r="621" spans="1:5">
      <c r="A621" t="s">
        <v>3475</v>
      </c>
      <c r="B621" t="s">
        <v>3473</v>
      </c>
      <c r="C621">
        <v>16</v>
      </c>
      <c r="D621" t="s">
        <v>2749</v>
      </c>
      <c r="E621">
        <v>0</v>
      </c>
    </row>
    <row r="622" spans="1:5">
      <c r="A622" t="s">
        <v>3619</v>
      </c>
      <c r="B622" t="s">
        <v>3473</v>
      </c>
      <c r="C622">
        <v>35</v>
      </c>
      <c r="D622" t="s">
        <v>2754</v>
      </c>
      <c r="E622">
        <v>1</v>
      </c>
    </row>
    <row r="623" spans="1:5">
      <c r="A623" t="s">
        <v>3620</v>
      </c>
      <c r="B623" t="s">
        <v>3473</v>
      </c>
      <c r="C623">
        <v>16</v>
      </c>
      <c r="D623" t="s">
        <v>2754</v>
      </c>
      <c r="E623">
        <v>1</v>
      </c>
    </row>
    <row r="624" spans="1:5">
      <c r="A624" t="s">
        <v>3621</v>
      </c>
      <c r="B624" t="s">
        <v>3473</v>
      </c>
      <c r="C624">
        <v>25</v>
      </c>
      <c r="D624" t="s">
        <v>2749</v>
      </c>
      <c r="E624">
        <v>1</v>
      </c>
    </row>
    <row r="625" spans="1:5">
      <c r="A625" t="s">
        <v>3622</v>
      </c>
      <c r="B625" t="s">
        <v>3473</v>
      </c>
      <c r="C625">
        <v>18</v>
      </c>
      <c r="D625" t="s">
        <v>2754</v>
      </c>
      <c r="E625">
        <v>1</v>
      </c>
    </row>
    <row r="626" spans="1:5">
      <c r="A626" t="s">
        <v>3623</v>
      </c>
      <c r="B626" t="s">
        <v>3473</v>
      </c>
      <c r="C626">
        <v>20</v>
      </c>
      <c r="D626" t="s">
        <v>2749</v>
      </c>
      <c r="E626">
        <v>1</v>
      </c>
    </row>
    <row r="627" spans="1:5">
      <c r="A627" t="s">
        <v>3624</v>
      </c>
      <c r="B627" t="s">
        <v>3473</v>
      </c>
      <c r="C627">
        <v>30</v>
      </c>
      <c r="D627" t="s">
        <v>2749</v>
      </c>
      <c r="E627">
        <v>0</v>
      </c>
    </row>
    <row r="628" spans="1:5">
      <c r="A628" t="s">
        <v>3625</v>
      </c>
      <c r="B628" t="s">
        <v>3473</v>
      </c>
      <c r="C628">
        <v>26</v>
      </c>
      <c r="D628" t="s">
        <v>2749</v>
      </c>
      <c r="E628">
        <v>0</v>
      </c>
    </row>
    <row r="629" spans="1:5">
      <c r="A629" t="s">
        <v>3774</v>
      </c>
      <c r="B629" t="s">
        <v>3473</v>
      </c>
      <c r="C629">
        <v>40</v>
      </c>
      <c r="D629" t="s">
        <v>2754</v>
      </c>
      <c r="E629">
        <v>0</v>
      </c>
    </row>
    <row r="630" spans="1:5">
      <c r="A630" t="s">
        <v>3775</v>
      </c>
      <c r="B630" t="s">
        <v>3473</v>
      </c>
      <c r="C630">
        <v>24</v>
      </c>
      <c r="D630" t="s">
        <v>2749</v>
      </c>
      <c r="E630">
        <v>0</v>
      </c>
    </row>
    <row r="631" spans="1:5">
      <c r="A631" t="s">
        <v>3776</v>
      </c>
      <c r="B631" t="s">
        <v>3473</v>
      </c>
      <c r="C631">
        <v>41</v>
      </c>
      <c r="D631" t="s">
        <v>2749</v>
      </c>
      <c r="E631">
        <v>0</v>
      </c>
    </row>
    <row r="632" spans="1:5">
      <c r="A632" t="s">
        <v>2153</v>
      </c>
      <c r="B632" t="s">
        <v>3473</v>
      </c>
      <c r="C632">
        <v>18</v>
      </c>
      <c r="D632" t="s">
        <v>2754</v>
      </c>
      <c r="E632">
        <v>1</v>
      </c>
    </row>
    <row r="633" spans="1:5">
      <c r="A633" t="s">
        <v>2154</v>
      </c>
      <c r="B633" t="s">
        <v>3473</v>
      </c>
      <c r="C633">
        <v>0.83</v>
      </c>
      <c r="D633" t="s">
        <v>2749</v>
      </c>
      <c r="E633">
        <v>1</v>
      </c>
    </row>
    <row r="634" spans="1:5">
      <c r="A634" t="s">
        <v>2155</v>
      </c>
      <c r="B634" t="s">
        <v>3473</v>
      </c>
      <c r="C634">
        <v>23</v>
      </c>
      <c r="D634" t="s">
        <v>2749</v>
      </c>
      <c r="E634">
        <v>0</v>
      </c>
    </row>
    <row r="635" spans="1:5">
      <c r="A635" t="s">
        <v>2156</v>
      </c>
      <c r="B635" t="s">
        <v>3473</v>
      </c>
      <c r="C635">
        <v>20</v>
      </c>
      <c r="D635" t="s">
        <v>2749</v>
      </c>
      <c r="E635">
        <v>0</v>
      </c>
    </row>
    <row r="636" spans="1:5">
      <c r="A636" t="s">
        <v>2157</v>
      </c>
      <c r="B636" t="s">
        <v>3473</v>
      </c>
      <c r="C636">
        <v>25</v>
      </c>
      <c r="D636" t="s">
        <v>2749</v>
      </c>
      <c r="E636">
        <v>0</v>
      </c>
    </row>
    <row r="637" spans="1:5">
      <c r="A637" t="s">
        <v>2165</v>
      </c>
      <c r="B637" t="s">
        <v>3473</v>
      </c>
      <c r="C637">
        <v>35</v>
      </c>
      <c r="D637" t="s">
        <v>2749</v>
      </c>
      <c r="E637">
        <v>0</v>
      </c>
    </row>
    <row r="638" spans="1:5">
      <c r="A638" t="s">
        <v>2307</v>
      </c>
      <c r="B638" t="s">
        <v>3473</v>
      </c>
      <c r="C638">
        <v>17</v>
      </c>
      <c r="D638" t="s">
        <v>2749</v>
      </c>
      <c r="E638">
        <v>0</v>
      </c>
    </row>
    <row r="639" spans="1:5">
      <c r="A639" t="s">
        <v>2308</v>
      </c>
      <c r="B639" t="s">
        <v>3473</v>
      </c>
      <c r="C639">
        <v>32</v>
      </c>
      <c r="D639" t="s">
        <v>2749</v>
      </c>
      <c r="E639">
        <v>0</v>
      </c>
    </row>
    <row r="640" spans="1:5">
      <c r="A640" t="s">
        <v>2441</v>
      </c>
      <c r="B640" t="s">
        <v>3473</v>
      </c>
      <c r="C640">
        <v>20</v>
      </c>
      <c r="D640" t="s">
        <v>2749</v>
      </c>
      <c r="E640">
        <v>0</v>
      </c>
    </row>
    <row r="641" spans="1:5">
      <c r="A641" t="s">
        <v>2442</v>
      </c>
      <c r="B641" t="s">
        <v>3473</v>
      </c>
      <c r="C641">
        <v>39</v>
      </c>
      <c r="D641" t="s">
        <v>2749</v>
      </c>
      <c r="E641">
        <v>0</v>
      </c>
    </row>
    <row r="642" spans="1:5">
      <c r="A642" t="s">
        <v>2443</v>
      </c>
      <c r="B642" t="s">
        <v>3473</v>
      </c>
      <c r="C642">
        <v>39</v>
      </c>
      <c r="D642" t="s">
        <v>2754</v>
      </c>
      <c r="E642">
        <v>0</v>
      </c>
    </row>
    <row r="643" spans="1:5">
      <c r="A643" t="s">
        <v>2574</v>
      </c>
      <c r="B643" t="s">
        <v>3473</v>
      </c>
      <c r="C643">
        <v>6</v>
      </c>
      <c r="D643" t="s">
        <v>2754</v>
      </c>
      <c r="E643">
        <v>0</v>
      </c>
    </row>
    <row r="644" spans="1:5">
      <c r="A644" t="s">
        <v>2689</v>
      </c>
      <c r="B644" t="s">
        <v>3473</v>
      </c>
      <c r="C644">
        <v>2</v>
      </c>
      <c r="D644" t="s">
        <v>2754</v>
      </c>
      <c r="E644">
        <v>0</v>
      </c>
    </row>
    <row r="645" spans="1:5">
      <c r="A645" t="s">
        <v>2690</v>
      </c>
      <c r="B645" t="s">
        <v>3473</v>
      </c>
      <c r="C645">
        <v>17</v>
      </c>
      <c r="D645" t="s">
        <v>2754</v>
      </c>
      <c r="E645">
        <v>1</v>
      </c>
    </row>
    <row r="646" spans="1:5">
      <c r="A646" t="s">
        <v>2316</v>
      </c>
      <c r="B646" t="s">
        <v>3473</v>
      </c>
      <c r="C646">
        <v>38</v>
      </c>
      <c r="D646" t="s">
        <v>2754</v>
      </c>
      <c r="E646">
        <v>0</v>
      </c>
    </row>
    <row r="647" spans="1:5">
      <c r="A647" t="s">
        <v>2174</v>
      </c>
      <c r="B647" t="s">
        <v>3473</v>
      </c>
      <c r="C647">
        <v>9</v>
      </c>
      <c r="D647" t="s">
        <v>2754</v>
      </c>
      <c r="E647">
        <v>0</v>
      </c>
    </row>
    <row r="648" spans="1:5">
      <c r="A648" t="s">
        <v>2175</v>
      </c>
      <c r="B648" t="s">
        <v>3473</v>
      </c>
      <c r="C648">
        <v>26</v>
      </c>
      <c r="D648" t="s">
        <v>2749</v>
      </c>
      <c r="E648">
        <v>0</v>
      </c>
    </row>
    <row r="649" spans="1:5">
      <c r="A649" t="s">
        <v>2176</v>
      </c>
      <c r="B649" t="s">
        <v>3473</v>
      </c>
      <c r="C649">
        <v>11</v>
      </c>
      <c r="D649" t="s">
        <v>2754</v>
      </c>
      <c r="E649">
        <v>0</v>
      </c>
    </row>
    <row r="650" spans="1:5">
      <c r="A650" t="s">
        <v>2177</v>
      </c>
      <c r="B650" t="s">
        <v>3473</v>
      </c>
      <c r="C650">
        <v>4</v>
      </c>
      <c r="D650" t="s">
        <v>2749</v>
      </c>
      <c r="E650">
        <v>0</v>
      </c>
    </row>
    <row r="651" spans="1:5">
      <c r="A651" t="s">
        <v>2039</v>
      </c>
      <c r="B651" t="s">
        <v>3473</v>
      </c>
      <c r="C651">
        <v>20</v>
      </c>
      <c r="D651" t="s">
        <v>2749</v>
      </c>
      <c r="E651">
        <v>0</v>
      </c>
    </row>
    <row r="652" spans="1:5">
      <c r="A652" t="s">
        <v>2040</v>
      </c>
      <c r="B652" t="s">
        <v>3473</v>
      </c>
      <c r="C652">
        <v>26</v>
      </c>
      <c r="D652" t="s">
        <v>2749</v>
      </c>
      <c r="E652">
        <v>0</v>
      </c>
    </row>
    <row r="653" spans="1:5">
      <c r="A653" t="s">
        <v>2041</v>
      </c>
      <c r="B653" t="s">
        <v>3473</v>
      </c>
      <c r="C653">
        <v>25</v>
      </c>
      <c r="D653" t="s">
        <v>2749</v>
      </c>
      <c r="E653">
        <v>0</v>
      </c>
    </row>
    <row r="654" spans="1:5">
      <c r="A654" t="s">
        <v>2042</v>
      </c>
      <c r="B654" t="s">
        <v>3473</v>
      </c>
      <c r="C654">
        <v>18</v>
      </c>
      <c r="D654" t="s">
        <v>2754</v>
      </c>
      <c r="E654">
        <v>0</v>
      </c>
    </row>
    <row r="655" spans="1:5">
      <c r="A655" t="s">
        <v>2043</v>
      </c>
      <c r="B655" t="s">
        <v>3473</v>
      </c>
      <c r="C655">
        <v>24</v>
      </c>
      <c r="D655" t="s">
        <v>2749</v>
      </c>
      <c r="E655">
        <v>0</v>
      </c>
    </row>
    <row r="656" spans="1:5">
      <c r="A656" t="s">
        <v>2044</v>
      </c>
      <c r="B656" t="s">
        <v>3473</v>
      </c>
      <c r="C656">
        <v>35</v>
      </c>
      <c r="D656" t="s">
        <v>2749</v>
      </c>
      <c r="E656">
        <v>0</v>
      </c>
    </row>
    <row r="657" spans="1:5">
      <c r="A657" t="s">
        <v>2045</v>
      </c>
      <c r="B657" t="s">
        <v>3473</v>
      </c>
      <c r="C657">
        <v>40</v>
      </c>
      <c r="D657" t="s">
        <v>2749</v>
      </c>
      <c r="E657">
        <v>0</v>
      </c>
    </row>
    <row r="658" spans="1:5">
      <c r="A658" t="s">
        <v>2179</v>
      </c>
      <c r="B658" t="s">
        <v>3473</v>
      </c>
      <c r="C658">
        <v>38</v>
      </c>
      <c r="D658" t="s">
        <v>2754</v>
      </c>
      <c r="E658">
        <v>1</v>
      </c>
    </row>
    <row r="659" spans="1:5">
      <c r="A659" t="s">
        <v>2180</v>
      </c>
      <c r="B659" t="s">
        <v>3473</v>
      </c>
      <c r="C659">
        <v>5</v>
      </c>
      <c r="D659" t="s">
        <v>2749</v>
      </c>
      <c r="E659">
        <v>0</v>
      </c>
    </row>
    <row r="660" spans="1:5">
      <c r="A660" t="s">
        <v>2181</v>
      </c>
      <c r="B660" t="s">
        <v>3473</v>
      </c>
      <c r="C660">
        <v>9</v>
      </c>
      <c r="D660" t="s">
        <v>2749</v>
      </c>
      <c r="E660">
        <v>0</v>
      </c>
    </row>
    <row r="661" spans="1:5">
      <c r="A661" t="s">
        <v>2323</v>
      </c>
      <c r="B661" t="s">
        <v>3473</v>
      </c>
      <c r="C661">
        <v>3</v>
      </c>
      <c r="D661" t="s">
        <v>2749</v>
      </c>
      <c r="E661">
        <v>1</v>
      </c>
    </row>
    <row r="662" spans="1:5">
      <c r="A662" t="s">
        <v>2324</v>
      </c>
      <c r="B662" t="s">
        <v>3473</v>
      </c>
      <c r="C662">
        <v>13</v>
      </c>
      <c r="D662" t="s">
        <v>2749</v>
      </c>
      <c r="E662">
        <v>0</v>
      </c>
    </row>
    <row r="663" spans="1:5">
      <c r="A663" t="s">
        <v>2050</v>
      </c>
      <c r="B663" t="s">
        <v>3473</v>
      </c>
      <c r="C663">
        <v>23</v>
      </c>
      <c r="D663" t="s">
        <v>2749</v>
      </c>
      <c r="E663">
        <v>1</v>
      </c>
    </row>
    <row r="664" spans="1:5">
      <c r="A664" t="s">
        <v>2182</v>
      </c>
      <c r="B664" t="s">
        <v>3473</v>
      </c>
      <c r="C664">
        <v>5</v>
      </c>
      <c r="D664" t="s">
        <v>2754</v>
      </c>
      <c r="E664">
        <v>1</v>
      </c>
    </row>
    <row r="665" spans="1:5">
      <c r="A665" t="s">
        <v>1901</v>
      </c>
      <c r="B665" t="s">
        <v>3473</v>
      </c>
      <c r="D665" t="s">
        <v>2749</v>
      </c>
      <c r="E665">
        <v>0</v>
      </c>
    </row>
    <row r="666" spans="1:5">
      <c r="A666" t="s">
        <v>1902</v>
      </c>
      <c r="B666" t="s">
        <v>3473</v>
      </c>
      <c r="C666">
        <v>45</v>
      </c>
      <c r="D666" t="s">
        <v>2754</v>
      </c>
      <c r="E666">
        <v>1</v>
      </c>
    </row>
    <row r="667" spans="1:5">
      <c r="A667" t="s">
        <v>3381</v>
      </c>
      <c r="B667" t="s">
        <v>3473</v>
      </c>
      <c r="C667">
        <v>23</v>
      </c>
      <c r="D667" t="s">
        <v>2749</v>
      </c>
      <c r="E667">
        <v>0</v>
      </c>
    </row>
    <row r="668" spans="1:5">
      <c r="A668" t="s">
        <v>3382</v>
      </c>
      <c r="B668" t="s">
        <v>3473</v>
      </c>
      <c r="C668">
        <v>17</v>
      </c>
      <c r="D668" t="s">
        <v>2754</v>
      </c>
      <c r="E668">
        <v>0</v>
      </c>
    </row>
    <row r="669" spans="1:5">
      <c r="A669" t="s">
        <v>3517</v>
      </c>
      <c r="B669" t="s">
        <v>3473</v>
      </c>
      <c r="C669">
        <v>27</v>
      </c>
      <c r="D669" t="s">
        <v>2749</v>
      </c>
      <c r="E669">
        <v>0</v>
      </c>
    </row>
    <row r="670" spans="1:5">
      <c r="A670" t="s">
        <v>3518</v>
      </c>
      <c r="B670" t="s">
        <v>3473</v>
      </c>
      <c r="C670">
        <v>23</v>
      </c>
      <c r="D670" t="s">
        <v>2749</v>
      </c>
      <c r="E670">
        <v>0</v>
      </c>
    </row>
    <row r="671" spans="1:5">
      <c r="A671" t="s">
        <v>3519</v>
      </c>
      <c r="B671" t="s">
        <v>3473</v>
      </c>
      <c r="C671">
        <v>20</v>
      </c>
      <c r="D671" t="s">
        <v>2749</v>
      </c>
      <c r="E671">
        <v>0</v>
      </c>
    </row>
    <row r="672" spans="1:5">
      <c r="A672" t="s">
        <v>3386</v>
      </c>
      <c r="B672" t="s">
        <v>3473</v>
      </c>
      <c r="C672">
        <v>32</v>
      </c>
      <c r="D672" t="s">
        <v>2749</v>
      </c>
      <c r="E672">
        <v>0</v>
      </c>
    </row>
    <row r="673" spans="1:5">
      <c r="A673" t="s">
        <v>3387</v>
      </c>
      <c r="B673" t="s">
        <v>3473</v>
      </c>
      <c r="C673">
        <v>33</v>
      </c>
      <c r="D673" t="s">
        <v>2754</v>
      </c>
      <c r="E673">
        <v>1</v>
      </c>
    </row>
    <row r="674" spans="1:5">
      <c r="A674" t="s">
        <v>3388</v>
      </c>
      <c r="B674" t="s">
        <v>3473</v>
      </c>
      <c r="C674">
        <v>3</v>
      </c>
      <c r="D674" t="s">
        <v>2754</v>
      </c>
      <c r="E674">
        <v>1</v>
      </c>
    </row>
    <row r="675" spans="1:5">
      <c r="A675" t="s">
        <v>3389</v>
      </c>
      <c r="B675" t="s">
        <v>3473</v>
      </c>
      <c r="D675" t="s">
        <v>2754</v>
      </c>
      <c r="E675">
        <v>1</v>
      </c>
    </row>
    <row r="676" spans="1:5">
      <c r="A676" t="s">
        <v>3390</v>
      </c>
      <c r="B676" t="s">
        <v>3473</v>
      </c>
      <c r="D676" t="s">
        <v>2754</v>
      </c>
      <c r="E676">
        <v>1</v>
      </c>
    </row>
    <row r="677" spans="1:5">
      <c r="A677" t="s">
        <v>3526</v>
      </c>
      <c r="B677" t="s">
        <v>3473</v>
      </c>
      <c r="D677" t="s">
        <v>2754</v>
      </c>
      <c r="E677">
        <v>1</v>
      </c>
    </row>
    <row r="678" spans="1:5">
      <c r="A678" t="s">
        <v>3527</v>
      </c>
      <c r="B678" t="s">
        <v>3473</v>
      </c>
      <c r="C678">
        <v>18</v>
      </c>
      <c r="D678" t="s">
        <v>2754</v>
      </c>
      <c r="E678">
        <v>1</v>
      </c>
    </row>
    <row r="679" spans="1:5">
      <c r="A679" t="s">
        <v>3528</v>
      </c>
      <c r="B679" t="s">
        <v>3473</v>
      </c>
      <c r="C679">
        <v>40</v>
      </c>
      <c r="D679" t="s">
        <v>2749</v>
      </c>
      <c r="E679">
        <v>0</v>
      </c>
    </row>
    <row r="680" spans="1:5">
      <c r="A680" t="s">
        <v>3398</v>
      </c>
      <c r="B680" t="s">
        <v>3473</v>
      </c>
      <c r="C680">
        <v>26</v>
      </c>
      <c r="D680" t="s">
        <v>2749</v>
      </c>
      <c r="E680">
        <v>0</v>
      </c>
    </row>
    <row r="681" spans="1:5">
      <c r="A681" t="s">
        <v>3399</v>
      </c>
      <c r="B681" t="s">
        <v>3473</v>
      </c>
      <c r="C681">
        <v>15</v>
      </c>
      <c r="D681" t="s">
        <v>2754</v>
      </c>
      <c r="E681">
        <v>1</v>
      </c>
    </row>
    <row r="682" spans="1:5">
      <c r="A682" t="s">
        <v>3400</v>
      </c>
      <c r="B682" t="s">
        <v>3473</v>
      </c>
      <c r="C682">
        <v>45</v>
      </c>
      <c r="D682" t="s">
        <v>2754</v>
      </c>
      <c r="E682">
        <v>0</v>
      </c>
    </row>
    <row r="683" spans="1:5">
      <c r="A683" t="s">
        <v>3532</v>
      </c>
      <c r="B683" t="s">
        <v>3473</v>
      </c>
      <c r="C683">
        <v>18</v>
      </c>
      <c r="D683" t="s">
        <v>2754</v>
      </c>
      <c r="E683">
        <v>0</v>
      </c>
    </row>
    <row r="684" spans="1:5">
      <c r="A684" t="s">
        <v>3533</v>
      </c>
      <c r="B684" t="s">
        <v>3473</v>
      </c>
      <c r="C684">
        <v>27</v>
      </c>
      <c r="D684" t="s">
        <v>2754</v>
      </c>
      <c r="E684">
        <v>0</v>
      </c>
    </row>
    <row r="685" spans="1:5">
      <c r="A685" t="s">
        <v>3534</v>
      </c>
      <c r="B685" t="s">
        <v>3473</v>
      </c>
      <c r="C685">
        <v>22</v>
      </c>
      <c r="D685" t="s">
        <v>2749</v>
      </c>
      <c r="E685">
        <v>0</v>
      </c>
    </row>
    <row r="686" spans="1:5">
      <c r="A686" t="s">
        <v>3396</v>
      </c>
      <c r="B686" t="s">
        <v>3473</v>
      </c>
      <c r="C686">
        <v>19</v>
      </c>
      <c r="D686" t="s">
        <v>2749</v>
      </c>
      <c r="E686">
        <v>0</v>
      </c>
    </row>
    <row r="687" spans="1:5">
      <c r="A687" t="s">
        <v>3401</v>
      </c>
      <c r="B687" t="s">
        <v>3473</v>
      </c>
      <c r="C687">
        <v>26</v>
      </c>
      <c r="D687" t="s">
        <v>2749</v>
      </c>
      <c r="E687">
        <v>0</v>
      </c>
    </row>
    <row r="688" spans="1:5">
      <c r="A688" t="s">
        <v>3402</v>
      </c>
      <c r="B688" t="s">
        <v>3473</v>
      </c>
      <c r="C688">
        <v>22</v>
      </c>
      <c r="D688" t="s">
        <v>2749</v>
      </c>
      <c r="E688">
        <v>0</v>
      </c>
    </row>
    <row r="689" spans="1:5">
      <c r="A689" t="s">
        <v>3403</v>
      </c>
      <c r="B689" t="s">
        <v>3473</v>
      </c>
      <c r="C689">
        <v>20</v>
      </c>
      <c r="D689" t="s">
        <v>2749</v>
      </c>
      <c r="E689">
        <v>0</v>
      </c>
    </row>
    <row r="690" spans="1:5">
      <c r="A690" t="s">
        <v>3541</v>
      </c>
      <c r="B690" t="s">
        <v>3473</v>
      </c>
      <c r="C690">
        <v>32</v>
      </c>
      <c r="D690" t="s">
        <v>2749</v>
      </c>
      <c r="E690">
        <v>1</v>
      </c>
    </row>
    <row r="691" spans="1:5">
      <c r="A691" t="s">
        <v>3542</v>
      </c>
      <c r="B691" t="s">
        <v>3473</v>
      </c>
      <c r="C691">
        <v>21</v>
      </c>
      <c r="D691" t="s">
        <v>2749</v>
      </c>
      <c r="E691">
        <v>0</v>
      </c>
    </row>
    <row r="692" spans="1:5">
      <c r="A692" t="s">
        <v>3543</v>
      </c>
      <c r="B692" t="s">
        <v>3473</v>
      </c>
      <c r="C692">
        <v>18</v>
      </c>
      <c r="D692" t="s">
        <v>2749</v>
      </c>
      <c r="E692">
        <v>0</v>
      </c>
    </row>
    <row r="693" spans="1:5">
      <c r="A693" t="s">
        <v>3544</v>
      </c>
      <c r="B693" t="s">
        <v>3473</v>
      </c>
      <c r="C693">
        <v>26</v>
      </c>
      <c r="D693" t="s">
        <v>2749</v>
      </c>
      <c r="E693">
        <v>0</v>
      </c>
    </row>
    <row r="694" spans="1:5">
      <c r="A694" t="s">
        <v>3545</v>
      </c>
      <c r="B694" t="s">
        <v>3473</v>
      </c>
      <c r="C694">
        <v>6</v>
      </c>
      <c r="D694" t="s">
        <v>2749</v>
      </c>
      <c r="E694">
        <v>0</v>
      </c>
    </row>
    <row r="695" spans="1:5">
      <c r="A695" t="s">
        <v>3546</v>
      </c>
      <c r="B695" t="s">
        <v>3473</v>
      </c>
      <c r="D695" t="s">
        <v>2749</v>
      </c>
      <c r="E695">
        <v>0</v>
      </c>
    </row>
    <row r="696" spans="1:5">
      <c r="A696" t="s">
        <v>3547</v>
      </c>
      <c r="B696" t="s">
        <v>3473</v>
      </c>
      <c r="D696" t="s">
        <v>2754</v>
      </c>
      <c r="E696">
        <v>0</v>
      </c>
    </row>
    <row r="697" spans="1:5">
      <c r="A697" t="s">
        <v>3548</v>
      </c>
      <c r="B697" t="s">
        <v>3473</v>
      </c>
      <c r="C697">
        <v>9</v>
      </c>
      <c r="D697" t="s">
        <v>2754</v>
      </c>
      <c r="E697">
        <v>0</v>
      </c>
    </row>
    <row r="698" spans="1:5">
      <c r="A698" t="s">
        <v>3549</v>
      </c>
      <c r="B698" t="s">
        <v>3473</v>
      </c>
      <c r="C698">
        <v>40</v>
      </c>
      <c r="D698" t="s">
        <v>2749</v>
      </c>
      <c r="E698">
        <v>0</v>
      </c>
    </row>
    <row r="699" spans="1:5">
      <c r="A699" t="s">
        <v>3702</v>
      </c>
      <c r="B699" t="s">
        <v>3473</v>
      </c>
      <c r="C699">
        <v>32</v>
      </c>
      <c r="D699" t="s">
        <v>2754</v>
      </c>
      <c r="E699">
        <v>0</v>
      </c>
    </row>
    <row r="700" spans="1:5">
      <c r="A700" t="s">
        <v>3703</v>
      </c>
      <c r="B700" t="s">
        <v>3473</v>
      </c>
      <c r="D700" t="s">
        <v>2754</v>
      </c>
      <c r="E700">
        <v>0</v>
      </c>
    </row>
    <row r="701" spans="1:5">
      <c r="A701" t="s">
        <v>3704</v>
      </c>
      <c r="B701" t="s">
        <v>3473</v>
      </c>
      <c r="C701">
        <v>26</v>
      </c>
      <c r="D701" t="s">
        <v>2749</v>
      </c>
      <c r="E701">
        <v>0</v>
      </c>
    </row>
    <row r="702" spans="1:5">
      <c r="A702" t="s">
        <v>2217</v>
      </c>
      <c r="B702" t="s">
        <v>3473</v>
      </c>
      <c r="C702">
        <v>18</v>
      </c>
      <c r="D702" t="s">
        <v>2754</v>
      </c>
      <c r="E702">
        <v>1</v>
      </c>
    </row>
    <row r="703" spans="1:5">
      <c r="A703" t="s">
        <v>2218</v>
      </c>
      <c r="B703" t="s">
        <v>3473</v>
      </c>
      <c r="C703">
        <v>20</v>
      </c>
      <c r="D703" t="s">
        <v>2754</v>
      </c>
      <c r="E703">
        <v>0</v>
      </c>
    </row>
    <row r="704" spans="1:5">
      <c r="A704" t="s">
        <v>2219</v>
      </c>
      <c r="B704" t="s">
        <v>3473</v>
      </c>
      <c r="D704" t="s">
        <v>2749</v>
      </c>
      <c r="E704">
        <v>0</v>
      </c>
    </row>
    <row r="705" spans="1:5">
      <c r="A705" t="s">
        <v>2220</v>
      </c>
      <c r="B705" t="s">
        <v>3473</v>
      </c>
      <c r="C705">
        <v>29</v>
      </c>
      <c r="D705" t="s">
        <v>2749</v>
      </c>
      <c r="E705">
        <v>0</v>
      </c>
    </row>
    <row r="706" spans="1:5">
      <c r="A706" t="s">
        <v>2092</v>
      </c>
      <c r="B706" t="s">
        <v>3473</v>
      </c>
      <c r="C706">
        <v>22</v>
      </c>
      <c r="D706" t="s">
        <v>2749</v>
      </c>
      <c r="E706">
        <v>0</v>
      </c>
    </row>
    <row r="707" spans="1:5">
      <c r="A707" t="s">
        <v>2234</v>
      </c>
      <c r="B707" t="s">
        <v>3473</v>
      </c>
      <c r="C707">
        <v>22</v>
      </c>
      <c r="D707" t="s">
        <v>2749</v>
      </c>
      <c r="E707">
        <v>0</v>
      </c>
    </row>
    <row r="708" spans="1:5">
      <c r="A708" t="s">
        <v>2235</v>
      </c>
      <c r="B708" t="s">
        <v>3473</v>
      </c>
      <c r="C708">
        <v>35</v>
      </c>
      <c r="D708" t="s">
        <v>2749</v>
      </c>
      <c r="E708">
        <v>0</v>
      </c>
    </row>
    <row r="709" spans="1:5">
      <c r="A709" t="s">
        <v>2236</v>
      </c>
      <c r="B709" t="s">
        <v>3473</v>
      </c>
      <c r="C709">
        <v>21</v>
      </c>
      <c r="D709" t="s">
        <v>2749</v>
      </c>
      <c r="E709">
        <v>1</v>
      </c>
    </row>
    <row r="710" spans="1:5">
      <c r="A710" t="s">
        <v>2372</v>
      </c>
      <c r="B710" t="s">
        <v>3473</v>
      </c>
      <c r="C710">
        <v>20</v>
      </c>
      <c r="D710" t="s">
        <v>2754</v>
      </c>
      <c r="E710">
        <v>0</v>
      </c>
    </row>
    <row r="711" spans="1:5">
      <c r="A711" t="s">
        <v>2373</v>
      </c>
      <c r="B711" t="s">
        <v>3473</v>
      </c>
      <c r="C711">
        <v>19</v>
      </c>
      <c r="D711" t="s">
        <v>2749</v>
      </c>
      <c r="E711">
        <v>0</v>
      </c>
    </row>
    <row r="712" spans="1:5">
      <c r="A712" t="s">
        <v>2374</v>
      </c>
      <c r="B712" t="s">
        <v>3473</v>
      </c>
      <c r="C712">
        <v>18</v>
      </c>
      <c r="D712" t="s">
        <v>2754</v>
      </c>
      <c r="E712">
        <v>0</v>
      </c>
    </row>
    <row r="713" spans="1:5">
      <c r="A713" t="s">
        <v>2375</v>
      </c>
      <c r="B713" t="s">
        <v>3473</v>
      </c>
      <c r="C713">
        <v>18</v>
      </c>
      <c r="D713" t="s">
        <v>2749</v>
      </c>
      <c r="E713">
        <v>0</v>
      </c>
    </row>
    <row r="714" spans="1:5">
      <c r="A714" t="s">
        <v>2376</v>
      </c>
      <c r="B714" t="s">
        <v>3473</v>
      </c>
      <c r="C714">
        <v>38</v>
      </c>
      <c r="D714" t="s">
        <v>2749</v>
      </c>
      <c r="E714">
        <v>0</v>
      </c>
    </row>
    <row r="715" spans="1:5">
      <c r="A715" t="s">
        <v>2377</v>
      </c>
      <c r="B715" t="s">
        <v>3473</v>
      </c>
      <c r="D715" t="s">
        <v>2749</v>
      </c>
      <c r="E715">
        <v>0</v>
      </c>
    </row>
    <row r="716" spans="1:5">
      <c r="A716" t="s">
        <v>2378</v>
      </c>
      <c r="B716" t="s">
        <v>3473</v>
      </c>
      <c r="C716">
        <v>30</v>
      </c>
      <c r="D716" t="s">
        <v>2749</v>
      </c>
      <c r="E716">
        <v>0</v>
      </c>
    </row>
    <row r="717" spans="1:5">
      <c r="A717" t="s">
        <v>2379</v>
      </c>
      <c r="B717" t="s">
        <v>3473</v>
      </c>
      <c r="C717">
        <v>17</v>
      </c>
      <c r="D717" t="s">
        <v>2749</v>
      </c>
      <c r="E717">
        <v>0</v>
      </c>
    </row>
    <row r="718" spans="1:5">
      <c r="A718" t="s">
        <v>2243</v>
      </c>
      <c r="B718" t="s">
        <v>3473</v>
      </c>
      <c r="C718">
        <v>21</v>
      </c>
      <c r="D718" t="s">
        <v>2754</v>
      </c>
      <c r="E718">
        <v>0</v>
      </c>
    </row>
    <row r="719" spans="1:5">
      <c r="A719" t="s">
        <v>2098</v>
      </c>
      <c r="B719" t="s">
        <v>3473</v>
      </c>
      <c r="C719">
        <v>21</v>
      </c>
      <c r="D719" t="s">
        <v>2749</v>
      </c>
      <c r="E719">
        <v>0</v>
      </c>
    </row>
    <row r="720" spans="1:5">
      <c r="A720" t="s">
        <v>2099</v>
      </c>
      <c r="B720" t="s">
        <v>3473</v>
      </c>
      <c r="C720">
        <v>21</v>
      </c>
      <c r="D720" t="s">
        <v>2749</v>
      </c>
      <c r="E720">
        <v>0</v>
      </c>
    </row>
    <row r="721" spans="1:5">
      <c r="A721" t="s">
        <v>2100</v>
      </c>
      <c r="B721" t="s">
        <v>3473</v>
      </c>
      <c r="D721" t="s">
        <v>2749</v>
      </c>
      <c r="E721">
        <v>0</v>
      </c>
    </row>
    <row r="722" spans="1:5">
      <c r="A722" t="s">
        <v>2101</v>
      </c>
      <c r="B722" t="s">
        <v>3473</v>
      </c>
      <c r="D722" t="s">
        <v>2754</v>
      </c>
      <c r="E722">
        <v>0</v>
      </c>
    </row>
    <row r="723" spans="1:5">
      <c r="A723" t="s">
        <v>2102</v>
      </c>
      <c r="B723" t="s">
        <v>3473</v>
      </c>
      <c r="C723">
        <v>24</v>
      </c>
      <c r="D723" t="s">
        <v>2749</v>
      </c>
      <c r="E723">
        <v>0</v>
      </c>
    </row>
    <row r="724" spans="1:5">
      <c r="A724" t="s">
        <v>2525</v>
      </c>
      <c r="B724" t="s">
        <v>3473</v>
      </c>
      <c r="C724">
        <v>33</v>
      </c>
      <c r="D724" t="s">
        <v>2749</v>
      </c>
      <c r="E724">
        <v>0</v>
      </c>
    </row>
    <row r="725" spans="1:5">
      <c r="A725" t="s">
        <v>2103</v>
      </c>
      <c r="B725" t="s">
        <v>3473</v>
      </c>
      <c r="C725">
        <v>33</v>
      </c>
      <c r="D725" t="s">
        <v>2749</v>
      </c>
      <c r="E725">
        <v>0</v>
      </c>
    </row>
    <row r="726" spans="1:5">
      <c r="A726" t="s">
        <v>1957</v>
      </c>
      <c r="B726" t="s">
        <v>3473</v>
      </c>
      <c r="C726">
        <v>28</v>
      </c>
      <c r="D726" t="s">
        <v>2749</v>
      </c>
      <c r="E726">
        <v>0</v>
      </c>
    </row>
    <row r="727" spans="1:5">
      <c r="A727" t="s">
        <v>1958</v>
      </c>
      <c r="B727" t="s">
        <v>3473</v>
      </c>
      <c r="C727">
        <v>16</v>
      </c>
      <c r="D727" t="s">
        <v>2754</v>
      </c>
      <c r="E727">
        <v>1</v>
      </c>
    </row>
    <row r="728" spans="1:5">
      <c r="A728" t="s">
        <v>1959</v>
      </c>
      <c r="B728" t="s">
        <v>3473</v>
      </c>
      <c r="C728">
        <v>37</v>
      </c>
      <c r="D728" t="s">
        <v>2754</v>
      </c>
      <c r="E728">
        <v>0</v>
      </c>
    </row>
    <row r="729" spans="1:5">
      <c r="A729" t="s">
        <v>1960</v>
      </c>
      <c r="B729" t="s">
        <v>3473</v>
      </c>
      <c r="C729">
        <v>28</v>
      </c>
      <c r="D729" t="s">
        <v>2749</v>
      </c>
      <c r="E729">
        <v>0</v>
      </c>
    </row>
    <row r="730" spans="1:5">
      <c r="A730" t="s">
        <v>1961</v>
      </c>
      <c r="B730" t="s">
        <v>3473</v>
      </c>
      <c r="D730" t="s">
        <v>2749</v>
      </c>
      <c r="E730">
        <v>1</v>
      </c>
    </row>
    <row r="731" spans="1:5">
      <c r="A731" t="s">
        <v>1962</v>
      </c>
      <c r="B731" t="s">
        <v>3473</v>
      </c>
      <c r="C731">
        <v>24</v>
      </c>
      <c r="D731" t="s">
        <v>2749</v>
      </c>
      <c r="E731">
        <v>0</v>
      </c>
    </row>
    <row r="732" spans="1:5">
      <c r="A732" t="s">
        <v>1963</v>
      </c>
      <c r="B732" t="s">
        <v>3473</v>
      </c>
      <c r="C732">
        <v>21</v>
      </c>
      <c r="D732" t="s">
        <v>2749</v>
      </c>
      <c r="E732">
        <v>0</v>
      </c>
    </row>
    <row r="733" spans="1:5">
      <c r="A733" t="s">
        <v>1964</v>
      </c>
      <c r="B733" t="s">
        <v>3473</v>
      </c>
      <c r="D733" t="s">
        <v>2749</v>
      </c>
      <c r="E733">
        <v>0</v>
      </c>
    </row>
    <row r="734" spans="1:5">
      <c r="A734" t="s">
        <v>1965</v>
      </c>
      <c r="B734" t="s">
        <v>3473</v>
      </c>
      <c r="C734">
        <v>32</v>
      </c>
      <c r="D734" t="s">
        <v>2749</v>
      </c>
      <c r="E734">
        <v>0</v>
      </c>
    </row>
    <row r="735" spans="1:5">
      <c r="A735" t="s">
        <v>1966</v>
      </c>
      <c r="B735" t="s">
        <v>3473</v>
      </c>
      <c r="C735">
        <v>29</v>
      </c>
      <c r="D735" t="s">
        <v>2749</v>
      </c>
      <c r="E735">
        <v>0</v>
      </c>
    </row>
    <row r="736" spans="1:5">
      <c r="A736" t="s">
        <v>1967</v>
      </c>
      <c r="B736" t="s">
        <v>3473</v>
      </c>
      <c r="C736">
        <v>26</v>
      </c>
      <c r="D736" t="s">
        <v>2749</v>
      </c>
      <c r="E736">
        <v>0</v>
      </c>
    </row>
    <row r="737" spans="1:5">
      <c r="A737" t="s">
        <v>2108</v>
      </c>
      <c r="B737" t="s">
        <v>3473</v>
      </c>
      <c r="C737">
        <v>18</v>
      </c>
      <c r="D737" t="s">
        <v>2749</v>
      </c>
      <c r="E737">
        <v>0</v>
      </c>
    </row>
    <row r="738" spans="1:5">
      <c r="A738" t="s">
        <v>2109</v>
      </c>
      <c r="B738" t="s">
        <v>3473</v>
      </c>
      <c r="C738">
        <v>20</v>
      </c>
      <c r="D738" t="s">
        <v>2749</v>
      </c>
      <c r="E738">
        <v>0</v>
      </c>
    </row>
    <row r="739" spans="1:5">
      <c r="A739" t="s">
        <v>2110</v>
      </c>
      <c r="B739" t="s">
        <v>3473</v>
      </c>
      <c r="C739">
        <v>19</v>
      </c>
      <c r="D739" t="s">
        <v>2749</v>
      </c>
      <c r="E739">
        <v>1</v>
      </c>
    </row>
    <row r="740" spans="1:5">
      <c r="A740" t="s">
        <v>2111</v>
      </c>
      <c r="B740" t="s">
        <v>3473</v>
      </c>
      <c r="C740">
        <v>24</v>
      </c>
      <c r="D740" t="s">
        <v>2749</v>
      </c>
      <c r="E740">
        <v>0</v>
      </c>
    </row>
    <row r="741" spans="1:5">
      <c r="A741" t="s">
        <v>1970</v>
      </c>
      <c r="B741" t="s">
        <v>3473</v>
      </c>
      <c r="C741">
        <v>24</v>
      </c>
      <c r="D741" t="s">
        <v>2749</v>
      </c>
      <c r="E741">
        <v>0</v>
      </c>
    </row>
    <row r="742" spans="1:5">
      <c r="A742" t="s">
        <v>1971</v>
      </c>
      <c r="B742" t="s">
        <v>3473</v>
      </c>
      <c r="C742">
        <v>36</v>
      </c>
      <c r="D742" t="s">
        <v>2749</v>
      </c>
      <c r="E742">
        <v>0</v>
      </c>
    </row>
    <row r="743" spans="1:5">
      <c r="A743" t="s">
        <v>1972</v>
      </c>
      <c r="B743" t="s">
        <v>3473</v>
      </c>
      <c r="C743">
        <v>31</v>
      </c>
      <c r="D743" t="s">
        <v>2749</v>
      </c>
      <c r="E743">
        <v>0</v>
      </c>
    </row>
    <row r="744" spans="1:5">
      <c r="A744" t="s">
        <v>3452</v>
      </c>
      <c r="B744" t="s">
        <v>3473</v>
      </c>
      <c r="C744">
        <v>31</v>
      </c>
      <c r="D744" t="s">
        <v>2749</v>
      </c>
      <c r="E744">
        <v>0</v>
      </c>
    </row>
    <row r="745" spans="1:5">
      <c r="A745" t="s">
        <v>3316</v>
      </c>
      <c r="B745" t="s">
        <v>3473</v>
      </c>
      <c r="C745">
        <v>30</v>
      </c>
      <c r="D745" t="s">
        <v>2754</v>
      </c>
      <c r="E745">
        <v>0</v>
      </c>
    </row>
    <row r="746" spans="1:5">
      <c r="A746" t="s">
        <v>3316</v>
      </c>
      <c r="B746" t="s">
        <v>3473</v>
      </c>
      <c r="C746">
        <v>22</v>
      </c>
      <c r="D746" t="s">
        <v>2754</v>
      </c>
      <c r="E746">
        <v>1</v>
      </c>
    </row>
    <row r="747" spans="1:5">
      <c r="A747" t="s">
        <v>3454</v>
      </c>
      <c r="B747" t="s">
        <v>3473</v>
      </c>
      <c r="D747" t="s">
        <v>2749</v>
      </c>
      <c r="E747">
        <v>0</v>
      </c>
    </row>
    <row r="748" spans="1:5">
      <c r="A748" t="s">
        <v>3455</v>
      </c>
      <c r="B748" t="s">
        <v>3473</v>
      </c>
      <c r="C748">
        <v>43</v>
      </c>
      <c r="D748" t="s">
        <v>2749</v>
      </c>
      <c r="E748">
        <v>0</v>
      </c>
    </row>
    <row r="749" spans="1:5">
      <c r="A749" t="s">
        <v>3456</v>
      </c>
      <c r="B749" t="s">
        <v>3473</v>
      </c>
      <c r="C749">
        <v>35</v>
      </c>
      <c r="D749" t="s">
        <v>2749</v>
      </c>
      <c r="E749">
        <v>0</v>
      </c>
    </row>
    <row r="750" spans="1:5">
      <c r="A750" t="s">
        <v>3457</v>
      </c>
      <c r="B750" t="s">
        <v>3473</v>
      </c>
      <c r="C750">
        <v>27</v>
      </c>
      <c r="D750" t="s">
        <v>2749</v>
      </c>
      <c r="E750">
        <v>0</v>
      </c>
    </row>
    <row r="751" spans="1:5">
      <c r="A751" t="s">
        <v>3458</v>
      </c>
      <c r="B751" t="s">
        <v>3473</v>
      </c>
      <c r="C751">
        <v>19</v>
      </c>
      <c r="D751" t="s">
        <v>2749</v>
      </c>
      <c r="E751">
        <v>0</v>
      </c>
    </row>
    <row r="752" spans="1:5">
      <c r="A752" t="s">
        <v>3325</v>
      </c>
      <c r="B752" t="s">
        <v>3473</v>
      </c>
      <c r="C752">
        <v>30</v>
      </c>
      <c r="D752" t="s">
        <v>2749</v>
      </c>
      <c r="E752">
        <v>0</v>
      </c>
    </row>
    <row r="753" spans="1:5">
      <c r="A753" t="s">
        <v>3317</v>
      </c>
      <c r="B753" t="s">
        <v>3473</v>
      </c>
      <c r="C753">
        <v>36</v>
      </c>
      <c r="D753" t="s">
        <v>2754</v>
      </c>
      <c r="E753">
        <v>1</v>
      </c>
    </row>
    <row r="754" spans="1:5">
      <c r="A754" t="s">
        <v>3318</v>
      </c>
      <c r="B754" t="s">
        <v>3473</v>
      </c>
      <c r="C754">
        <v>3</v>
      </c>
      <c r="D754" t="s">
        <v>2749</v>
      </c>
      <c r="E754">
        <v>1</v>
      </c>
    </row>
    <row r="755" spans="1:5">
      <c r="A755" t="s">
        <v>3319</v>
      </c>
      <c r="B755" t="s">
        <v>3473</v>
      </c>
      <c r="C755">
        <v>9</v>
      </c>
      <c r="D755" t="s">
        <v>2749</v>
      </c>
      <c r="E755">
        <v>1</v>
      </c>
    </row>
    <row r="756" spans="1:5">
      <c r="A756" t="s">
        <v>3320</v>
      </c>
      <c r="B756" t="s">
        <v>3473</v>
      </c>
      <c r="C756">
        <v>59</v>
      </c>
      <c r="D756" t="s">
        <v>2749</v>
      </c>
      <c r="E756">
        <v>0</v>
      </c>
    </row>
    <row r="757" spans="1:5">
      <c r="A757" t="s">
        <v>3321</v>
      </c>
      <c r="B757" t="s">
        <v>3473</v>
      </c>
      <c r="C757">
        <v>19</v>
      </c>
      <c r="D757" t="s">
        <v>2749</v>
      </c>
      <c r="E757">
        <v>0</v>
      </c>
    </row>
    <row r="758" spans="1:5">
      <c r="A758" t="s">
        <v>3322</v>
      </c>
      <c r="B758" t="s">
        <v>3473</v>
      </c>
      <c r="C758">
        <v>44</v>
      </c>
      <c r="D758" t="s">
        <v>2749</v>
      </c>
      <c r="E758">
        <v>0</v>
      </c>
    </row>
    <row r="759" spans="1:5">
      <c r="A759" t="s">
        <v>3323</v>
      </c>
      <c r="B759" t="s">
        <v>3473</v>
      </c>
      <c r="C759">
        <v>17</v>
      </c>
      <c r="D759" t="s">
        <v>2754</v>
      </c>
      <c r="E759">
        <v>1</v>
      </c>
    </row>
    <row r="760" spans="1:5">
      <c r="A760" t="s">
        <v>3324</v>
      </c>
      <c r="B760" t="s">
        <v>3473</v>
      </c>
      <c r="D760" t="s">
        <v>2749</v>
      </c>
      <c r="E760">
        <v>0</v>
      </c>
    </row>
    <row r="761" spans="1:5">
      <c r="A761" t="s">
        <v>3463</v>
      </c>
      <c r="B761" t="s">
        <v>3473</v>
      </c>
      <c r="C761">
        <v>45</v>
      </c>
      <c r="D761" t="s">
        <v>2749</v>
      </c>
      <c r="E761">
        <v>1</v>
      </c>
    </row>
    <row r="762" spans="1:5">
      <c r="A762" t="s">
        <v>3464</v>
      </c>
      <c r="B762" t="s">
        <v>3473</v>
      </c>
      <c r="C762">
        <v>22</v>
      </c>
      <c r="D762" t="s">
        <v>2754</v>
      </c>
      <c r="E762">
        <v>0</v>
      </c>
    </row>
    <row r="763" spans="1:5">
      <c r="A763" t="s">
        <v>3465</v>
      </c>
      <c r="B763" t="s">
        <v>3473</v>
      </c>
      <c r="C763">
        <v>19</v>
      </c>
      <c r="D763" t="s">
        <v>2749</v>
      </c>
      <c r="E763">
        <v>0</v>
      </c>
    </row>
    <row r="764" spans="1:5">
      <c r="A764" t="s">
        <v>3466</v>
      </c>
      <c r="B764" t="s">
        <v>3473</v>
      </c>
      <c r="C764">
        <v>29</v>
      </c>
      <c r="D764" t="s">
        <v>2749</v>
      </c>
      <c r="E764">
        <v>1</v>
      </c>
    </row>
    <row r="765" spans="1:5">
      <c r="A765" t="s">
        <v>3467</v>
      </c>
      <c r="B765" t="s">
        <v>3473</v>
      </c>
      <c r="C765">
        <v>30</v>
      </c>
      <c r="D765" t="s">
        <v>2754</v>
      </c>
      <c r="E765">
        <v>1</v>
      </c>
    </row>
    <row r="766" spans="1:5">
      <c r="A766" t="s">
        <v>3337</v>
      </c>
      <c r="B766" t="s">
        <v>3473</v>
      </c>
      <c r="C766">
        <v>34</v>
      </c>
      <c r="D766" t="s">
        <v>2749</v>
      </c>
      <c r="E766">
        <v>0</v>
      </c>
    </row>
    <row r="767" spans="1:5">
      <c r="A767" t="s">
        <v>3338</v>
      </c>
      <c r="B767" t="s">
        <v>3473</v>
      </c>
      <c r="C767">
        <v>28</v>
      </c>
      <c r="D767" t="s">
        <v>2754</v>
      </c>
      <c r="E767">
        <v>0</v>
      </c>
    </row>
    <row r="768" spans="1:5">
      <c r="A768" t="s">
        <v>3339</v>
      </c>
      <c r="B768" t="s">
        <v>3473</v>
      </c>
      <c r="C768">
        <v>0.33</v>
      </c>
      <c r="D768" t="s">
        <v>2749</v>
      </c>
      <c r="E768">
        <v>0</v>
      </c>
    </row>
    <row r="769" spans="1:5">
      <c r="A769" t="s">
        <v>3340</v>
      </c>
      <c r="B769" t="s">
        <v>3473</v>
      </c>
      <c r="C769">
        <v>27</v>
      </c>
      <c r="D769" t="s">
        <v>2749</v>
      </c>
      <c r="E769">
        <v>0</v>
      </c>
    </row>
    <row r="770" spans="1:5">
      <c r="A770" t="s">
        <v>3476</v>
      </c>
      <c r="B770" t="s">
        <v>3473</v>
      </c>
      <c r="C770">
        <v>25</v>
      </c>
      <c r="D770" t="s">
        <v>2749</v>
      </c>
      <c r="E770">
        <v>0</v>
      </c>
    </row>
    <row r="771" spans="1:5">
      <c r="A771" t="s">
        <v>3477</v>
      </c>
      <c r="B771" t="s">
        <v>3473</v>
      </c>
      <c r="C771">
        <v>24</v>
      </c>
      <c r="D771" t="s">
        <v>2749</v>
      </c>
      <c r="E771">
        <v>0</v>
      </c>
    </row>
    <row r="772" spans="1:5">
      <c r="A772" t="s">
        <v>3478</v>
      </c>
      <c r="B772" t="s">
        <v>3473</v>
      </c>
      <c r="C772">
        <v>22</v>
      </c>
      <c r="D772" t="s">
        <v>2749</v>
      </c>
      <c r="E772">
        <v>0</v>
      </c>
    </row>
    <row r="773" spans="1:5">
      <c r="A773" t="s">
        <v>3479</v>
      </c>
      <c r="B773" t="s">
        <v>3473</v>
      </c>
      <c r="C773">
        <v>21</v>
      </c>
      <c r="D773" t="s">
        <v>2749</v>
      </c>
      <c r="E773">
        <v>0</v>
      </c>
    </row>
    <row r="774" spans="1:5">
      <c r="A774" t="s">
        <v>3480</v>
      </c>
      <c r="B774" t="s">
        <v>3473</v>
      </c>
      <c r="C774">
        <v>17</v>
      </c>
      <c r="D774" t="s">
        <v>2749</v>
      </c>
      <c r="E774">
        <v>0</v>
      </c>
    </row>
    <row r="775" spans="1:5">
      <c r="A775" t="s">
        <v>3481</v>
      </c>
      <c r="B775" t="s">
        <v>3473</v>
      </c>
      <c r="D775" t="s">
        <v>2749</v>
      </c>
      <c r="E775">
        <v>0</v>
      </c>
    </row>
    <row r="776" spans="1:5">
      <c r="A776" t="s">
        <v>3482</v>
      </c>
      <c r="B776" t="s">
        <v>3473</v>
      </c>
      <c r="D776" t="s">
        <v>2754</v>
      </c>
      <c r="E776">
        <v>1</v>
      </c>
    </row>
    <row r="777" spans="1:5">
      <c r="A777" t="s">
        <v>3483</v>
      </c>
      <c r="B777" t="s">
        <v>3473</v>
      </c>
      <c r="C777">
        <v>26</v>
      </c>
      <c r="D777" t="s">
        <v>2749</v>
      </c>
      <c r="E777">
        <v>0</v>
      </c>
    </row>
    <row r="778" spans="1:5">
      <c r="A778" t="s">
        <v>3484</v>
      </c>
      <c r="B778" t="s">
        <v>3473</v>
      </c>
      <c r="C778">
        <v>33</v>
      </c>
      <c r="D778" t="s">
        <v>2754</v>
      </c>
      <c r="E778">
        <v>1</v>
      </c>
    </row>
    <row r="779" spans="1:5">
      <c r="A779" t="s">
        <v>3485</v>
      </c>
      <c r="B779" t="s">
        <v>3473</v>
      </c>
      <c r="C779">
        <v>1</v>
      </c>
      <c r="D779" t="s">
        <v>2749</v>
      </c>
      <c r="E779">
        <v>1</v>
      </c>
    </row>
    <row r="780" spans="1:5">
      <c r="A780" t="s">
        <v>3626</v>
      </c>
      <c r="B780" t="s">
        <v>3473</v>
      </c>
      <c r="C780">
        <v>0.17</v>
      </c>
      <c r="D780" t="s">
        <v>2754</v>
      </c>
      <c r="E780">
        <v>1</v>
      </c>
    </row>
    <row r="781" spans="1:5">
      <c r="A781" t="s">
        <v>3627</v>
      </c>
      <c r="B781" t="s">
        <v>3473</v>
      </c>
      <c r="C781">
        <v>25</v>
      </c>
      <c r="D781" t="s">
        <v>2749</v>
      </c>
      <c r="E781">
        <v>0</v>
      </c>
    </row>
    <row r="782" spans="1:5">
      <c r="A782" t="s">
        <v>2145</v>
      </c>
      <c r="B782" t="s">
        <v>3473</v>
      </c>
      <c r="C782">
        <v>36</v>
      </c>
      <c r="D782" t="s">
        <v>2749</v>
      </c>
      <c r="E782">
        <v>1</v>
      </c>
    </row>
    <row r="783" spans="1:5">
      <c r="A783" t="s">
        <v>2148</v>
      </c>
      <c r="B783" t="s">
        <v>3473</v>
      </c>
      <c r="C783">
        <v>36</v>
      </c>
      <c r="D783" t="s">
        <v>2754</v>
      </c>
      <c r="E783">
        <v>1</v>
      </c>
    </row>
    <row r="784" spans="1:5">
      <c r="A784" t="s">
        <v>2149</v>
      </c>
      <c r="B784" t="s">
        <v>3473</v>
      </c>
      <c r="C784">
        <v>30</v>
      </c>
      <c r="D784" t="s">
        <v>2749</v>
      </c>
      <c r="E784">
        <v>1</v>
      </c>
    </row>
    <row r="785" spans="1:5">
      <c r="A785" t="s">
        <v>2166</v>
      </c>
      <c r="B785" t="s">
        <v>3473</v>
      </c>
      <c r="D785" t="s">
        <v>2749</v>
      </c>
      <c r="E785">
        <v>0</v>
      </c>
    </row>
    <row r="786" spans="1:5">
      <c r="A786" t="s">
        <v>2167</v>
      </c>
      <c r="B786" t="s">
        <v>3473</v>
      </c>
      <c r="C786">
        <v>23</v>
      </c>
      <c r="D786" t="s">
        <v>2749</v>
      </c>
      <c r="E786">
        <v>0</v>
      </c>
    </row>
    <row r="787" spans="1:5">
      <c r="A787" t="s">
        <v>2168</v>
      </c>
      <c r="B787" t="s">
        <v>3473</v>
      </c>
      <c r="C787">
        <v>26</v>
      </c>
      <c r="D787" t="s">
        <v>2749</v>
      </c>
      <c r="E787">
        <v>0</v>
      </c>
    </row>
    <row r="788" spans="1:5">
      <c r="A788" t="s">
        <v>2169</v>
      </c>
      <c r="B788" t="s">
        <v>3473</v>
      </c>
      <c r="C788">
        <v>19</v>
      </c>
      <c r="D788" t="s">
        <v>2754</v>
      </c>
      <c r="E788">
        <v>1</v>
      </c>
    </row>
    <row r="789" spans="1:5">
      <c r="A789" t="s">
        <v>2309</v>
      </c>
      <c r="B789" t="s">
        <v>3473</v>
      </c>
      <c r="C789">
        <v>65</v>
      </c>
      <c r="D789" t="s">
        <v>2749</v>
      </c>
      <c r="E789">
        <v>0</v>
      </c>
    </row>
    <row r="790" spans="1:5">
      <c r="A790" t="s">
        <v>2310</v>
      </c>
      <c r="B790" t="s">
        <v>3473</v>
      </c>
      <c r="D790" t="s">
        <v>2749</v>
      </c>
      <c r="E790">
        <v>0</v>
      </c>
    </row>
    <row r="791" spans="1:5">
      <c r="A791" t="s">
        <v>2311</v>
      </c>
      <c r="B791" t="s">
        <v>3473</v>
      </c>
      <c r="C791">
        <v>42</v>
      </c>
      <c r="D791" t="s">
        <v>2749</v>
      </c>
      <c r="E791">
        <v>0</v>
      </c>
    </row>
    <row r="792" spans="1:5">
      <c r="A792" t="s">
        <v>2312</v>
      </c>
      <c r="B792" t="s">
        <v>3473</v>
      </c>
      <c r="C792">
        <v>43</v>
      </c>
      <c r="D792" t="s">
        <v>2749</v>
      </c>
      <c r="E792">
        <v>0</v>
      </c>
    </row>
    <row r="793" spans="1:5">
      <c r="A793" t="s">
        <v>2313</v>
      </c>
      <c r="B793" t="s">
        <v>3473</v>
      </c>
      <c r="C793">
        <v>32</v>
      </c>
      <c r="D793" t="s">
        <v>2749</v>
      </c>
      <c r="E793">
        <v>0</v>
      </c>
    </row>
    <row r="794" spans="1:5">
      <c r="A794" t="s">
        <v>2314</v>
      </c>
      <c r="B794" t="s">
        <v>3473</v>
      </c>
      <c r="C794">
        <v>19</v>
      </c>
      <c r="D794" t="s">
        <v>2749</v>
      </c>
      <c r="E794">
        <v>1</v>
      </c>
    </row>
    <row r="795" spans="1:5">
      <c r="A795" t="s">
        <v>2315</v>
      </c>
      <c r="B795" t="s">
        <v>3473</v>
      </c>
      <c r="C795">
        <v>30</v>
      </c>
      <c r="D795" t="s">
        <v>2754</v>
      </c>
      <c r="E795">
        <v>1</v>
      </c>
    </row>
    <row r="796" spans="1:5">
      <c r="A796" t="s">
        <v>2172</v>
      </c>
      <c r="B796" t="s">
        <v>3473</v>
      </c>
      <c r="C796">
        <v>24</v>
      </c>
      <c r="D796" t="s">
        <v>2754</v>
      </c>
      <c r="E796">
        <v>0</v>
      </c>
    </row>
    <row r="797" spans="1:5">
      <c r="A797" t="s">
        <v>2173</v>
      </c>
      <c r="B797" t="s">
        <v>3473</v>
      </c>
      <c r="C797">
        <v>23</v>
      </c>
      <c r="D797" t="s">
        <v>2754</v>
      </c>
      <c r="E797">
        <v>1</v>
      </c>
    </row>
    <row r="798" spans="1:5">
      <c r="A798" t="s">
        <v>2034</v>
      </c>
      <c r="B798" t="s">
        <v>3473</v>
      </c>
      <c r="D798" t="s">
        <v>2749</v>
      </c>
      <c r="E798">
        <v>0</v>
      </c>
    </row>
    <row r="799" spans="1:5">
      <c r="A799" t="s">
        <v>2035</v>
      </c>
      <c r="B799" t="s">
        <v>3473</v>
      </c>
      <c r="C799">
        <v>24</v>
      </c>
      <c r="D799" t="s">
        <v>2754</v>
      </c>
      <c r="E799">
        <v>1</v>
      </c>
    </row>
    <row r="800" spans="1:5">
      <c r="A800" t="s">
        <v>2036</v>
      </c>
      <c r="B800" t="s">
        <v>3473</v>
      </c>
      <c r="C800">
        <v>24</v>
      </c>
      <c r="D800" t="s">
        <v>2749</v>
      </c>
      <c r="E800">
        <v>1</v>
      </c>
    </row>
    <row r="801" spans="1:5">
      <c r="A801" t="s">
        <v>2037</v>
      </c>
      <c r="B801" t="s">
        <v>3473</v>
      </c>
      <c r="C801">
        <v>23</v>
      </c>
      <c r="D801" t="s">
        <v>2749</v>
      </c>
      <c r="E801">
        <v>0</v>
      </c>
    </row>
    <row r="802" spans="1:5">
      <c r="A802" t="s">
        <v>2038</v>
      </c>
      <c r="B802" t="s">
        <v>3473</v>
      </c>
      <c r="C802">
        <v>22</v>
      </c>
      <c r="D802" t="s">
        <v>2754</v>
      </c>
      <c r="E802">
        <v>1</v>
      </c>
    </row>
    <row r="803" spans="1:5">
      <c r="A803" t="s">
        <v>1882</v>
      </c>
      <c r="B803" t="s">
        <v>3473</v>
      </c>
      <c r="D803" t="s">
        <v>2749</v>
      </c>
      <c r="E803">
        <v>0</v>
      </c>
    </row>
    <row r="804" spans="1:5">
      <c r="A804" t="s">
        <v>1883</v>
      </c>
      <c r="B804" t="s">
        <v>3473</v>
      </c>
      <c r="C804">
        <v>18</v>
      </c>
      <c r="D804" t="s">
        <v>2749</v>
      </c>
      <c r="E804">
        <v>0</v>
      </c>
    </row>
    <row r="805" spans="1:5">
      <c r="A805" t="s">
        <v>1884</v>
      </c>
      <c r="B805" t="s">
        <v>3473</v>
      </c>
      <c r="C805">
        <v>16</v>
      </c>
      <c r="D805" t="s">
        <v>2749</v>
      </c>
      <c r="E805">
        <v>0</v>
      </c>
    </row>
    <row r="806" spans="1:5">
      <c r="A806" t="s">
        <v>1885</v>
      </c>
      <c r="B806" t="s">
        <v>3473</v>
      </c>
      <c r="C806">
        <v>45</v>
      </c>
      <c r="D806" t="s">
        <v>2749</v>
      </c>
      <c r="E806">
        <v>0</v>
      </c>
    </row>
    <row r="807" spans="1:5">
      <c r="A807" t="s">
        <v>1886</v>
      </c>
      <c r="B807" t="s">
        <v>3473</v>
      </c>
      <c r="D807" t="s">
        <v>2749</v>
      </c>
      <c r="E807">
        <v>0</v>
      </c>
    </row>
    <row r="808" spans="1:5">
      <c r="A808" t="s">
        <v>1887</v>
      </c>
      <c r="B808" t="s">
        <v>3473</v>
      </c>
      <c r="D808" t="s">
        <v>2749</v>
      </c>
      <c r="E808">
        <v>0</v>
      </c>
    </row>
    <row r="809" spans="1:5">
      <c r="A809" t="s">
        <v>1888</v>
      </c>
      <c r="B809" t="s">
        <v>3473</v>
      </c>
      <c r="D809" t="s">
        <v>2749</v>
      </c>
      <c r="E809">
        <v>0</v>
      </c>
    </row>
    <row r="810" spans="1:5">
      <c r="A810" t="s">
        <v>1889</v>
      </c>
      <c r="B810" t="s">
        <v>3473</v>
      </c>
      <c r="C810">
        <v>47</v>
      </c>
      <c r="D810" t="s">
        <v>2749</v>
      </c>
      <c r="E810">
        <v>0</v>
      </c>
    </row>
    <row r="811" spans="1:5">
      <c r="A811" t="s">
        <v>1890</v>
      </c>
      <c r="B811" t="s">
        <v>3473</v>
      </c>
      <c r="C811">
        <v>5</v>
      </c>
      <c r="D811" t="s">
        <v>2754</v>
      </c>
      <c r="E811">
        <v>1</v>
      </c>
    </row>
    <row r="812" spans="1:5">
      <c r="A812" t="s">
        <v>1891</v>
      </c>
      <c r="B812" t="s">
        <v>3473</v>
      </c>
      <c r="D812" t="s">
        <v>2749</v>
      </c>
      <c r="E812">
        <v>0</v>
      </c>
    </row>
    <row r="813" spans="1:5">
      <c r="A813" t="s">
        <v>1892</v>
      </c>
      <c r="B813" t="s">
        <v>3473</v>
      </c>
      <c r="D813" t="s">
        <v>2749</v>
      </c>
      <c r="E813">
        <v>0</v>
      </c>
    </row>
    <row r="814" spans="1:5">
      <c r="A814" t="s">
        <v>1893</v>
      </c>
      <c r="B814" t="s">
        <v>3473</v>
      </c>
      <c r="D814" t="s">
        <v>2749</v>
      </c>
      <c r="E814">
        <v>0</v>
      </c>
    </row>
    <row r="815" spans="1:5">
      <c r="A815" t="s">
        <v>1894</v>
      </c>
      <c r="B815" t="s">
        <v>3473</v>
      </c>
      <c r="D815" t="s">
        <v>2749</v>
      </c>
      <c r="E815">
        <v>1</v>
      </c>
    </row>
    <row r="816" spans="1:5">
      <c r="A816" t="s">
        <v>2046</v>
      </c>
      <c r="B816" t="s">
        <v>3473</v>
      </c>
      <c r="D816" t="s">
        <v>2749</v>
      </c>
      <c r="E816">
        <v>0</v>
      </c>
    </row>
    <row r="817" spans="1:5">
      <c r="A817" t="s">
        <v>2047</v>
      </c>
      <c r="B817" t="s">
        <v>3473</v>
      </c>
      <c r="D817" t="s">
        <v>2749</v>
      </c>
      <c r="E817">
        <v>0</v>
      </c>
    </row>
    <row r="818" spans="1:5">
      <c r="A818" t="s">
        <v>2048</v>
      </c>
      <c r="B818" t="s">
        <v>3473</v>
      </c>
      <c r="D818" t="s">
        <v>2749</v>
      </c>
      <c r="E818">
        <v>0</v>
      </c>
    </row>
    <row r="819" spans="1:5">
      <c r="A819" t="s">
        <v>2049</v>
      </c>
      <c r="B819" t="s">
        <v>3473</v>
      </c>
      <c r="D819" t="s">
        <v>2749</v>
      </c>
      <c r="E819">
        <v>0</v>
      </c>
    </row>
    <row r="820" spans="1:5">
      <c r="A820" t="s">
        <v>1898</v>
      </c>
      <c r="B820" t="s">
        <v>3473</v>
      </c>
      <c r="D820" t="s">
        <v>2749</v>
      </c>
      <c r="E820">
        <v>0</v>
      </c>
    </row>
    <row r="821" spans="1:5">
      <c r="A821" t="s">
        <v>1899</v>
      </c>
      <c r="B821" t="s">
        <v>3473</v>
      </c>
      <c r="D821" t="s">
        <v>2749</v>
      </c>
      <c r="E821">
        <v>1</v>
      </c>
    </row>
    <row r="822" spans="1:5">
      <c r="A822" t="s">
        <v>1900</v>
      </c>
      <c r="B822" t="s">
        <v>3473</v>
      </c>
      <c r="D822" t="s">
        <v>2749</v>
      </c>
      <c r="E822">
        <v>0</v>
      </c>
    </row>
    <row r="823" spans="1:5">
      <c r="A823" t="s">
        <v>3380</v>
      </c>
      <c r="B823" t="s">
        <v>3473</v>
      </c>
      <c r="C823">
        <v>21</v>
      </c>
      <c r="D823" t="s">
        <v>2754</v>
      </c>
      <c r="E823">
        <v>0</v>
      </c>
    </row>
    <row r="824" spans="1:5">
      <c r="A824" t="s">
        <v>3248</v>
      </c>
      <c r="B824" t="s">
        <v>3473</v>
      </c>
      <c r="C824">
        <v>18</v>
      </c>
      <c r="D824" t="s">
        <v>2749</v>
      </c>
      <c r="E824">
        <v>0</v>
      </c>
    </row>
    <row r="825" spans="1:5">
      <c r="A825" t="s">
        <v>3249</v>
      </c>
      <c r="B825" t="s">
        <v>3473</v>
      </c>
      <c r="C825">
        <v>9</v>
      </c>
      <c r="D825" t="s">
        <v>2754</v>
      </c>
      <c r="E825">
        <v>0</v>
      </c>
    </row>
    <row r="826" spans="1:5">
      <c r="A826" t="s">
        <v>3383</v>
      </c>
      <c r="B826" t="s">
        <v>3473</v>
      </c>
      <c r="C826">
        <v>48</v>
      </c>
      <c r="D826" t="s">
        <v>2754</v>
      </c>
      <c r="E826">
        <v>0</v>
      </c>
    </row>
    <row r="827" spans="1:5">
      <c r="A827" t="s">
        <v>3384</v>
      </c>
      <c r="B827" t="s">
        <v>3473</v>
      </c>
      <c r="C827">
        <v>16</v>
      </c>
      <c r="D827" t="s">
        <v>2749</v>
      </c>
      <c r="E827">
        <v>0</v>
      </c>
    </row>
    <row r="828" spans="1:5">
      <c r="A828" t="s">
        <v>3385</v>
      </c>
      <c r="B828" t="s">
        <v>3473</v>
      </c>
      <c r="D828" t="s">
        <v>2749</v>
      </c>
      <c r="E828">
        <v>0</v>
      </c>
    </row>
    <row r="829" spans="1:5">
      <c r="A829" t="s">
        <v>3106</v>
      </c>
      <c r="B829" t="s">
        <v>3473</v>
      </c>
      <c r="D829" t="s">
        <v>2749</v>
      </c>
      <c r="E829">
        <v>0</v>
      </c>
    </row>
    <row r="830" spans="1:5">
      <c r="A830" t="s">
        <v>3107</v>
      </c>
      <c r="B830" t="s">
        <v>3473</v>
      </c>
      <c r="C830">
        <v>25</v>
      </c>
      <c r="D830" t="s">
        <v>2749</v>
      </c>
      <c r="E830">
        <v>0</v>
      </c>
    </row>
    <row r="831" spans="1:5">
      <c r="A831" t="s">
        <v>3253</v>
      </c>
      <c r="B831" t="s">
        <v>3473</v>
      </c>
      <c r="D831" t="s">
        <v>2749</v>
      </c>
      <c r="E831">
        <v>0</v>
      </c>
    </row>
    <row r="832" spans="1:5">
      <c r="A832" t="s">
        <v>3254</v>
      </c>
      <c r="B832" t="s">
        <v>3473</v>
      </c>
      <c r="C832">
        <v>38</v>
      </c>
      <c r="D832" t="s">
        <v>2754</v>
      </c>
      <c r="E832">
        <v>1</v>
      </c>
    </row>
    <row r="833" spans="1:5">
      <c r="A833" t="s">
        <v>3255</v>
      </c>
      <c r="B833" t="s">
        <v>3473</v>
      </c>
      <c r="C833">
        <v>22</v>
      </c>
      <c r="D833" t="s">
        <v>2749</v>
      </c>
      <c r="E833">
        <v>0</v>
      </c>
    </row>
    <row r="834" spans="1:5">
      <c r="A834" t="s">
        <v>3250</v>
      </c>
      <c r="B834" t="s">
        <v>3473</v>
      </c>
      <c r="C834">
        <v>16</v>
      </c>
      <c r="D834" t="s">
        <v>2754</v>
      </c>
      <c r="E834">
        <v>1</v>
      </c>
    </row>
    <row r="835" spans="1:5">
      <c r="A835" t="s">
        <v>3251</v>
      </c>
      <c r="B835" t="s">
        <v>3473</v>
      </c>
      <c r="D835" t="s">
        <v>2754</v>
      </c>
      <c r="E835">
        <v>1</v>
      </c>
    </row>
    <row r="836" spans="1:5">
      <c r="A836" t="s">
        <v>3252</v>
      </c>
      <c r="B836" t="s">
        <v>3473</v>
      </c>
      <c r="C836">
        <v>33</v>
      </c>
      <c r="D836" t="s">
        <v>2749</v>
      </c>
      <c r="E836">
        <v>0</v>
      </c>
    </row>
    <row r="837" spans="1:5">
      <c r="A837" t="s">
        <v>3391</v>
      </c>
      <c r="B837" t="s">
        <v>3473</v>
      </c>
      <c r="D837" t="s">
        <v>2754</v>
      </c>
      <c r="E837">
        <v>1</v>
      </c>
    </row>
    <row r="838" spans="1:5">
      <c r="A838" t="s">
        <v>3392</v>
      </c>
      <c r="B838" t="s">
        <v>3473</v>
      </c>
      <c r="C838">
        <v>9</v>
      </c>
      <c r="D838" t="s">
        <v>2749</v>
      </c>
      <c r="E838">
        <v>1</v>
      </c>
    </row>
    <row r="839" spans="1:5">
      <c r="A839" t="s">
        <v>3393</v>
      </c>
      <c r="B839" t="s">
        <v>3473</v>
      </c>
      <c r="C839">
        <v>41</v>
      </c>
      <c r="D839" t="s">
        <v>2749</v>
      </c>
      <c r="E839">
        <v>0</v>
      </c>
    </row>
    <row r="840" spans="1:5">
      <c r="A840" t="s">
        <v>3394</v>
      </c>
      <c r="B840" t="s">
        <v>3473</v>
      </c>
      <c r="C840">
        <v>38</v>
      </c>
      <c r="D840" t="s">
        <v>2749</v>
      </c>
      <c r="E840">
        <v>0</v>
      </c>
    </row>
    <row r="841" spans="1:5">
      <c r="A841" t="s">
        <v>3395</v>
      </c>
      <c r="B841" t="s">
        <v>3473</v>
      </c>
      <c r="C841">
        <v>40</v>
      </c>
      <c r="D841" t="s">
        <v>2749</v>
      </c>
      <c r="E841">
        <v>0</v>
      </c>
    </row>
    <row r="842" spans="1:5">
      <c r="A842" t="s">
        <v>3397</v>
      </c>
      <c r="B842" t="s">
        <v>3473</v>
      </c>
      <c r="C842">
        <v>43</v>
      </c>
      <c r="D842" t="s">
        <v>2754</v>
      </c>
      <c r="E842">
        <v>0</v>
      </c>
    </row>
    <row r="843" spans="1:5">
      <c r="A843" t="s">
        <v>3267</v>
      </c>
      <c r="B843" t="s">
        <v>3473</v>
      </c>
      <c r="C843">
        <v>14</v>
      </c>
      <c r="D843" t="s">
        <v>2749</v>
      </c>
      <c r="E843">
        <v>0</v>
      </c>
    </row>
    <row r="844" spans="1:5">
      <c r="A844" t="s">
        <v>3268</v>
      </c>
      <c r="B844" t="s">
        <v>3473</v>
      </c>
      <c r="C844">
        <v>16</v>
      </c>
      <c r="D844" t="s">
        <v>2754</v>
      </c>
      <c r="E844">
        <v>0</v>
      </c>
    </row>
    <row r="845" spans="1:5">
      <c r="A845" t="s">
        <v>3269</v>
      </c>
      <c r="B845" t="s">
        <v>3473</v>
      </c>
      <c r="C845">
        <v>9</v>
      </c>
      <c r="D845" t="s">
        <v>2749</v>
      </c>
      <c r="E845">
        <v>0</v>
      </c>
    </row>
    <row r="846" spans="1:5">
      <c r="A846" t="s">
        <v>3404</v>
      </c>
      <c r="B846" t="s">
        <v>3473</v>
      </c>
      <c r="C846">
        <v>10</v>
      </c>
      <c r="D846" t="s">
        <v>2754</v>
      </c>
      <c r="E846">
        <v>0</v>
      </c>
    </row>
    <row r="847" spans="1:5">
      <c r="A847" t="s">
        <v>3405</v>
      </c>
      <c r="B847" t="s">
        <v>3473</v>
      </c>
      <c r="C847">
        <v>6</v>
      </c>
      <c r="D847" t="s">
        <v>2749</v>
      </c>
      <c r="E847">
        <v>0</v>
      </c>
    </row>
    <row r="848" spans="1:5">
      <c r="A848" t="s">
        <v>3406</v>
      </c>
      <c r="B848" t="s">
        <v>3473</v>
      </c>
      <c r="C848">
        <v>11</v>
      </c>
      <c r="D848" t="s">
        <v>2749</v>
      </c>
      <c r="E848">
        <v>0</v>
      </c>
    </row>
    <row r="849" spans="1:5">
      <c r="A849" t="s">
        <v>3407</v>
      </c>
      <c r="B849" t="s">
        <v>3473</v>
      </c>
      <c r="C849">
        <v>40</v>
      </c>
      <c r="D849" t="s">
        <v>2749</v>
      </c>
      <c r="E849">
        <v>0</v>
      </c>
    </row>
    <row r="850" spans="1:5">
      <c r="A850" t="s">
        <v>3408</v>
      </c>
      <c r="B850" t="s">
        <v>3473</v>
      </c>
      <c r="C850">
        <v>32</v>
      </c>
      <c r="D850" t="s">
        <v>2749</v>
      </c>
      <c r="E850">
        <v>0</v>
      </c>
    </row>
    <row r="851" spans="1:5">
      <c r="A851" t="s">
        <v>3409</v>
      </c>
      <c r="B851" t="s">
        <v>3473</v>
      </c>
      <c r="D851" t="s">
        <v>2749</v>
      </c>
      <c r="E851">
        <v>0</v>
      </c>
    </row>
    <row r="852" spans="1:5">
      <c r="A852" t="s">
        <v>3410</v>
      </c>
      <c r="B852" t="s">
        <v>3473</v>
      </c>
      <c r="C852">
        <v>20</v>
      </c>
      <c r="D852" t="s">
        <v>2749</v>
      </c>
      <c r="E852">
        <v>0</v>
      </c>
    </row>
    <row r="853" spans="1:5">
      <c r="A853" t="s">
        <v>3411</v>
      </c>
      <c r="B853" t="s">
        <v>3473</v>
      </c>
      <c r="C853">
        <v>37</v>
      </c>
      <c r="D853" t="s">
        <v>2749</v>
      </c>
      <c r="E853">
        <v>0</v>
      </c>
    </row>
    <row r="854" spans="1:5">
      <c r="A854" t="s">
        <v>3550</v>
      </c>
      <c r="B854" t="s">
        <v>3473</v>
      </c>
      <c r="C854">
        <v>28</v>
      </c>
      <c r="D854" t="s">
        <v>2749</v>
      </c>
      <c r="E854">
        <v>0</v>
      </c>
    </row>
    <row r="855" spans="1:5">
      <c r="A855" t="s">
        <v>3551</v>
      </c>
      <c r="B855" t="s">
        <v>3473</v>
      </c>
      <c r="C855">
        <v>19</v>
      </c>
      <c r="D855" t="s">
        <v>2749</v>
      </c>
      <c r="E855">
        <v>0</v>
      </c>
    </row>
    <row r="856" spans="1:5">
      <c r="A856" t="s">
        <v>3552</v>
      </c>
      <c r="B856" t="s">
        <v>3473</v>
      </c>
      <c r="C856">
        <v>24</v>
      </c>
      <c r="D856" t="s">
        <v>2754</v>
      </c>
      <c r="E856">
        <v>0</v>
      </c>
    </row>
    <row r="857" spans="1:5">
      <c r="A857" t="s">
        <v>3701</v>
      </c>
      <c r="B857" t="s">
        <v>3473</v>
      </c>
      <c r="C857">
        <v>17</v>
      </c>
      <c r="D857" t="s">
        <v>2754</v>
      </c>
      <c r="E857">
        <v>0</v>
      </c>
    </row>
    <row r="858" spans="1:5">
      <c r="A858" t="s">
        <v>3733</v>
      </c>
      <c r="B858" t="s">
        <v>3473</v>
      </c>
      <c r="D858" t="s">
        <v>2749</v>
      </c>
      <c r="E858">
        <v>0</v>
      </c>
    </row>
    <row r="859" spans="1:5">
      <c r="A859" t="s">
        <v>2076</v>
      </c>
      <c r="B859" t="s">
        <v>3473</v>
      </c>
      <c r="D859" t="s">
        <v>2749</v>
      </c>
      <c r="E859">
        <v>0</v>
      </c>
    </row>
    <row r="860" spans="1:5">
      <c r="A860" t="s">
        <v>2093</v>
      </c>
      <c r="B860" t="s">
        <v>3473</v>
      </c>
      <c r="C860">
        <v>28</v>
      </c>
      <c r="D860" t="s">
        <v>2749</v>
      </c>
      <c r="E860">
        <v>0</v>
      </c>
    </row>
    <row r="861" spans="1:5">
      <c r="A861" t="s">
        <v>2094</v>
      </c>
      <c r="B861" t="s">
        <v>3473</v>
      </c>
      <c r="C861">
        <v>24</v>
      </c>
      <c r="D861" t="s">
        <v>2754</v>
      </c>
      <c r="E861">
        <v>1</v>
      </c>
    </row>
    <row r="862" spans="1:5">
      <c r="A862" t="s">
        <v>2095</v>
      </c>
      <c r="B862" t="s">
        <v>3473</v>
      </c>
      <c r="C862">
        <v>20</v>
      </c>
      <c r="D862" t="s">
        <v>2749</v>
      </c>
      <c r="E862">
        <v>0</v>
      </c>
    </row>
    <row r="863" spans="1:5">
      <c r="A863" t="s">
        <v>2096</v>
      </c>
      <c r="B863" t="s">
        <v>3473</v>
      </c>
      <c r="C863">
        <v>41</v>
      </c>
      <c r="D863" t="s">
        <v>2749</v>
      </c>
      <c r="E863">
        <v>0</v>
      </c>
    </row>
    <row r="864" spans="1:5">
      <c r="A864" t="s">
        <v>2237</v>
      </c>
      <c r="B864" t="s">
        <v>3473</v>
      </c>
      <c r="C864">
        <v>45</v>
      </c>
      <c r="D864" t="s">
        <v>2754</v>
      </c>
      <c r="E864">
        <v>1</v>
      </c>
    </row>
    <row r="865" spans="1:5">
      <c r="A865" t="s">
        <v>2238</v>
      </c>
      <c r="B865" t="s">
        <v>3473</v>
      </c>
      <c r="C865">
        <v>26</v>
      </c>
      <c r="D865" t="s">
        <v>2749</v>
      </c>
      <c r="E865">
        <v>0</v>
      </c>
    </row>
    <row r="866" spans="1:5">
      <c r="A866" t="s">
        <v>2239</v>
      </c>
      <c r="B866" t="s">
        <v>3473</v>
      </c>
      <c r="C866">
        <v>21</v>
      </c>
      <c r="D866" t="s">
        <v>2749</v>
      </c>
      <c r="E866">
        <v>0</v>
      </c>
    </row>
    <row r="867" spans="1:5">
      <c r="A867" t="s">
        <v>2240</v>
      </c>
      <c r="B867" t="s">
        <v>3473</v>
      </c>
      <c r="D867" t="s">
        <v>2754</v>
      </c>
      <c r="E867">
        <v>0</v>
      </c>
    </row>
    <row r="868" spans="1:5">
      <c r="A868" t="s">
        <v>2241</v>
      </c>
      <c r="B868" t="s">
        <v>3473</v>
      </c>
      <c r="D868" t="s">
        <v>2749</v>
      </c>
      <c r="E868">
        <v>0</v>
      </c>
    </row>
    <row r="869" spans="1:5">
      <c r="A869" t="s">
        <v>2242</v>
      </c>
      <c r="B869" t="s">
        <v>3473</v>
      </c>
      <c r="D869" t="s">
        <v>2749</v>
      </c>
      <c r="E869">
        <v>0</v>
      </c>
    </row>
    <row r="870" spans="1:5">
      <c r="A870" t="s">
        <v>1947</v>
      </c>
      <c r="B870" t="s">
        <v>3473</v>
      </c>
      <c r="D870" t="s">
        <v>2749</v>
      </c>
      <c r="E870">
        <v>0</v>
      </c>
    </row>
    <row r="871" spans="1:5">
      <c r="A871" t="s">
        <v>1948</v>
      </c>
      <c r="B871" t="s">
        <v>3473</v>
      </c>
      <c r="D871" t="s">
        <v>2754</v>
      </c>
      <c r="E871">
        <v>0</v>
      </c>
    </row>
    <row r="872" spans="1:5">
      <c r="A872" t="s">
        <v>2097</v>
      </c>
      <c r="B872" t="s">
        <v>3473</v>
      </c>
      <c r="C872">
        <v>27</v>
      </c>
      <c r="D872" t="s">
        <v>2749</v>
      </c>
      <c r="E872">
        <v>1</v>
      </c>
    </row>
    <row r="873" spans="1:5">
      <c r="A873" t="s">
        <v>1950</v>
      </c>
      <c r="B873" t="s">
        <v>3473</v>
      </c>
      <c r="D873" t="s">
        <v>2749</v>
      </c>
      <c r="E873">
        <v>0</v>
      </c>
    </row>
    <row r="874" spans="1:5">
      <c r="A874" t="s">
        <v>1951</v>
      </c>
      <c r="B874" t="s">
        <v>3473</v>
      </c>
      <c r="C874">
        <v>18</v>
      </c>
      <c r="D874" t="s">
        <v>2754</v>
      </c>
      <c r="E874">
        <v>0</v>
      </c>
    </row>
    <row r="875" spans="1:5">
      <c r="A875" t="s">
        <v>1952</v>
      </c>
      <c r="B875" t="s">
        <v>3473</v>
      </c>
      <c r="C875">
        <v>26</v>
      </c>
      <c r="D875" t="s">
        <v>2754</v>
      </c>
      <c r="E875">
        <v>1</v>
      </c>
    </row>
    <row r="876" spans="1:5">
      <c r="A876" t="s">
        <v>1953</v>
      </c>
      <c r="B876" t="s">
        <v>3473</v>
      </c>
      <c r="C876">
        <v>23</v>
      </c>
      <c r="D876" t="s">
        <v>2754</v>
      </c>
      <c r="E876">
        <v>0</v>
      </c>
    </row>
    <row r="877" spans="1:5">
      <c r="A877" t="s">
        <v>1954</v>
      </c>
      <c r="B877" t="s">
        <v>3473</v>
      </c>
      <c r="C877">
        <v>22</v>
      </c>
      <c r="D877" t="s">
        <v>2754</v>
      </c>
      <c r="E877">
        <v>1</v>
      </c>
    </row>
    <row r="878" spans="1:5">
      <c r="A878" t="s">
        <v>1955</v>
      </c>
      <c r="B878" t="s">
        <v>3473</v>
      </c>
      <c r="D878" t="s">
        <v>2754</v>
      </c>
      <c r="E878">
        <v>0</v>
      </c>
    </row>
    <row r="879" spans="1:5">
      <c r="A879" t="s">
        <v>1956</v>
      </c>
      <c r="B879" t="s">
        <v>3473</v>
      </c>
      <c r="D879" t="s">
        <v>2749</v>
      </c>
      <c r="E879">
        <v>0</v>
      </c>
    </row>
    <row r="880" spans="1:5">
      <c r="A880" t="s">
        <v>1814</v>
      </c>
      <c r="B880" t="s">
        <v>3473</v>
      </c>
      <c r="D880" t="s">
        <v>2754</v>
      </c>
      <c r="E880">
        <v>0</v>
      </c>
    </row>
    <row r="881" spans="1:5">
      <c r="A881" t="s">
        <v>1815</v>
      </c>
      <c r="B881" t="s">
        <v>3473</v>
      </c>
      <c r="C881">
        <v>28</v>
      </c>
      <c r="D881" t="s">
        <v>2754</v>
      </c>
      <c r="E881">
        <v>0</v>
      </c>
    </row>
    <row r="882" spans="1:5">
      <c r="A882" t="s">
        <v>1816</v>
      </c>
      <c r="B882" t="s">
        <v>3473</v>
      </c>
      <c r="C882">
        <v>22</v>
      </c>
      <c r="D882" t="s">
        <v>2754</v>
      </c>
      <c r="E882">
        <v>1</v>
      </c>
    </row>
    <row r="883" spans="1:5">
      <c r="A883" t="s">
        <v>1817</v>
      </c>
      <c r="B883" t="s">
        <v>3473</v>
      </c>
      <c r="C883">
        <v>2</v>
      </c>
      <c r="D883" t="s">
        <v>2754</v>
      </c>
      <c r="E883">
        <v>0</v>
      </c>
    </row>
    <row r="884" spans="1:5">
      <c r="A884" t="s">
        <v>1818</v>
      </c>
      <c r="B884" t="s">
        <v>3473</v>
      </c>
      <c r="C884">
        <v>43</v>
      </c>
      <c r="D884" t="s">
        <v>2749</v>
      </c>
      <c r="E884">
        <v>0</v>
      </c>
    </row>
    <row r="885" spans="1:5">
      <c r="A885" t="s">
        <v>1819</v>
      </c>
      <c r="B885" t="s">
        <v>3473</v>
      </c>
      <c r="D885" t="s">
        <v>2749</v>
      </c>
      <c r="E885">
        <v>0</v>
      </c>
    </row>
    <row r="886" spans="1:5">
      <c r="A886" t="s">
        <v>1820</v>
      </c>
      <c r="B886" t="s">
        <v>3473</v>
      </c>
      <c r="C886">
        <v>27</v>
      </c>
      <c r="D886" t="s">
        <v>2754</v>
      </c>
      <c r="E886">
        <v>1</v>
      </c>
    </row>
    <row r="887" spans="1:5">
      <c r="A887" t="s">
        <v>1821</v>
      </c>
      <c r="B887" t="s">
        <v>3473</v>
      </c>
      <c r="D887" t="s">
        <v>2749</v>
      </c>
      <c r="E887">
        <v>0</v>
      </c>
    </row>
    <row r="888" spans="1:5">
      <c r="A888" t="s">
        <v>1822</v>
      </c>
      <c r="B888" t="s">
        <v>3473</v>
      </c>
      <c r="D888" t="s">
        <v>2754</v>
      </c>
      <c r="E888">
        <v>1</v>
      </c>
    </row>
    <row r="889" spans="1:5">
      <c r="A889" t="s">
        <v>1823</v>
      </c>
      <c r="B889" t="s">
        <v>3473</v>
      </c>
      <c r="C889">
        <v>42</v>
      </c>
      <c r="D889" t="s">
        <v>2749</v>
      </c>
      <c r="E889">
        <v>0</v>
      </c>
    </row>
    <row r="890" spans="1:5">
      <c r="A890" t="s">
        <v>1824</v>
      </c>
      <c r="B890" t="s">
        <v>3473</v>
      </c>
      <c r="D890" t="s">
        <v>2749</v>
      </c>
      <c r="E890">
        <v>1</v>
      </c>
    </row>
    <row r="891" spans="1:5">
      <c r="A891" t="s">
        <v>1825</v>
      </c>
      <c r="B891" t="s">
        <v>3473</v>
      </c>
      <c r="D891" t="s">
        <v>2749</v>
      </c>
      <c r="E891">
        <v>0</v>
      </c>
    </row>
    <row r="892" spans="1:5">
      <c r="A892" t="s">
        <v>1968</v>
      </c>
      <c r="B892" t="s">
        <v>3473</v>
      </c>
      <c r="C892">
        <v>27</v>
      </c>
      <c r="D892" t="s">
        <v>2754</v>
      </c>
      <c r="E892">
        <v>0</v>
      </c>
    </row>
    <row r="893" spans="1:5">
      <c r="A893" t="s">
        <v>1969</v>
      </c>
      <c r="B893" t="s">
        <v>3473</v>
      </c>
      <c r="C893">
        <v>25</v>
      </c>
      <c r="D893" t="s">
        <v>2754</v>
      </c>
      <c r="E893">
        <v>0</v>
      </c>
    </row>
    <row r="894" spans="1:5">
      <c r="A894" t="s">
        <v>3449</v>
      </c>
      <c r="B894" t="s">
        <v>3473</v>
      </c>
      <c r="D894" t="s">
        <v>2749</v>
      </c>
      <c r="E894">
        <v>0</v>
      </c>
    </row>
    <row r="895" spans="1:5">
      <c r="A895" t="s">
        <v>3450</v>
      </c>
      <c r="B895" t="s">
        <v>3473</v>
      </c>
      <c r="C895">
        <v>27</v>
      </c>
      <c r="D895" t="s">
        <v>2749</v>
      </c>
      <c r="E895">
        <v>1</v>
      </c>
    </row>
    <row r="896" spans="1:5">
      <c r="A896" t="s">
        <v>3451</v>
      </c>
      <c r="B896" t="s">
        <v>3473</v>
      </c>
      <c r="D896" t="s">
        <v>2749</v>
      </c>
      <c r="E896">
        <v>0</v>
      </c>
    </row>
    <row r="897" spans="1:5">
      <c r="A897" t="s">
        <v>3315</v>
      </c>
      <c r="B897" t="s">
        <v>3473</v>
      </c>
      <c r="C897">
        <v>19</v>
      </c>
      <c r="D897" t="s">
        <v>2754</v>
      </c>
      <c r="E897">
        <v>1</v>
      </c>
    </row>
    <row r="898" spans="1:5">
      <c r="A898" t="s">
        <v>3313</v>
      </c>
      <c r="B898" t="s">
        <v>3473</v>
      </c>
      <c r="C898">
        <v>20</v>
      </c>
      <c r="D898" t="s">
        <v>2749</v>
      </c>
      <c r="E898">
        <v>0</v>
      </c>
    </row>
    <row r="899" spans="1:5">
      <c r="A899" t="s">
        <v>3314</v>
      </c>
      <c r="B899" t="s">
        <v>3473</v>
      </c>
      <c r="C899">
        <v>48</v>
      </c>
      <c r="D899" t="s">
        <v>2749</v>
      </c>
      <c r="E899">
        <v>0</v>
      </c>
    </row>
    <row r="900" spans="1:5">
      <c r="A900" t="s">
        <v>3180</v>
      </c>
      <c r="B900" t="s">
        <v>3473</v>
      </c>
      <c r="C900">
        <v>17</v>
      </c>
      <c r="D900" t="s">
        <v>2749</v>
      </c>
      <c r="E900">
        <v>0</v>
      </c>
    </row>
    <row r="901" spans="1:5">
      <c r="A901" t="s">
        <v>3181</v>
      </c>
      <c r="B901" t="s">
        <v>3473</v>
      </c>
      <c r="D901" t="s">
        <v>2754</v>
      </c>
      <c r="E901">
        <v>1</v>
      </c>
    </row>
    <row r="902" spans="1:5">
      <c r="A902" t="s">
        <v>3038</v>
      </c>
      <c r="B902" t="s">
        <v>3473</v>
      </c>
      <c r="D902" t="s">
        <v>2749</v>
      </c>
      <c r="E902">
        <v>0</v>
      </c>
    </row>
    <row r="903" spans="1:5">
      <c r="A903" t="s">
        <v>3182</v>
      </c>
      <c r="B903" t="s">
        <v>3473</v>
      </c>
      <c r="C903">
        <v>34</v>
      </c>
      <c r="D903" t="s">
        <v>2749</v>
      </c>
      <c r="E903">
        <v>0</v>
      </c>
    </row>
    <row r="904" spans="1:5">
      <c r="A904" t="s">
        <v>3183</v>
      </c>
      <c r="B904" t="s">
        <v>3473</v>
      </c>
      <c r="C904">
        <v>22</v>
      </c>
      <c r="D904" t="s">
        <v>2749</v>
      </c>
      <c r="E904">
        <v>0</v>
      </c>
    </row>
    <row r="905" spans="1:5">
      <c r="A905" t="s">
        <v>3184</v>
      </c>
      <c r="B905" t="s">
        <v>3473</v>
      </c>
      <c r="C905">
        <v>33</v>
      </c>
      <c r="D905" t="s">
        <v>2749</v>
      </c>
      <c r="E905">
        <v>0</v>
      </c>
    </row>
    <row r="906" spans="1:5">
      <c r="A906" t="s">
        <v>3326</v>
      </c>
      <c r="B906" t="s">
        <v>3473</v>
      </c>
      <c r="C906">
        <v>32</v>
      </c>
      <c r="D906" t="s">
        <v>2749</v>
      </c>
      <c r="E906">
        <v>1</v>
      </c>
    </row>
    <row r="907" spans="1:5">
      <c r="A907" t="s">
        <v>3327</v>
      </c>
      <c r="B907" t="s">
        <v>3473</v>
      </c>
      <c r="C907">
        <v>29</v>
      </c>
      <c r="D907" t="s">
        <v>2749</v>
      </c>
      <c r="E907">
        <v>0</v>
      </c>
    </row>
    <row r="908" spans="1:5">
      <c r="A908" t="s">
        <v>3328</v>
      </c>
      <c r="B908" t="s">
        <v>3473</v>
      </c>
      <c r="C908">
        <v>26</v>
      </c>
      <c r="D908" t="s">
        <v>2749</v>
      </c>
      <c r="E908">
        <v>1</v>
      </c>
    </row>
    <row r="909" spans="1:5">
      <c r="A909" t="s">
        <v>3329</v>
      </c>
      <c r="B909" t="s">
        <v>3473</v>
      </c>
      <c r="C909">
        <v>49</v>
      </c>
      <c r="D909" t="s">
        <v>2749</v>
      </c>
      <c r="E909">
        <v>0</v>
      </c>
    </row>
    <row r="910" spans="1:5">
      <c r="A910" t="s">
        <v>3330</v>
      </c>
      <c r="B910" t="s">
        <v>3473</v>
      </c>
      <c r="C910">
        <v>1</v>
      </c>
      <c r="D910" t="s">
        <v>2754</v>
      </c>
      <c r="E910">
        <v>1</v>
      </c>
    </row>
    <row r="911" spans="1:5">
      <c r="A911" t="s">
        <v>3331</v>
      </c>
      <c r="B911" t="s">
        <v>3473</v>
      </c>
      <c r="C911">
        <v>33</v>
      </c>
      <c r="D911" t="s">
        <v>2749</v>
      </c>
      <c r="E911">
        <v>0</v>
      </c>
    </row>
    <row r="912" spans="1:5">
      <c r="A912" t="s">
        <v>3332</v>
      </c>
      <c r="B912" t="s">
        <v>3473</v>
      </c>
      <c r="C912">
        <v>4</v>
      </c>
      <c r="D912" t="s">
        <v>2749</v>
      </c>
      <c r="E912">
        <v>1</v>
      </c>
    </row>
    <row r="913" spans="1:5">
      <c r="A913" t="s">
        <v>3333</v>
      </c>
      <c r="B913" t="s">
        <v>3473</v>
      </c>
      <c r="C913">
        <v>24</v>
      </c>
      <c r="D913" t="s">
        <v>2754</v>
      </c>
      <c r="E913">
        <v>0</v>
      </c>
    </row>
    <row r="914" spans="1:5">
      <c r="A914" t="s">
        <v>3335</v>
      </c>
      <c r="B914" t="s">
        <v>3473</v>
      </c>
      <c r="C914">
        <v>19</v>
      </c>
      <c r="D914" t="s">
        <v>2749</v>
      </c>
      <c r="E914">
        <v>0</v>
      </c>
    </row>
    <row r="915" spans="1:5">
      <c r="A915" t="s">
        <v>3336</v>
      </c>
      <c r="B915" t="s">
        <v>3473</v>
      </c>
      <c r="D915" t="s">
        <v>2749</v>
      </c>
      <c r="E915">
        <v>0</v>
      </c>
    </row>
    <row r="916" spans="1:5">
      <c r="A916" t="s">
        <v>3196</v>
      </c>
      <c r="B916" t="s">
        <v>3473</v>
      </c>
      <c r="D916" t="s">
        <v>2754</v>
      </c>
      <c r="E916">
        <v>0</v>
      </c>
    </row>
    <row r="917" spans="1:5">
      <c r="A917" t="s">
        <v>3197</v>
      </c>
      <c r="B917" t="s">
        <v>3473</v>
      </c>
      <c r="D917" t="s">
        <v>2754</v>
      </c>
      <c r="E917">
        <v>0</v>
      </c>
    </row>
    <row r="918" spans="1:5">
      <c r="A918" t="s">
        <v>3198</v>
      </c>
      <c r="B918" t="s">
        <v>3473</v>
      </c>
      <c r="D918" t="s">
        <v>2749</v>
      </c>
      <c r="E918">
        <v>0</v>
      </c>
    </row>
    <row r="919" spans="1:5">
      <c r="A919" t="s">
        <v>3199</v>
      </c>
      <c r="B919" t="s">
        <v>3473</v>
      </c>
      <c r="D919" t="s">
        <v>2749</v>
      </c>
      <c r="E919">
        <v>0</v>
      </c>
    </row>
    <row r="920" spans="1:5">
      <c r="A920" t="s">
        <v>3200</v>
      </c>
      <c r="B920" t="s">
        <v>3473</v>
      </c>
      <c r="C920">
        <v>32</v>
      </c>
      <c r="D920" t="s">
        <v>2749</v>
      </c>
      <c r="E920">
        <v>1</v>
      </c>
    </row>
    <row r="921" spans="1:5">
      <c r="A921" t="s">
        <v>3341</v>
      </c>
      <c r="B921" t="s">
        <v>3473</v>
      </c>
      <c r="C921">
        <v>27</v>
      </c>
      <c r="D921" t="s">
        <v>2749</v>
      </c>
      <c r="E921">
        <v>0</v>
      </c>
    </row>
    <row r="922" spans="1:5">
      <c r="A922" t="s">
        <v>3342</v>
      </c>
      <c r="B922" t="s">
        <v>3473</v>
      </c>
      <c r="C922">
        <v>21</v>
      </c>
      <c r="D922" t="s">
        <v>2754</v>
      </c>
      <c r="E922">
        <v>0</v>
      </c>
    </row>
    <row r="923" spans="1:5">
      <c r="A923" t="s">
        <v>3343</v>
      </c>
      <c r="B923" t="s">
        <v>3473</v>
      </c>
      <c r="C923">
        <v>32</v>
      </c>
      <c r="D923" t="s">
        <v>2749</v>
      </c>
      <c r="E923">
        <v>1</v>
      </c>
    </row>
    <row r="924" spans="1:5">
      <c r="A924" t="s">
        <v>3344</v>
      </c>
      <c r="B924" t="s">
        <v>3473</v>
      </c>
      <c r="C924">
        <v>20</v>
      </c>
      <c r="D924" t="s">
        <v>2754</v>
      </c>
      <c r="E924">
        <v>0</v>
      </c>
    </row>
    <row r="925" spans="1:5">
      <c r="A925" t="s">
        <v>3345</v>
      </c>
      <c r="B925" t="s">
        <v>3473</v>
      </c>
      <c r="C925">
        <v>17</v>
      </c>
      <c r="D925" t="s">
        <v>2749</v>
      </c>
      <c r="E925">
        <v>0</v>
      </c>
    </row>
    <row r="926" spans="1:5">
      <c r="A926" t="s">
        <v>3346</v>
      </c>
      <c r="B926" t="s">
        <v>3473</v>
      </c>
      <c r="C926">
        <v>21</v>
      </c>
      <c r="D926" t="s">
        <v>2749</v>
      </c>
      <c r="E926">
        <v>0</v>
      </c>
    </row>
    <row r="927" spans="1:5">
      <c r="A927" t="s">
        <v>3486</v>
      </c>
      <c r="B927" t="s">
        <v>3473</v>
      </c>
      <c r="C927">
        <v>30</v>
      </c>
      <c r="D927" t="s">
        <v>2749</v>
      </c>
      <c r="E927">
        <v>0</v>
      </c>
    </row>
    <row r="928" spans="1:5">
      <c r="A928" t="s">
        <v>3487</v>
      </c>
      <c r="B928" t="s">
        <v>3473</v>
      </c>
      <c r="C928">
        <v>21</v>
      </c>
      <c r="D928" t="s">
        <v>2749</v>
      </c>
      <c r="E928">
        <v>1</v>
      </c>
    </row>
    <row r="929" spans="1:5">
      <c r="A929" t="s">
        <v>3488</v>
      </c>
      <c r="B929" t="s">
        <v>3473</v>
      </c>
      <c r="C929">
        <v>23</v>
      </c>
      <c r="D929" t="s">
        <v>2749</v>
      </c>
      <c r="E929">
        <v>0</v>
      </c>
    </row>
    <row r="930" spans="1:5">
      <c r="A930" t="s">
        <v>3489</v>
      </c>
      <c r="B930" t="s">
        <v>3473</v>
      </c>
      <c r="C930">
        <v>22</v>
      </c>
      <c r="D930" t="s">
        <v>2749</v>
      </c>
      <c r="E930">
        <v>0</v>
      </c>
    </row>
    <row r="931" spans="1:5">
      <c r="A931" t="s">
        <v>3777</v>
      </c>
      <c r="B931" t="s">
        <v>3473</v>
      </c>
      <c r="C931">
        <v>4</v>
      </c>
      <c r="D931" t="s">
        <v>2754</v>
      </c>
      <c r="E931">
        <v>1</v>
      </c>
    </row>
    <row r="932" spans="1:5">
      <c r="A932" t="s">
        <v>2009</v>
      </c>
      <c r="B932" t="s">
        <v>3473</v>
      </c>
      <c r="C932">
        <v>39</v>
      </c>
      <c r="D932" t="s">
        <v>2749</v>
      </c>
      <c r="E932">
        <v>0</v>
      </c>
    </row>
    <row r="933" spans="1:5">
      <c r="A933" t="s">
        <v>2010</v>
      </c>
      <c r="B933" t="s">
        <v>3473</v>
      </c>
      <c r="D933" t="s">
        <v>2749</v>
      </c>
      <c r="E933">
        <v>0</v>
      </c>
    </row>
    <row r="934" spans="1:5">
      <c r="A934" t="s">
        <v>2011</v>
      </c>
      <c r="B934" t="s">
        <v>3473</v>
      </c>
      <c r="C934">
        <v>20</v>
      </c>
      <c r="D934" t="s">
        <v>2749</v>
      </c>
      <c r="E934">
        <v>0</v>
      </c>
    </row>
    <row r="935" spans="1:5">
      <c r="A935" t="s">
        <v>2012</v>
      </c>
      <c r="B935" t="s">
        <v>3473</v>
      </c>
      <c r="D935" t="s">
        <v>2749</v>
      </c>
      <c r="E935">
        <v>0</v>
      </c>
    </row>
    <row r="936" spans="1:5">
      <c r="A936" t="s">
        <v>2158</v>
      </c>
      <c r="B936" t="s">
        <v>3473</v>
      </c>
      <c r="D936" t="s">
        <v>2749</v>
      </c>
      <c r="E936">
        <v>0</v>
      </c>
    </row>
    <row r="937" spans="1:5">
      <c r="A937" t="s">
        <v>2024</v>
      </c>
      <c r="B937" t="s">
        <v>3473</v>
      </c>
      <c r="C937">
        <v>21</v>
      </c>
      <c r="D937" t="s">
        <v>2754</v>
      </c>
      <c r="E937">
        <v>1</v>
      </c>
    </row>
    <row r="938" spans="1:5">
      <c r="A938" t="s">
        <v>2025</v>
      </c>
      <c r="B938" t="s">
        <v>3473</v>
      </c>
      <c r="C938">
        <v>44</v>
      </c>
      <c r="D938" t="s">
        <v>2749</v>
      </c>
      <c r="E938">
        <v>0</v>
      </c>
    </row>
    <row r="939" spans="1:5">
      <c r="A939" t="s">
        <v>2025</v>
      </c>
      <c r="B939" t="s">
        <v>3473</v>
      </c>
      <c r="C939">
        <v>42</v>
      </c>
      <c r="D939" t="s">
        <v>2749</v>
      </c>
      <c r="E939">
        <v>0</v>
      </c>
    </row>
    <row r="940" spans="1:5">
      <c r="A940" t="s">
        <v>2026</v>
      </c>
      <c r="B940" t="s">
        <v>3473</v>
      </c>
      <c r="C940">
        <v>21</v>
      </c>
      <c r="D940" t="s">
        <v>2754</v>
      </c>
      <c r="E940">
        <v>1</v>
      </c>
    </row>
    <row r="941" spans="1:5">
      <c r="A941" t="s">
        <v>2027</v>
      </c>
      <c r="B941" t="s">
        <v>3473</v>
      </c>
      <c r="C941">
        <v>24</v>
      </c>
      <c r="D941" t="s">
        <v>2749</v>
      </c>
      <c r="E941">
        <v>0</v>
      </c>
    </row>
    <row r="942" spans="1:5">
      <c r="A942" t="s">
        <v>2028</v>
      </c>
      <c r="B942" t="s">
        <v>3473</v>
      </c>
      <c r="D942" t="s">
        <v>2749</v>
      </c>
      <c r="E942">
        <v>0</v>
      </c>
    </row>
    <row r="943" spans="1:5">
      <c r="A943" t="s">
        <v>2029</v>
      </c>
      <c r="B943" t="s">
        <v>3473</v>
      </c>
      <c r="D943" t="s">
        <v>2754</v>
      </c>
      <c r="E943">
        <v>0</v>
      </c>
    </row>
    <row r="944" spans="1:5">
      <c r="A944" t="s">
        <v>2030</v>
      </c>
      <c r="B944" t="s">
        <v>3473</v>
      </c>
      <c r="D944" t="s">
        <v>2749</v>
      </c>
      <c r="E944">
        <v>0</v>
      </c>
    </row>
    <row r="945" spans="1:5">
      <c r="A945" t="s">
        <v>2031</v>
      </c>
      <c r="B945" t="s">
        <v>3473</v>
      </c>
      <c r="C945">
        <v>25</v>
      </c>
      <c r="D945" t="s">
        <v>2749</v>
      </c>
      <c r="E945">
        <v>0</v>
      </c>
    </row>
    <row r="946" spans="1:5">
      <c r="A946" t="s">
        <v>2032</v>
      </c>
      <c r="B946" t="s">
        <v>3473</v>
      </c>
      <c r="C946">
        <v>22</v>
      </c>
      <c r="D946" t="s">
        <v>2749</v>
      </c>
      <c r="E946">
        <v>0</v>
      </c>
    </row>
    <row r="947" spans="1:5">
      <c r="A947" t="s">
        <v>2170</v>
      </c>
      <c r="B947" t="s">
        <v>3473</v>
      </c>
      <c r="C947">
        <v>22</v>
      </c>
      <c r="D947" t="s">
        <v>2749</v>
      </c>
      <c r="E947">
        <v>0</v>
      </c>
    </row>
    <row r="948" spans="1:5">
      <c r="A948" t="s">
        <v>2171</v>
      </c>
      <c r="B948" t="s">
        <v>3473</v>
      </c>
      <c r="C948">
        <v>39</v>
      </c>
      <c r="D948" t="s">
        <v>2749</v>
      </c>
      <c r="E948">
        <v>1</v>
      </c>
    </row>
    <row r="949" spans="1:5">
      <c r="A949" t="s">
        <v>1872</v>
      </c>
      <c r="B949" t="s">
        <v>3473</v>
      </c>
      <c r="C949">
        <v>26</v>
      </c>
      <c r="D949" t="s">
        <v>2754</v>
      </c>
      <c r="E949">
        <v>0</v>
      </c>
    </row>
    <row r="950" spans="1:5">
      <c r="A950" t="s">
        <v>1873</v>
      </c>
      <c r="B950" t="s">
        <v>3473</v>
      </c>
      <c r="C950">
        <v>4</v>
      </c>
      <c r="D950" t="s">
        <v>2754</v>
      </c>
      <c r="E950">
        <v>1</v>
      </c>
    </row>
    <row r="951" spans="1:5">
      <c r="A951" t="s">
        <v>2033</v>
      </c>
      <c r="B951" t="s">
        <v>3473</v>
      </c>
      <c r="C951">
        <v>22</v>
      </c>
      <c r="D951" t="s">
        <v>2754</v>
      </c>
      <c r="E951">
        <v>0</v>
      </c>
    </row>
    <row r="952" spans="1:5">
      <c r="A952" t="s">
        <v>1876</v>
      </c>
      <c r="B952" t="s">
        <v>3473</v>
      </c>
      <c r="C952">
        <v>26</v>
      </c>
      <c r="D952" t="s">
        <v>2749</v>
      </c>
      <c r="E952">
        <v>0</v>
      </c>
    </row>
    <row r="953" spans="1:5">
      <c r="A953" t="s">
        <v>1877</v>
      </c>
      <c r="B953" t="s">
        <v>3473</v>
      </c>
      <c r="C953">
        <v>1.5</v>
      </c>
      <c r="D953" t="s">
        <v>2754</v>
      </c>
      <c r="E953">
        <v>0</v>
      </c>
    </row>
    <row r="954" spans="1:5">
      <c r="A954" t="s">
        <v>1878</v>
      </c>
      <c r="B954" t="s">
        <v>3473</v>
      </c>
      <c r="C954">
        <v>36</v>
      </c>
      <c r="D954" t="s">
        <v>2754</v>
      </c>
      <c r="E954">
        <v>0</v>
      </c>
    </row>
    <row r="955" spans="1:5">
      <c r="A955" t="s">
        <v>1879</v>
      </c>
      <c r="B955" t="s">
        <v>3473</v>
      </c>
      <c r="C955">
        <v>18</v>
      </c>
      <c r="D955" t="s">
        <v>2749</v>
      </c>
      <c r="E955">
        <v>0</v>
      </c>
    </row>
    <row r="956" spans="1:5">
      <c r="A956" t="s">
        <v>1880</v>
      </c>
      <c r="B956" t="s">
        <v>3473</v>
      </c>
      <c r="D956" t="s">
        <v>2749</v>
      </c>
      <c r="E956">
        <v>0</v>
      </c>
    </row>
    <row r="957" spans="1:5">
      <c r="A957" t="s">
        <v>1881</v>
      </c>
      <c r="B957" t="s">
        <v>3473</v>
      </c>
      <c r="C957">
        <v>25</v>
      </c>
      <c r="D957" t="s">
        <v>2749</v>
      </c>
      <c r="E957">
        <v>1</v>
      </c>
    </row>
    <row r="958" spans="1:5">
      <c r="A958" t="s">
        <v>1756</v>
      </c>
      <c r="B958" t="s">
        <v>3473</v>
      </c>
      <c r="D958" t="s">
        <v>2749</v>
      </c>
      <c r="E958">
        <v>0</v>
      </c>
    </row>
    <row r="959" spans="1:5">
      <c r="A959" t="s">
        <v>1757</v>
      </c>
      <c r="B959" t="s">
        <v>3473</v>
      </c>
      <c r="C959">
        <v>37</v>
      </c>
      <c r="D959" t="s">
        <v>2754</v>
      </c>
      <c r="E959">
        <v>0</v>
      </c>
    </row>
    <row r="960" spans="1:5">
      <c r="A960" t="s">
        <v>1758</v>
      </c>
      <c r="B960" t="s">
        <v>3473</v>
      </c>
      <c r="D960" t="s">
        <v>2749</v>
      </c>
      <c r="E960">
        <v>0</v>
      </c>
    </row>
    <row r="961" spans="1:5">
      <c r="A961" t="s">
        <v>1759</v>
      </c>
      <c r="B961" t="s">
        <v>3473</v>
      </c>
      <c r="D961" t="s">
        <v>2749</v>
      </c>
      <c r="E961">
        <v>1</v>
      </c>
    </row>
    <row r="962" spans="1:5">
      <c r="A962" t="s">
        <v>1760</v>
      </c>
      <c r="B962" t="s">
        <v>3473</v>
      </c>
      <c r="D962" t="s">
        <v>2749</v>
      </c>
      <c r="E962">
        <v>0</v>
      </c>
    </row>
    <row r="963" spans="1:5">
      <c r="A963" t="s">
        <v>1761</v>
      </c>
      <c r="B963" t="s">
        <v>3473</v>
      </c>
      <c r="C963">
        <v>22</v>
      </c>
      <c r="D963" t="s">
        <v>2754</v>
      </c>
      <c r="E963">
        <v>1</v>
      </c>
    </row>
    <row r="964" spans="1:5">
      <c r="A964" t="s">
        <v>1762</v>
      </c>
      <c r="B964" t="s">
        <v>3473</v>
      </c>
      <c r="C964">
        <v>20</v>
      </c>
      <c r="D964" t="s">
        <v>2749</v>
      </c>
      <c r="E964">
        <v>0</v>
      </c>
    </row>
    <row r="965" spans="1:5">
      <c r="A965" t="s">
        <v>1763</v>
      </c>
      <c r="B965" t="s">
        <v>3473</v>
      </c>
      <c r="C965">
        <v>26</v>
      </c>
      <c r="D965" t="s">
        <v>2749</v>
      </c>
      <c r="E965">
        <v>1</v>
      </c>
    </row>
    <row r="966" spans="1:5">
      <c r="A966" t="s">
        <v>1764</v>
      </c>
      <c r="B966" t="s">
        <v>3473</v>
      </c>
      <c r="C966">
        <v>29</v>
      </c>
      <c r="D966" t="s">
        <v>2749</v>
      </c>
      <c r="E966">
        <v>0</v>
      </c>
    </row>
    <row r="967" spans="1:5">
      <c r="A967" t="s">
        <v>1765</v>
      </c>
      <c r="B967" t="s">
        <v>3473</v>
      </c>
      <c r="C967">
        <v>29</v>
      </c>
      <c r="D967" t="s">
        <v>2749</v>
      </c>
      <c r="E967">
        <v>0</v>
      </c>
    </row>
    <row r="968" spans="1:5">
      <c r="A968" t="s">
        <v>1766</v>
      </c>
      <c r="B968" t="s">
        <v>3473</v>
      </c>
      <c r="C968">
        <v>22</v>
      </c>
      <c r="D968" t="s">
        <v>2749</v>
      </c>
      <c r="E968">
        <v>0</v>
      </c>
    </row>
    <row r="969" spans="1:5">
      <c r="A969" t="s">
        <v>1767</v>
      </c>
      <c r="B969" t="s">
        <v>3473</v>
      </c>
      <c r="D969" t="s">
        <v>2749</v>
      </c>
      <c r="E969">
        <v>1</v>
      </c>
    </row>
    <row r="970" spans="1:5">
      <c r="A970" t="s">
        <v>1768</v>
      </c>
      <c r="B970" t="s">
        <v>3473</v>
      </c>
      <c r="D970" t="s">
        <v>2754</v>
      </c>
      <c r="E970">
        <v>0</v>
      </c>
    </row>
    <row r="971" spans="1:5">
      <c r="A971" t="s">
        <v>1895</v>
      </c>
      <c r="B971" t="s">
        <v>3473</v>
      </c>
      <c r="D971" t="s">
        <v>2749</v>
      </c>
      <c r="E971">
        <v>0</v>
      </c>
    </row>
    <row r="972" spans="1:5">
      <c r="A972" t="s">
        <v>1896</v>
      </c>
      <c r="B972" t="s">
        <v>3473</v>
      </c>
      <c r="D972" t="s">
        <v>2754</v>
      </c>
      <c r="E972">
        <v>0</v>
      </c>
    </row>
    <row r="973" spans="1:5">
      <c r="A973" t="s">
        <v>1897</v>
      </c>
      <c r="B973" t="s">
        <v>3473</v>
      </c>
      <c r="D973" t="s">
        <v>2754</v>
      </c>
      <c r="E973">
        <v>0</v>
      </c>
    </row>
    <row r="974" spans="1:5">
      <c r="A974" t="s">
        <v>3376</v>
      </c>
      <c r="B974" t="s">
        <v>3473</v>
      </c>
      <c r="D974" t="s">
        <v>2754</v>
      </c>
      <c r="E974">
        <v>0</v>
      </c>
    </row>
    <row r="975" spans="1:5">
      <c r="A975" t="s">
        <v>3377</v>
      </c>
      <c r="B975" t="s">
        <v>3473</v>
      </c>
      <c r="C975">
        <v>32</v>
      </c>
      <c r="D975" t="s">
        <v>2749</v>
      </c>
      <c r="E975">
        <v>0</v>
      </c>
    </row>
    <row r="976" spans="1:5">
      <c r="A976" t="s">
        <v>3378</v>
      </c>
      <c r="B976" t="s">
        <v>3473</v>
      </c>
      <c r="D976" t="s">
        <v>2749</v>
      </c>
      <c r="E976">
        <v>0</v>
      </c>
    </row>
    <row r="977" spans="1:5">
      <c r="A977" t="s">
        <v>3379</v>
      </c>
      <c r="B977" t="s">
        <v>3473</v>
      </c>
      <c r="C977">
        <v>21</v>
      </c>
      <c r="D977" t="s">
        <v>2749</v>
      </c>
      <c r="E977">
        <v>0</v>
      </c>
    </row>
    <row r="978" spans="1:5">
      <c r="A978" t="s">
        <v>3246</v>
      </c>
      <c r="B978" t="s">
        <v>3473</v>
      </c>
      <c r="C978">
        <v>21</v>
      </c>
      <c r="D978" t="s">
        <v>2754</v>
      </c>
      <c r="E978">
        <v>0</v>
      </c>
    </row>
    <row r="979" spans="1:5">
      <c r="A979" t="s">
        <v>3247</v>
      </c>
      <c r="B979" t="s">
        <v>3473</v>
      </c>
      <c r="C979">
        <v>36</v>
      </c>
      <c r="D979" t="s">
        <v>2749</v>
      </c>
      <c r="E979">
        <v>0</v>
      </c>
    </row>
    <row r="980" spans="1:5">
      <c r="A980" t="s">
        <v>3104</v>
      </c>
      <c r="B980" t="s">
        <v>3473</v>
      </c>
      <c r="C980">
        <v>39</v>
      </c>
      <c r="D980" t="s">
        <v>2749</v>
      </c>
      <c r="E980">
        <v>0</v>
      </c>
    </row>
    <row r="981" spans="1:5">
      <c r="A981" t="s">
        <v>3105</v>
      </c>
      <c r="B981" t="s">
        <v>3473</v>
      </c>
      <c r="C981">
        <v>25</v>
      </c>
      <c r="D981" t="s">
        <v>2754</v>
      </c>
      <c r="E981">
        <v>0</v>
      </c>
    </row>
    <row r="982" spans="1:5">
      <c r="A982" t="s">
        <v>2975</v>
      </c>
      <c r="B982" t="s">
        <v>3473</v>
      </c>
      <c r="C982">
        <v>45</v>
      </c>
      <c r="D982" t="s">
        <v>2754</v>
      </c>
      <c r="E982">
        <v>0</v>
      </c>
    </row>
    <row r="983" spans="1:5">
      <c r="A983" t="s">
        <v>2976</v>
      </c>
      <c r="B983" t="s">
        <v>3473</v>
      </c>
      <c r="C983">
        <v>36</v>
      </c>
      <c r="D983" t="s">
        <v>2749</v>
      </c>
      <c r="E983">
        <v>0</v>
      </c>
    </row>
    <row r="984" spans="1:5">
      <c r="A984" t="s">
        <v>2977</v>
      </c>
      <c r="B984" t="s">
        <v>3473</v>
      </c>
      <c r="C984">
        <v>30</v>
      </c>
      <c r="D984" t="s">
        <v>2754</v>
      </c>
      <c r="E984">
        <v>0</v>
      </c>
    </row>
    <row r="985" spans="1:5">
      <c r="A985" t="s">
        <v>2978</v>
      </c>
      <c r="B985" t="s">
        <v>3473</v>
      </c>
      <c r="C985">
        <v>20</v>
      </c>
      <c r="D985" t="s">
        <v>2749</v>
      </c>
      <c r="E985">
        <v>1</v>
      </c>
    </row>
    <row r="986" spans="1:5">
      <c r="A986" t="s">
        <v>2979</v>
      </c>
      <c r="B986" t="s">
        <v>3473</v>
      </c>
      <c r="D986" t="s">
        <v>2749</v>
      </c>
      <c r="E986">
        <v>0</v>
      </c>
    </row>
    <row r="987" spans="1:5">
      <c r="A987" t="s">
        <v>2980</v>
      </c>
      <c r="B987" t="s">
        <v>3473</v>
      </c>
      <c r="D987" t="s">
        <v>2749</v>
      </c>
      <c r="E987">
        <v>0</v>
      </c>
    </row>
    <row r="988" spans="1:5">
      <c r="A988" t="s">
        <v>2981</v>
      </c>
      <c r="B988" t="s">
        <v>3473</v>
      </c>
      <c r="D988" t="s">
        <v>2749</v>
      </c>
      <c r="E988">
        <v>0</v>
      </c>
    </row>
    <row r="989" spans="1:5">
      <c r="A989" t="s">
        <v>2982</v>
      </c>
      <c r="B989" t="s">
        <v>3473</v>
      </c>
      <c r="D989" t="s">
        <v>2749</v>
      </c>
      <c r="E989">
        <v>0</v>
      </c>
    </row>
    <row r="990" spans="1:5">
      <c r="A990" t="s">
        <v>2983</v>
      </c>
      <c r="B990" t="s">
        <v>3473</v>
      </c>
      <c r="D990" t="s">
        <v>2754</v>
      </c>
      <c r="E990">
        <v>0</v>
      </c>
    </row>
    <row r="991" spans="1:5">
      <c r="A991" t="s">
        <v>2984</v>
      </c>
      <c r="B991" t="s">
        <v>3473</v>
      </c>
      <c r="D991" t="s">
        <v>2749</v>
      </c>
      <c r="E991">
        <v>0</v>
      </c>
    </row>
    <row r="992" spans="1:5">
      <c r="A992" t="s">
        <v>3108</v>
      </c>
      <c r="B992" t="s">
        <v>3473</v>
      </c>
      <c r="D992" t="s">
        <v>2749</v>
      </c>
      <c r="E992">
        <v>0</v>
      </c>
    </row>
    <row r="993" spans="1:5">
      <c r="A993" t="s">
        <v>3109</v>
      </c>
      <c r="B993" t="s">
        <v>3473</v>
      </c>
      <c r="D993" t="s">
        <v>2749</v>
      </c>
      <c r="E993">
        <v>1</v>
      </c>
    </row>
    <row r="994" spans="1:5">
      <c r="A994" t="s">
        <v>3256</v>
      </c>
      <c r="B994" t="s">
        <v>3473</v>
      </c>
      <c r="D994" t="s">
        <v>2749</v>
      </c>
      <c r="E994">
        <v>0</v>
      </c>
    </row>
    <row r="995" spans="1:5">
      <c r="A995" t="s">
        <v>3261</v>
      </c>
      <c r="B995" t="s">
        <v>3473</v>
      </c>
      <c r="D995" t="s">
        <v>2754</v>
      </c>
      <c r="E995">
        <v>1</v>
      </c>
    </row>
    <row r="996" spans="1:5">
      <c r="A996" t="s">
        <v>3262</v>
      </c>
      <c r="B996" t="s">
        <v>3473</v>
      </c>
      <c r="D996" t="s">
        <v>2749</v>
      </c>
      <c r="E996">
        <v>0</v>
      </c>
    </row>
    <row r="997" spans="1:5">
      <c r="A997" t="s">
        <v>3263</v>
      </c>
      <c r="B997" t="s">
        <v>3473</v>
      </c>
      <c r="D997" t="s">
        <v>2749</v>
      </c>
      <c r="E997">
        <v>0</v>
      </c>
    </row>
    <row r="998" spans="1:5">
      <c r="A998" t="s">
        <v>3264</v>
      </c>
      <c r="B998" t="s">
        <v>3473</v>
      </c>
      <c r="D998" t="s">
        <v>2749</v>
      </c>
      <c r="E998">
        <v>0</v>
      </c>
    </row>
    <row r="999" spans="1:5">
      <c r="A999" t="s">
        <v>3265</v>
      </c>
      <c r="B999" t="s">
        <v>3473</v>
      </c>
      <c r="D999" t="s">
        <v>2754</v>
      </c>
      <c r="E999">
        <v>1</v>
      </c>
    </row>
    <row r="1000" spans="1:5">
      <c r="A1000" t="s">
        <v>3266</v>
      </c>
      <c r="B1000" t="s">
        <v>3473</v>
      </c>
      <c r="D1000" t="s">
        <v>2749</v>
      </c>
      <c r="E1000">
        <v>0</v>
      </c>
    </row>
    <row r="1001" spans="1:5">
      <c r="A1001" t="s">
        <v>3123</v>
      </c>
      <c r="B1001" t="s">
        <v>3473</v>
      </c>
      <c r="D1001" t="s">
        <v>2749</v>
      </c>
      <c r="E1001">
        <v>0</v>
      </c>
    </row>
    <row r="1002" spans="1:5">
      <c r="A1002" t="s">
        <v>3124</v>
      </c>
      <c r="B1002" t="s">
        <v>3473</v>
      </c>
      <c r="D1002" t="s">
        <v>2754</v>
      </c>
      <c r="E1002">
        <v>0</v>
      </c>
    </row>
    <row r="1003" spans="1:5">
      <c r="A1003" t="s">
        <v>3270</v>
      </c>
      <c r="B1003" t="s">
        <v>3473</v>
      </c>
      <c r="D1003" t="s">
        <v>2749</v>
      </c>
      <c r="E1003">
        <v>0</v>
      </c>
    </row>
    <row r="1004" spans="1:5">
      <c r="A1004" t="s">
        <v>3271</v>
      </c>
      <c r="B1004" t="s">
        <v>3473</v>
      </c>
      <c r="D1004" t="s">
        <v>2749</v>
      </c>
      <c r="E1004">
        <v>0</v>
      </c>
    </row>
    <row r="1005" spans="1:5">
      <c r="A1005" t="s">
        <v>3272</v>
      </c>
      <c r="B1005" t="s">
        <v>3473</v>
      </c>
      <c r="D1005" t="s">
        <v>2749</v>
      </c>
      <c r="E1005">
        <v>1</v>
      </c>
    </row>
    <row r="1006" spans="1:5">
      <c r="A1006" t="s">
        <v>3273</v>
      </c>
      <c r="B1006" t="s">
        <v>3473</v>
      </c>
      <c r="D1006" t="s">
        <v>2754</v>
      </c>
      <c r="E1006">
        <v>0</v>
      </c>
    </row>
    <row r="1007" spans="1:5">
      <c r="A1007" t="s">
        <v>3274</v>
      </c>
      <c r="B1007" t="s">
        <v>3473</v>
      </c>
      <c r="D1007" t="s">
        <v>2754</v>
      </c>
      <c r="E1007">
        <v>1</v>
      </c>
    </row>
    <row r="1008" spans="1:5">
      <c r="A1008" t="s">
        <v>3275</v>
      </c>
      <c r="B1008" t="s">
        <v>3473</v>
      </c>
      <c r="D1008" t="s">
        <v>2749</v>
      </c>
      <c r="E1008">
        <v>0</v>
      </c>
    </row>
    <row r="1009" spans="1:5">
      <c r="A1009" t="s">
        <v>3276</v>
      </c>
      <c r="B1009" t="s">
        <v>3473</v>
      </c>
      <c r="D1009" t="s">
        <v>2749</v>
      </c>
      <c r="E1009">
        <v>0</v>
      </c>
    </row>
    <row r="1010" spans="1:5">
      <c r="A1010" t="s">
        <v>3277</v>
      </c>
      <c r="B1010" t="s">
        <v>3473</v>
      </c>
      <c r="D1010" t="s">
        <v>2749</v>
      </c>
      <c r="E1010">
        <v>0</v>
      </c>
    </row>
    <row r="1011" spans="1:5">
      <c r="A1011" t="s">
        <v>3278</v>
      </c>
      <c r="B1011" t="s">
        <v>3473</v>
      </c>
      <c r="D1011" t="s">
        <v>2749</v>
      </c>
      <c r="E1011">
        <v>0</v>
      </c>
    </row>
    <row r="1012" spans="1:5">
      <c r="A1012" t="s">
        <v>3279</v>
      </c>
      <c r="B1012" t="s">
        <v>3473</v>
      </c>
      <c r="D1012" t="s">
        <v>2749</v>
      </c>
      <c r="E1012">
        <v>0</v>
      </c>
    </row>
    <row r="1013" spans="1:5">
      <c r="A1013" t="s">
        <v>3412</v>
      </c>
      <c r="B1013" t="s">
        <v>3473</v>
      </c>
      <c r="D1013" t="s">
        <v>2754</v>
      </c>
      <c r="E1013">
        <v>1</v>
      </c>
    </row>
    <row r="1014" spans="1:5">
      <c r="A1014" t="s">
        <v>3413</v>
      </c>
      <c r="B1014" t="s">
        <v>3473</v>
      </c>
      <c r="D1014" t="s">
        <v>2749</v>
      </c>
      <c r="E1014">
        <v>0</v>
      </c>
    </row>
    <row r="1015" spans="1:5">
      <c r="A1015" t="s">
        <v>3705</v>
      </c>
      <c r="B1015" t="s">
        <v>3473</v>
      </c>
      <c r="D1015" t="s">
        <v>2754</v>
      </c>
      <c r="E1015">
        <v>1</v>
      </c>
    </row>
    <row r="1016" spans="1:5">
      <c r="A1016" t="s">
        <v>3734</v>
      </c>
      <c r="B1016" t="s">
        <v>3473</v>
      </c>
      <c r="D1016" t="s">
        <v>2749</v>
      </c>
      <c r="E1016">
        <v>0</v>
      </c>
    </row>
    <row r="1017" spans="1:5">
      <c r="A1017" t="s">
        <v>3735</v>
      </c>
      <c r="B1017" t="s">
        <v>3473</v>
      </c>
      <c r="D1017" t="s">
        <v>2754</v>
      </c>
      <c r="E1017">
        <v>0</v>
      </c>
    </row>
    <row r="1018" spans="1:5">
      <c r="A1018" t="s">
        <v>3736</v>
      </c>
      <c r="B1018" t="s">
        <v>3473</v>
      </c>
      <c r="D1018" t="s">
        <v>2754</v>
      </c>
      <c r="E1018">
        <v>0</v>
      </c>
    </row>
    <row r="1019" spans="1:5">
      <c r="A1019" t="s">
        <v>2077</v>
      </c>
      <c r="B1019" t="s">
        <v>3473</v>
      </c>
      <c r="D1019" t="s">
        <v>2749</v>
      </c>
      <c r="E1019">
        <v>0</v>
      </c>
    </row>
    <row r="1020" spans="1:5">
      <c r="A1020" t="s">
        <v>2081</v>
      </c>
      <c r="B1020" t="s">
        <v>3473</v>
      </c>
      <c r="D1020" t="s">
        <v>2754</v>
      </c>
      <c r="E1020">
        <v>0</v>
      </c>
    </row>
    <row r="1021" spans="1:5">
      <c r="A1021" t="s">
        <v>2082</v>
      </c>
      <c r="B1021" t="s">
        <v>3473</v>
      </c>
      <c r="D1021" t="s">
        <v>2749</v>
      </c>
      <c r="E1021">
        <v>0</v>
      </c>
    </row>
    <row r="1022" spans="1:5">
      <c r="A1022" t="s">
        <v>2083</v>
      </c>
      <c r="B1022" t="s">
        <v>3473</v>
      </c>
      <c r="D1022" t="s">
        <v>2754</v>
      </c>
      <c r="E1022">
        <v>1</v>
      </c>
    </row>
    <row r="1023" spans="1:5">
      <c r="A1023" t="s">
        <v>2084</v>
      </c>
      <c r="B1023" t="s">
        <v>3473</v>
      </c>
      <c r="D1023" t="s">
        <v>2754</v>
      </c>
      <c r="E1023">
        <v>0</v>
      </c>
    </row>
    <row r="1024" spans="1:5">
      <c r="A1024" t="s">
        <v>2085</v>
      </c>
      <c r="B1024" t="s">
        <v>3473</v>
      </c>
      <c r="D1024" t="s">
        <v>2754</v>
      </c>
      <c r="E1024">
        <v>0</v>
      </c>
    </row>
    <row r="1025" spans="1:5">
      <c r="A1025" t="s">
        <v>2086</v>
      </c>
      <c r="B1025" t="s">
        <v>3473</v>
      </c>
      <c r="D1025" t="s">
        <v>2749</v>
      </c>
      <c r="E1025">
        <v>0</v>
      </c>
    </row>
    <row r="1026" spans="1:5">
      <c r="A1026" t="s">
        <v>2087</v>
      </c>
      <c r="B1026" t="s">
        <v>3473</v>
      </c>
      <c r="D1026" t="s">
        <v>2749</v>
      </c>
      <c r="E1026">
        <v>0</v>
      </c>
    </row>
    <row r="1027" spans="1:5">
      <c r="A1027" t="s">
        <v>1944</v>
      </c>
      <c r="B1027" t="s">
        <v>3473</v>
      </c>
      <c r="D1027" t="s">
        <v>2754</v>
      </c>
      <c r="E1027">
        <v>0</v>
      </c>
    </row>
    <row r="1028" spans="1:5">
      <c r="A1028" t="s">
        <v>1945</v>
      </c>
      <c r="B1028" t="s">
        <v>3473</v>
      </c>
      <c r="D1028" t="s">
        <v>2754</v>
      </c>
      <c r="E1028">
        <v>0</v>
      </c>
    </row>
    <row r="1029" spans="1:5">
      <c r="A1029" t="s">
        <v>1946</v>
      </c>
      <c r="B1029" t="s">
        <v>3473</v>
      </c>
      <c r="D1029" t="s">
        <v>2749</v>
      </c>
      <c r="E1029">
        <v>0</v>
      </c>
    </row>
    <row r="1030" spans="1:5">
      <c r="A1030" t="s">
        <v>1942</v>
      </c>
      <c r="B1030" t="s">
        <v>3473</v>
      </c>
      <c r="D1030" t="s">
        <v>2754</v>
      </c>
      <c r="E1030">
        <v>0</v>
      </c>
    </row>
    <row r="1031" spans="1:5">
      <c r="A1031" t="s">
        <v>1943</v>
      </c>
      <c r="B1031" t="s">
        <v>3473</v>
      </c>
      <c r="C1031">
        <v>23</v>
      </c>
      <c r="D1031" t="s">
        <v>2754</v>
      </c>
      <c r="E1031">
        <v>0</v>
      </c>
    </row>
    <row r="1032" spans="1:5">
      <c r="A1032" t="s">
        <v>1803</v>
      </c>
      <c r="B1032" t="s">
        <v>3473</v>
      </c>
      <c r="D1032" t="s">
        <v>2749</v>
      </c>
      <c r="E1032">
        <v>0</v>
      </c>
    </row>
    <row r="1033" spans="1:5">
      <c r="A1033" t="s">
        <v>1949</v>
      </c>
      <c r="B1033" t="s">
        <v>3473</v>
      </c>
      <c r="D1033" t="s">
        <v>2749</v>
      </c>
      <c r="E1033">
        <v>1</v>
      </c>
    </row>
    <row r="1034" spans="1:5">
      <c r="A1034" t="s">
        <v>1808</v>
      </c>
      <c r="B1034" t="s">
        <v>3473</v>
      </c>
      <c r="D1034" t="s">
        <v>2749</v>
      </c>
      <c r="E1034">
        <v>0</v>
      </c>
    </row>
    <row r="1035" spans="1:5">
      <c r="A1035" t="s">
        <v>1809</v>
      </c>
      <c r="B1035" t="s">
        <v>3473</v>
      </c>
      <c r="D1035" t="s">
        <v>2749</v>
      </c>
      <c r="E1035">
        <v>0</v>
      </c>
    </row>
    <row r="1036" spans="1:5">
      <c r="A1036" t="s">
        <v>1810</v>
      </c>
      <c r="B1036" t="s">
        <v>3473</v>
      </c>
      <c r="D1036" t="s">
        <v>2749</v>
      </c>
      <c r="E1036">
        <v>0</v>
      </c>
    </row>
    <row r="1037" spans="1:5">
      <c r="A1037" t="s">
        <v>1811</v>
      </c>
      <c r="B1037" t="s">
        <v>3473</v>
      </c>
      <c r="D1037" t="s">
        <v>2749</v>
      </c>
      <c r="E1037">
        <v>0</v>
      </c>
    </row>
    <row r="1038" spans="1:5">
      <c r="A1038" t="s">
        <v>1812</v>
      </c>
      <c r="B1038" t="s">
        <v>3473</v>
      </c>
      <c r="D1038" t="s">
        <v>2749</v>
      </c>
      <c r="E1038">
        <v>0</v>
      </c>
    </row>
    <row r="1039" spans="1:5">
      <c r="A1039" t="s">
        <v>1813</v>
      </c>
      <c r="B1039" t="s">
        <v>3473</v>
      </c>
      <c r="D1039" t="s">
        <v>2749</v>
      </c>
      <c r="E1039">
        <v>0</v>
      </c>
    </row>
    <row r="1040" spans="1:5">
      <c r="A1040" t="s">
        <v>3576</v>
      </c>
      <c r="B1040" t="s">
        <v>3473</v>
      </c>
      <c r="D1040" t="s">
        <v>2754</v>
      </c>
      <c r="E1040">
        <v>1</v>
      </c>
    </row>
    <row r="1041" spans="1:5">
      <c r="A1041" t="s">
        <v>3577</v>
      </c>
      <c r="B1041" t="s">
        <v>3473</v>
      </c>
      <c r="D1041" t="s">
        <v>2749</v>
      </c>
      <c r="E1041">
        <v>0</v>
      </c>
    </row>
    <row r="1042" spans="1:5">
      <c r="A1042" t="s">
        <v>3434</v>
      </c>
      <c r="B1042" t="s">
        <v>3473</v>
      </c>
      <c r="D1042" t="s">
        <v>2754</v>
      </c>
      <c r="E1042">
        <v>1</v>
      </c>
    </row>
    <row r="1043" spans="1:5">
      <c r="A1043" t="s">
        <v>3435</v>
      </c>
      <c r="B1043" t="s">
        <v>3473</v>
      </c>
      <c r="D1043" t="s">
        <v>2749</v>
      </c>
      <c r="E1043">
        <v>0</v>
      </c>
    </row>
    <row r="1044" spans="1:5">
      <c r="A1044" t="s">
        <v>3436</v>
      </c>
      <c r="B1044" t="s">
        <v>3473</v>
      </c>
      <c r="D1044" t="s">
        <v>2749</v>
      </c>
      <c r="E1044">
        <v>0</v>
      </c>
    </row>
    <row r="1045" spans="1:5">
      <c r="A1045" t="s">
        <v>3437</v>
      </c>
      <c r="B1045" t="s">
        <v>3473</v>
      </c>
      <c r="D1045" t="s">
        <v>2754</v>
      </c>
      <c r="E1045">
        <v>1</v>
      </c>
    </row>
    <row r="1046" spans="1:5">
      <c r="A1046" t="s">
        <v>3438</v>
      </c>
      <c r="B1046" t="s">
        <v>3473</v>
      </c>
      <c r="D1046" t="s">
        <v>2749</v>
      </c>
      <c r="E1046">
        <v>0</v>
      </c>
    </row>
    <row r="1047" spans="1:5">
      <c r="A1047" t="s">
        <v>3439</v>
      </c>
      <c r="B1047" t="s">
        <v>3473</v>
      </c>
      <c r="D1047" t="s">
        <v>2749</v>
      </c>
      <c r="E1047">
        <v>0</v>
      </c>
    </row>
    <row r="1048" spans="1:5">
      <c r="A1048" t="s">
        <v>3440</v>
      </c>
      <c r="B1048" t="s">
        <v>3473</v>
      </c>
      <c r="D1048" t="s">
        <v>2749</v>
      </c>
      <c r="E1048">
        <v>0</v>
      </c>
    </row>
    <row r="1049" spans="1:5">
      <c r="A1049" t="s">
        <v>3441</v>
      </c>
      <c r="B1049" t="s">
        <v>3473</v>
      </c>
      <c r="D1049" t="s">
        <v>2749</v>
      </c>
      <c r="E1049">
        <v>0</v>
      </c>
    </row>
    <row r="1050" spans="1:5">
      <c r="A1050" t="s">
        <v>3442</v>
      </c>
      <c r="B1050" t="s">
        <v>3473</v>
      </c>
      <c r="D1050" t="s">
        <v>2749</v>
      </c>
      <c r="E1050">
        <v>1</v>
      </c>
    </row>
    <row r="1051" spans="1:5">
      <c r="A1051" t="s">
        <v>3443</v>
      </c>
      <c r="B1051" t="s">
        <v>3473</v>
      </c>
      <c r="D1051" t="s">
        <v>2754</v>
      </c>
      <c r="E1051">
        <v>0</v>
      </c>
    </row>
    <row r="1052" spans="1:5">
      <c r="A1052" t="s">
        <v>3444</v>
      </c>
      <c r="B1052" t="s">
        <v>3473</v>
      </c>
      <c r="D1052" t="s">
        <v>2749</v>
      </c>
      <c r="E1052">
        <v>0</v>
      </c>
    </row>
    <row r="1053" spans="1:5">
      <c r="A1053" t="s">
        <v>3445</v>
      </c>
      <c r="B1053" t="s">
        <v>3473</v>
      </c>
      <c r="D1053" t="s">
        <v>2749</v>
      </c>
      <c r="E1053">
        <v>0</v>
      </c>
    </row>
    <row r="1054" spans="1:5">
      <c r="A1054" t="s">
        <v>3446</v>
      </c>
      <c r="B1054" t="s">
        <v>3473</v>
      </c>
      <c r="D1054" t="s">
        <v>2749</v>
      </c>
      <c r="E1054">
        <v>0</v>
      </c>
    </row>
    <row r="1055" spans="1:5">
      <c r="A1055" t="s">
        <v>3447</v>
      </c>
      <c r="B1055" t="s">
        <v>3473</v>
      </c>
      <c r="D1055" t="s">
        <v>2754</v>
      </c>
      <c r="E1055">
        <v>0</v>
      </c>
    </row>
    <row r="1056" spans="1:5">
      <c r="A1056" t="s">
        <v>3448</v>
      </c>
      <c r="B1056" t="s">
        <v>3473</v>
      </c>
      <c r="D1056" t="s">
        <v>2749</v>
      </c>
      <c r="E1056">
        <v>0</v>
      </c>
    </row>
    <row r="1057" spans="1:5">
      <c r="A1057" t="s">
        <v>3310</v>
      </c>
      <c r="B1057" t="s">
        <v>3473</v>
      </c>
      <c r="D1057" t="s">
        <v>2754</v>
      </c>
      <c r="E1057">
        <v>1</v>
      </c>
    </row>
    <row r="1058" spans="1:5">
      <c r="A1058" t="s">
        <v>3311</v>
      </c>
      <c r="B1058" t="s">
        <v>3473</v>
      </c>
      <c r="D1058" t="s">
        <v>2754</v>
      </c>
      <c r="E1058">
        <v>0</v>
      </c>
    </row>
    <row r="1059" spans="1:5">
      <c r="A1059" t="s">
        <v>3312</v>
      </c>
      <c r="B1059" t="s">
        <v>3473</v>
      </c>
      <c r="D1059" t="s">
        <v>2749</v>
      </c>
      <c r="E1059">
        <v>0</v>
      </c>
    </row>
    <row r="1060" spans="1:5">
      <c r="A1060" t="s">
        <v>3034</v>
      </c>
      <c r="B1060" t="s">
        <v>3473</v>
      </c>
      <c r="D1060" t="s">
        <v>2754</v>
      </c>
      <c r="E1060">
        <v>0</v>
      </c>
    </row>
    <row r="1061" spans="1:5">
      <c r="A1061" t="s">
        <v>3035</v>
      </c>
      <c r="B1061" t="s">
        <v>3473</v>
      </c>
      <c r="D1061" t="s">
        <v>2754</v>
      </c>
      <c r="E1061">
        <v>0</v>
      </c>
    </row>
    <row r="1062" spans="1:5">
      <c r="A1062" t="s">
        <v>3036</v>
      </c>
      <c r="B1062" t="s">
        <v>3473</v>
      </c>
      <c r="D1062" t="s">
        <v>2754</v>
      </c>
      <c r="E1062">
        <v>0</v>
      </c>
    </row>
    <row r="1063" spans="1:5">
      <c r="A1063" t="s">
        <v>3037</v>
      </c>
      <c r="B1063" t="s">
        <v>3473</v>
      </c>
      <c r="D1063" t="s">
        <v>2749</v>
      </c>
      <c r="E1063">
        <v>0</v>
      </c>
    </row>
    <row r="1064" spans="1:5">
      <c r="A1064" t="s">
        <v>2921</v>
      </c>
      <c r="B1064" t="s">
        <v>3473</v>
      </c>
      <c r="D1064" t="s">
        <v>2754</v>
      </c>
      <c r="E1064">
        <v>1</v>
      </c>
    </row>
    <row r="1065" spans="1:5">
      <c r="A1065" t="s">
        <v>2922</v>
      </c>
      <c r="B1065" t="s">
        <v>3473</v>
      </c>
      <c r="D1065" t="s">
        <v>2749</v>
      </c>
      <c r="E1065">
        <v>0</v>
      </c>
    </row>
    <row r="1066" spans="1:5">
      <c r="A1066" t="s">
        <v>2923</v>
      </c>
      <c r="B1066" t="s">
        <v>3473</v>
      </c>
      <c r="D1066" t="s">
        <v>2754</v>
      </c>
      <c r="E1066">
        <v>0</v>
      </c>
    </row>
    <row r="1067" spans="1:5">
      <c r="A1067" t="s">
        <v>2924</v>
      </c>
      <c r="B1067" t="s">
        <v>3473</v>
      </c>
      <c r="D1067" t="s">
        <v>2749</v>
      </c>
      <c r="E1067">
        <v>0</v>
      </c>
    </row>
    <row r="1068" spans="1:5">
      <c r="A1068" t="s">
        <v>2925</v>
      </c>
      <c r="B1068" t="s">
        <v>3473</v>
      </c>
      <c r="D1068" t="s">
        <v>2749</v>
      </c>
      <c r="E1068">
        <v>0</v>
      </c>
    </row>
    <row r="1069" spans="1:5">
      <c r="A1069" t="s">
        <v>2926</v>
      </c>
      <c r="B1069" t="s">
        <v>3473</v>
      </c>
      <c r="D1069" t="s">
        <v>2749</v>
      </c>
      <c r="E1069">
        <v>0</v>
      </c>
    </row>
    <row r="1070" spans="1:5">
      <c r="A1070" t="s">
        <v>2927</v>
      </c>
      <c r="B1070" t="s">
        <v>3473</v>
      </c>
      <c r="D1070" t="s">
        <v>2749</v>
      </c>
      <c r="E1070">
        <v>0</v>
      </c>
    </row>
    <row r="1071" spans="1:5">
      <c r="A1071" t="s">
        <v>2928</v>
      </c>
      <c r="B1071" t="s">
        <v>3473</v>
      </c>
      <c r="D1071" t="s">
        <v>2749</v>
      </c>
      <c r="E1071">
        <v>0</v>
      </c>
    </row>
    <row r="1072" spans="1:5">
      <c r="A1072" t="s">
        <v>2929</v>
      </c>
      <c r="B1072" t="s">
        <v>3473</v>
      </c>
      <c r="D1072" t="s">
        <v>2754</v>
      </c>
      <c r="E1072">
        <v>1</v>
      </c>
    </row>
    <row r="1073" spans="1:5">
      <c r="A1073" t="s">
        <v>2930</v>
      </c>
      <c r="B1073" t="s">
        <v>3473</v>
      </c>
      <c r="D1073" t="s">
        <v>2749</v>
      </c>
      <c r="E1073">
        <v>0</v>
      </c>
    </row>
    <row r="1074" spans="1:5">
      <c r="A1074" t="s">
        <v>2931</v>
      </c>
      <c r="B1074" t="s">
        <v>3473</v>
      </c>
      <c r="D1074" t="s">
        <v>2749</v>
      </c>
      <c r="E1074">
        <v>0</v>
      </c>
    </row>
    <row r="1075" spans="1:5">
      <c r="A1075" t="s">
        <v>3334</v>
      </c>
      <c r="B1075" t="s">
        <v>3473</v>
      </c>
      <c r="D1075" t="s">
        <v>2749</v>
      </c>
      <c r="E1075">
        <v>0</v>
      </c>
    </row>
    <row r="1076" spans="1:5">
      <c r="A1076" t="s">
        <v>3188</v>
      </c>
      <c r="B1076" t="s">
        <v>3473</v>
      </c>
      <c r="D1076" t="s">
        <v>2749</v>
      </c>
      <c r="E1076">
        <v>0</v>
      </c>
    </row>
    <row r="1077" spans="1:5">
      <c r="A1077" t="s">
        <v>3189</v>
      </c>
      <c r="B1077" t="s">
        <v>3473</v>
      </c>
      <c r="D1077" t="s">
        <v>2754</v>
      </c>
      <c r="E1077">
        <v>0</v>
      </c>
    </row>
    <row r="1078" spans="1:5">
      <c r="A1078" t="s">
        <v>3190</v>
      </c>
      <c r="B1078" t="s">
        <v>3473</v>
      </c>
      <c r="D1078" t="s">
        <v>2749</v>
      </c>
      <c r="E1078">
        <v>0</v>
      </c>
    </row>
    <row r="1079" spans="1:5">
      <c r="A1079" t="s">
        <v>3191</v>
      </c>
      <c r="B1079" t="s">
        <v>3473</v>
      </c>
      <c r="D1079" t="s">
        <v>2749</v>
      </c>
      <c r="E1079">
        <v>0</v>
      </c>
    </row>
    <row r="1080" spans="1:5">
      <c r="A1080" t="s">
        <v>3192</v>
      </c>
      <c r="B1080" t="s">
        <v>3473</v>
      </c>
      <c r="D1080" t="s">
        <v>2754</v>
      </c>
      <c r="E1080">
        <v>1</v>
      </c>
    </row>
    <row r="1081" spans="1:5">
      <c r="A1081" t="s">
        <v>3193</v>
      </c>
      <c r="B1081" t="s">
        <v>3473</v>
      </c>
      <c r="D1081" t="s">
        <v>2749</v>
      </c>
      <c r="E1081">
        <v>0</v>
      </c>
    </row>
    <row r="1082" spans="1:5">
      <c r="A1082" t="s">
        <v>3194</v>
      </c>
      <c r="B1082" t="s">
        <v>3473</v>
      </c>
      <c r="D1082" t="s">
        <v>2754</v>
      </c>
      <c r="E1082">
        <v>0</v>
      </c>
    </row>
    <row r="1083" spans="1:5">
      <c r="A1083" t="s">
        <v>3195</v>
      </c>
      <c r="B1083" t="s">
        <v>3473</v>
      </c>
      <c r="D1083" t="s">
        <v>2749</v>
      </c>
      <c r="E1083">
        <v>0</v>
      </c>
    </row>
    <row r="1084" spans="1:5">
      <c r="A1084" t="s">
        <v>3045</v>
      </c>
      <c r="B1084" t="s">
        <v>3473</v>
      </c>
      <c r="D1084" t="s">
        <v>2749</v>
      </c>
      <c r="E1084">
        <v>0</v>
      </c>
    </row>
    <row r="1085" spans="1:5">
      <c r="A1085" t="s">
        <v>3201</v>
      </c>
      <c r="B1085" t="s">
        <v>3473</v>
      </c>
      <c r="D1085" t="s">
        <v>2754</v>
      </c>
      <c r="E1085">
        <v>1</v>
      </c>
    </row>
    <row r="1086" spans="1:5">
      <c r="A1086" t="s">
        <v>3202</v>
      </c>
      <c r="B1086" t="s">
        <v>3473</v>
      </c>
      <c r="D1086" t="s">
        <v>2754</v>
      </c>
      <c r="E1086">
        <v>0</v>
      </c>
    </row>
    <row r="1087" spans="1:5">
      <c r="A1087" t="s">
        <v>3203</v>
      </c>
      <c r="B1087" t="s">
        <v>3473</v>
      </c>
      <c r="D1087" t="s">
        <v>2749</v>
      </c>
      <c r="E1087">
        <v>0</v>
      </c>
    </row>
    <row r="1088" spans="1:5">
      <c r="A1088" t="s">
        <v>3204</v>
      </c>
      <c r="B1088" t="s">
        <v>3473</v>
      </c>
      <c r="D1088" t="s">
        <v>2749</v>
      </c>
      <c r="E1088">
        <v>0</v>
      </c>
    </row>
    <row r="1089" spans="1:5">
      <c r="A1089" t="s">
        <v>3205</v>
      </c>
      <c r="B1089" t="s">
        <v>3473</v>
      </c>
      <c r="D1089" t="s">
        <v>2749</v>
      </c>
      <c r="E1089">
        <v>1</v>
      </c>
    </row>
    <row r="1090" spans="1:5">
      <c r="A1090" t="s">
        <v>3206</v>
      </c>
      <c r="B1090" t="s">
        <v>3473</v>
      </c>
      <c r="D1090" t="s">
        <v>2754</v>
      </c>
      <c r="E1090">
        <v>0</v>
      </c>
    </row>
    <row r="1091" spans="1:5">
      <c r="A1091" t="s">
        <v>3207</v>
      </c>
      <c r="B1091" t="s">
        <v>3473</v>
      </c>
      <c r="D1091" t="s">
        <v>2749</v>
      </c>
      <c r="E1091">
        <v>0</v>
      </c>
    </row>
    <row r="1092" spans="1:5">
      <c r="A1092" t="s">
        <v>3347</v>
      </c>
      <c r="B1092" t="s">
        <v>3473</v>
      </c>
      <c r="D1092" t="s">
        <v>2749</v>
      </c>
      <c r="E1092">
        <v>0</v>
      </c>
    </row>
    <row r="1093" spans="1:5">
      <c r="A1093" t="s">
        <v>3348</v>
      </c>
      <c r="B1093" t="s">
        <v>3473</v>
      </c>
      <c r="D1093" t="s">
        <v>2749</v>
      </c>
      <c r="E1093">
        <v>0</v>
      </c>
    </row>
    <row r="1094" spans="1:5">
      <c r="A1094" t="s">
        <v>3490</v>
      </c>
      <c r="B1094" t="s">
        <v>3473</v>
      </c>
      <c r="D1094" t="s">
        <v>2754</v>
      </c>
      <c r="E1094">
        <v>1</v>
      </c>
    </row>
    <row r="1095" spans="1:5">
      <c r="A1095" t="s">
        <v>3628</v>
      </c>
      <c r="B1095" t="s">
        <v>3473</v>
      </c>
      <c r="D1095" t="s">
        <v>2749</v>
      </c>
      <c r="E1095">
        <v>0</v>
      </c>
    </row>
    <row r="1096" spans="1:5">
      <c r="A1096" t="s">
        <v>3629</v>
      </c>
      <c r="B1096" t="s">
        <v>3473</v>
      </c>
      <c r="D1096" t="s">
        <v>2749</v>
      </c>
      <c r="E1096">
        <v>0</v>
      </c>
    </row>
    <row r="1097" spans="1:5">
      <c r="A1097" t="s">
        <v>3630</v>
      </c>
      <c r="B1097" t="s">
        <v>3473</v>
      </c>
      <c r="D1097" t="s">
        <v>2749</v>
      </c>
      <c r="E1097">
        <v>0</v>
      </c>
    </row>
    <row r="1098" spans="1:5">
      <c r="A1098" t="s">
        <v>3493</v>
      </c>
      <c r="B1098" t="s">
        <v>3473</v>
      </c>
      <c r="D1098" t="s">
        <v>2749</v>
      </c>
      <c r="E1098">
        <v>1</v>
      </c>
    </row>
    <row r="1099" spans="1:5">
      <c r="A1099" t="s">
        <v>3778</v>
      </c>
      <c r="B1099" t="s">
        <v>3473</v>
      </c>
      <c r="D1099" t="s">
        <v>2754</v>
      </c>
      <c r="E1099">
        <v>0</v>
      </c>
    </row>
    <row r="1100" spans="1:5">
      <c r="A1100" t="s">
        <v>2013</v>
      </c>
      <c r="B1100" t="s">
        <v>3473</v>
      </c>
      <c r="D1100" t="s">
        <v>2754</v>
      </c>
      <c r="E1100">
        <v>0</v>
      </c>
    </row>
    <row r="1101" spans="1:5">
      <c r="A1101" t="s">
        <v>2150</v>
      </c>
      <c r="B1101" t="s">
        <v>3473</v>
      </c>
      <c r="D1101" t="s">
        <v>2749</v>
      </c>
      <c r="E1101">
        <v>0</v>
      </c>
    </row>
    <row r="1102" spans="1:5">
      <c r="A1102" t="s">
        <v>2151</v>
      </c>
      <c r="B1102" t="s">
        <v>3473</v>
      </c>
      <c r="D1102" t="s">
        <v>2754</v>
      </c>
      <c r="E1102">
        <v>0</v>
      </c>
    </row>
    <row r="1103" spans="1:5">
      <c r="A1103" t="s">
        <v>2017</v>
      </c>
      <c r="B1103" t="s">
        <v>3473</v>
      </c>
      <c r="D1103" t="s">
        <v>2749</v>
      </c>
      <c r="E1103">
        <v>0</v>
      </c>
    </row>
    <row r="1104" spans="1:5">
      <c r="A1104" t="s">
        <v>2018</v>
      </c>
      <c r="B1104" t="s">
        <v>3473</v>
      </c>
      <c r="D1104" t="s">
        <v>2749</v>
      </c>
      <c r="E1104">
        <v>0</v>
      </c>
    </row>
    <row r="1105" spans="1:5">
      <c r="A1105" t="s">
        <v>2019</v>
      </c>
      <c r="B1105" t="s">
        <v>3473</v>
      </c>
      <c r="D1105" t="s">
        <v>2749</v>
      </c>
      <c r="E1105">
        <v>0</v>
      </c>
    </row>
    <row r="1106" spans="1:5">
      <c r="A1106" t="s">
        <v>2020</v>
      </c>
      <c r="B1106" t="s">
        <v>3473</v>
      </c>
      <c r="D1106" t="s">
        <v>2749</v>
      </c>
      <c r="E1106">
        <v>0</v>
      </c>
    </row>
    <row r="1107" spans="1:5">
      <c r="A1107" t="s">
        <v>2021</v>
      </c>
      <c r="B1107" t="s">
        <v>3473</v>
      </c>
      <c r="D1107" t="s">
        <v>2754</v>
      </c>
      <c r="E1107">
        <v>0</v>
      </c>
    </row>
    <row r="1108" spans="1:5">
      <c r="A1108" t="s">
        <v>2022</v>
      </c>
      <c r="B1108" t="s">
        <v>3473</v>
      </c>
      <c r="D1108" t="s">
        <v>2749</v>
      </c>
      <c r="E1108">
        <v>0</v>
      </c>
    </row>
    <row r="1109" spans="1:5">
      <c r="A1109" t="s">
        <v>2023</v>
      </c>
      <c r="B1109" t="s">
        <v>3473</v>
      </c>
      <c r="D1109" t="s">
        <v>2749</v>
      </c>
      <c r="E1109">
        <v>1</v>
      </c>
    </row>
    <row r="1110" spans="1:5">
      <c r="A1110" t="s">
        <v>1870</v>
      </c>
      <c r="B1110" t="s">
        <v>3473</v>
      </c>
      <c r="D1110" t="s">
        <v>2754</v>
      </c>
      <c r="E1110">
        <v>0</v>
      </c>
    </row>
    <row r="1111" spans="1:5">
      <c r="A1111" t="s">
        <v>1871</v>
      </c>
      <c r="B1111" t="s">
        <v>3473</v>
      </c>
      <c r="D1111" t="s">
        <v>2749</v>
      </c>
      <c r="E1111">
        <v>0</v>
      </c>
    </row>
    <row r="1112" spans="1:5">
      <c r="A1112" t="s">
        <v>1874</v>
      </c>
      <c r="B1112" t="s">
        <v>3473</v>
      </c>
      <c r="D1112" t="s">
        <v>2749</v>
      </c>
      <c r="E1112">
        <v>0</v>
      </c>
    </row>
    <row r="1113" spans="1:5">
      <c r="A1113" t="s">
        <v>1875</v>
      </c>
      <c r="B1113" t="s">
        <v>3473</v>
      </c>
      <c r="D1113" t="s">
        <v>2749</v>
      </c>
      <c r="E1113">
        <v>0</v>
      </c>
    </row>
    <row r="1114" spans="1:5">
      <c r="A1114" t="s">
        <v>1752</v>
      </c>
      <c r="B1114" t="s">
        <v>3473</v>
      </c>
      <c r="D1114" t="s">
        <v>2749</v>
      </c>
      <c r="E1114">
        <v>0</v>
      </c>
    </row>
    <row r="1115" spans="1:5">
      <c r="A1115" t="s">
        <v>1753</v>
      </c>
      <c r="B1115" t="s">
        <v>3473</v>
      </c>
      <c r="D1115" t="s">
        <v>2754</v>
      </c>
      <c r="E1115">
        <v>1</v>
      </c>
    </row>
    <row r="1116" spans="1:5">
      <c r="A1116" t="s">
        <v>1754</v>
      </c>
      <c r="B1116" t="s">
        <v>3473</v>
      </c>
      <c r="D1116" t="s">
        <v>2754</v>
      </c>
      <c r="E1116">
        <v>0</v>
      </c>
    </row>
    <row r="1117" spans="1:5">
      <c r="A1117" t="s">
        <v>1755</v>
      </c>
      <c r="B1117" t="s">
        <v>3473</v>
      </c>
      <c r="D1117" t="s">
        <v>2749</v>
      </c>
      <c r="E1117">
        <v>0</v>
      </c>
    </row>
    <row r="1118" spans="1:5">
      <c r="A1118" t="s">
        <v>3503</v>
      </c>
      <c r="B1118" t="s">
        <v>3473</v>
      </c>
      <c r="D1118" t="s">
        <v>2749</v>
      </c>
      <c r="E1118">
        <v>0</v>
      </c>
    </row>
    <row r="1119" spans="1:5">
      <c r="A1119" t="s">
        <v>3504</v>
      </c>
      <c r="B1119" t="s">
        <v>3473</v>
      </c>
      <c r="D1119" t="s">
        <v>2749</v>
      </c>
      <c r="E1119">
        <v>0</v>
      </c>
    </row>
    <row r="1120" spans="1:5">
      <c r="A1120" t="s">
        <v>3505</v>
      </c>
      <c r="B1120" t="s">
        <v>3473</v>
      </c>
      <c r="D1120" t="s">
        <v>2754</v>
      </c>
      <c r="E1120">
        <v>0</v>
      </c>
    </row>
    <row r="1121" spans="1:5">
      <c r="A1121" t="s">
        <v>3506</v>
      </c>
      <c r="B1121" t="s">
        <v>3473</v>
      </c>
      <c r="D1121" t="s">
        <v>2749</v>
      </c>
      <c r="E1121">
        <v>0</v>
      </c>
    </row>
    <row r="1122" spans="1:5">
      <c r="A1122" t="s">
        <v>3507</v>
      </c>
      <c r="B1122" t="s">
        <v>3473</v>
      </c>
      <c r="D1122" t="s">
        <v>2749</v>
      </c>
      <c r="E1122">
        <v>0</v>
      </c>
    </row>
    <row r="1123" spans="1:5">
      <c r="A1123" t="s">
        <v>3501</v>
      </c>
      <c r="B1123" t="s">
        <v>3473</v>
      </c>
      <c r="D1123" t="s">
        <v>2749</v>
      </c>
      <c r="E1123">
        <v>0</v>
      </c>
    </row>
    <row r="1124" spans="1:5">
      <c r="A1124" t="s">
        <v>3502</v>
      </c>
      <c r="B1124" t="s">
        <v>3473</v>
      </c>
      <c r="D1124" t="s">
        <v>2749</v>
      </c>
      <c r="E1124">
        <v>0</v>
      </c>
    </row>
    <row r="1125" spans="1:5">
      <c r="A1125" t="s">
        <v>3365</v>
      </c>
      <c r="B1125" t="s">
        <v>3473</v>
      </c>
      <c r="D1125" t="s">
        <v>2749</v>
      </c>
      <c r="E1125">
        <v>0</v>
      </c>
    </row>
    <row r="1126" spans="1:5">
      <c r="A1126" t="s">
        <v>3366</v>
      </c>
      <c r="B1126" t="s">
        <v>3473</v>
      </c>
      <c r="D1126" t="s">
        <v>2754</v>
      </c>
      <c r="E1126">
        <v>0</v>
      </c>
    </row>
    <row r="1127" spans="1:5">
      <c r="A1127" t="s">
        <v>3367</v>
      </c>
      <c r="B1127" t="s">
        <v>3473</v>
      </c>
      <c r="D1127" t="s">
        <v>2749</v>
      </c>
      <c r="E1127">
        <v>0</v>
      </c>
    </row>
    <row r="1128" spans="1:5">
      <c r="A1128" t="s">
        <v>3368</v>
      </c>
      <c r="B1128" t="s">
        <v>3473</v>
      </c>
      <c r="D1128" t="s">
        <v>2754</v>
      </c>
      <c r="E1128">
        <v>0</v>
      </c>
    </row>
    <row r="1129" spans="1:5">
      <c r="A1129" t="s">
        <v>3369</v>
      </c>
      <c r="B1129" t="s">
        <v>3473</v>
      </c>
      <c r="D1129" t="s">
        <v>2754</v>
      </c>
      <c r="E1129">
        <v>0</v>
      </c>
    </row>
    <row r="1130" spans="1:5">
      <c r="A1130" t="s">
        <v>3370</v>
      </c>
      <c r="B1130" t="s">
        <v>3473</v>
      </c>
      <c r="D1130" t="s">
        <v>2749</v>
      </c>
      <c r="E1130">
        <v>0</v>
      </c>
    </row>
    <row r="1131" spans="1:5">
      <c r="A1131" t="s">
        <v>3371</v>
      </c>
      <c r="B1131" t="s">
        <v>3473</v>
      </c>
      <c r="D1131" t="s">
        <v>2749</v>
      </c>
      <c r="E1131">
        <v>0</v>
      </c>
    </row>
    <row r="1132" spans="1:5">
      <c r="A1132" t="s">
        <v>3372</v>
      </c>
      <c r="B1132" t="s">
        <v>3473</v>
      </c>
      <c r="D1132" t="s">
        <v>2754</v>
      </c>
      <c r="E1132">
        <v>0</v>
      </c>
    </row>
    <row r="1133" spans="1:5">
      <c r="A1133" t="s">
        <v>3373</v>
      </c>
      <c r="B1133" t="s">
        <v>3473</v>
      </c>
      <c r="D1133" t="s">
        <v>2754</v>
      </c>
      <c r="E1133">
        <v>0</v>
      </c>
    </row>
    <row r="1134" spans="1:5">
      <c r="A1134" t="s">
        <v>3374</v>
      </c>
      <c r="B1134" t="s">
        <v>3473</v>
      </c>
      <c r="D1134" t="s">
        <v>2749</v>
      </c>
      <c r="E1134">
        <v>0</v>
      </c>
    </row>
    <row r="1135" spans="1:5">
      <c r="A1135" t="s">
        <v>3375</v>
      </c>
      <c r="B1135" t="s">
        <v>3473</v>
      </c>
      <c r="D1135" t="s">
        <v>2749</v>
      </c>
      <c r="E1135">
        <v>0</v>
      </c>
    </row>
    <row r="1136" spans="1:5">
      <c r="A1136" t="s">
        <v>3243</v>
      </c>
      <c r="B1136" t="s">
        <v>3473</v>
      </c>
      <c r="D1136" t="s">
        <v>2749</v>
      </c>
      <c r="E1136">
        <v>0</v>
      </c>
    </row>
    <row r="1137" spans="1:5">
      <c r="A1137" t="s">
        <v>3244</v>
      </c>
      <c r="B1137" t="s">
        <v>3473</v>
      </c>
      <c r="D1137" t="s">
        <v>2749</v>
      </c>
      <c r="E1137">
        <v>0</v>
      </c>
    </row>
    <row r="1138" spans="1:5">
      <c r="A1138" t="s">
        <v>3245</v>
      </c>
      <c r="B1138" t="s">
        <v>3473</v>
      </c>
      <c r="D1138" t="s">
        <v>2749</v>
      </c>
      <c r="E1138">
        <v>0</v>
      </c>
    </row>
    <row r="1139" spans="1:5">
      <c r="A1139" t="s">
        <v>3099</v>
      </c>
      <c r="B1139" t="s">
        <v>3473</v>
      </c>
      <c r="D1139" t="s">
        <v>2749</v>
      </c>
      <c r="E1139">
        <v>1</v>
      </c>
    </row>
    <row r="1140" spans="1:5">
      <c r="A1140" t="s">
        <v>3100</v>
      </c>
      <c r="B1140" t="s">
        <v>3473</v>
      </c>
      <c r="D1140" t="s">
        <v>2749</v>
      </c>
      <c r="E1140">
        <v>0</v>
      </c>
    </row>
    <row r="1141" spans="1:5">
      <c r="A1141" t="s">
        <v>3101</v>
      </c>
      <c r="B1141" t="s">
        <v>3473</v>
      </c>
      <c r="D1141" t="s">
        <v>2749</v>
      </c>
      <c r="E1141">
        <v>0</v>
      </c>
    </row>
    <row r="1142" spans="1:5">
      <c r="A1142" t="s">
        <v>3102</v>
      </c>
      <c r="B1142" t="s">
        <v>3473</v>
      </c>
      <c r="D1142" t="s">
        <v>2749</v>
      </c>
      <c r="E1142">
        <v>1</v>
      </c>
    </row>
    <row r="1143" spans="1:5">
      <c r="A1143" t="s">
        <v>3103</v>
      </c>
      <c r="B1143" t="s">
        <v>3473</v>
      </c>
      <c r="D1143" t="s">
        <v>2754</v>
      </c>
      <c r="E1143">
        <v>0</v>
      </c>
    </row>
    <row r="1144" spans="1:5">
      <c r="A1144" t="s">
        <v>2855</v>
      </c>
      <c r="B1144" t="s">
        <v>3473</v>
      </c>
      <c r="D1144" t="s">
        <v>2754</v>
      </c>
      <c r="E1144">
        <v>0</v>
      </c>
    </row>
    <row r="1145" spans="1:5">
      <c r="A1145" t="s">
        <v>2856</v>
      </c>
      <c r="B1145" t="s">
        <v>3473</v>
      </c>
      <c r="D1145" t="s">
        <v>2749</v>
      </c>
      <c r="E1145">
        <v>0</v>
      </c>
    </row>
    <row r="1146" spans="1:5">
      <c r="A1146" t="s">
        <v>2857</v>
      </c>
      <c r="B1146" t="s">
        <v>3473</v>
      </c>
      <c r="D1146" t="s">
        <v>2754</v>
      </c>
      <c r="E1146">
        <v>0</v>
      </c>
    </row>
    <row r="1147" spans="1:5">
      <c r="A1147" t="s">
        <v>3257</v>
      </c>
      <c r="B1147" t="s">
        <v>3473</v>
      </c>
      <c r="D1147" t="s">
        <v>2749</v>
      </c>
      <c r="E1147">
        <v>0</v>
      </c>
    </row>
    <row r="1148" spans="1:5">
      <c r="A1148" t="s">
        <v>3258</v>
      </c>
      <c r="B1148" t="s">
        <v>3473</v>
      </c>
      <c r="D1148" t="s">
        <v>2754</v>
      </c>
      <c r="E1148">
        <v>0</v>
      </c>
    </row>
    <row r="1149" spans="1:5">
      <c r="A1149" t="s">
        <v>3259</v>
      </c>
      <c r="B1149" t="s">
        <v>3473</v>
      </c>
      <c r="D1149" t="s">
        <v>2749</v>
      </c>
      <c r="E1149">
        <v>0</v>
      </c>
    </row>
    <row r="1150" spans="1:5">
      <c r="A1150" t="s">
        <v>3260</v>
      </c>
      <c r="B1150" t="s">
        <v>3473</v>
      </c>
      <c r="D1150" t="s">
        <v>2749</v>
      </c>
      <c r="E1150">
        <v>0</v>
      </c>
    </row>
    <row r="1151" spans="1:5">
      <c r="A1151" t="s">
        <v>3112</v>
      </c>
      <c r="B1151" t="s">
        <v>3473</v>
      </c>
      <c r="D1151" t="s">
        <v>2754</v>
      </c>
      <c r="E1151">
        <v>0</v>
      </c>
    </row>
    <row r="1152" spans="1:5">
      <c r="A1152" t="s">
        <v>3113</v>
      </c>
      <c r="B1152" t="s">
        <v>3473</v>
      </c>
      <c r="D1152" t="s">
        <v>2749</v>
      </c>
      <c r="E1152">
        <v>0</v>
      </c>
    </row>
    <row r="1153" spans="1:5">
      <c r="A1153" t="s">
        <v>3114</v>
      </c>
      <c r="B1153" t="s">
        <v>3473</v>
      </c>
      <c r="D1153" t="s">
        <v>2749</v>
      </c>
      <c r="E1153">
        <v>1</v>
      </c>
    </row>
    <row r="1154" spans="1:5">
      <c r="A1154" t="s">
        <v>3115</v>
      </c>
      <c r="B1154" t="s">
        <v>3473</v>
      </c>
      <c r="D1154" t="s">
        <v>2749</v>
      </c>
      <c r="E1154">
        <v>0</v>
      </c>
    </row>
    <row r="1155" spans="1:5">
      <c r="A1155" t="s">
        <v>3116</v>
      </c>
      <c r="B1155" t="s">
        <v>3473</v>
      </c>
      <c r="D1155" t="s">
        <v>2749</v>
      </c>
      <c r="E1155">
        <v>0</v>
      </c>
    </row>
    <row r="1156" spans="1:5">
      <c r="A1156" t="s">
        <v>3117</v>
      </c>
      <c r="B1156" t="s">
        <v>3473</v>
      </c>
      <c r="D1156" t="s">
        <v>2749</v>
      </c>
      <c r="E1156">
        <v>0</v>
      </c>
    </row>
    <row r="1157" spans="1:5">
      <c r="A1157" t="s">
        <v>3118</v>
      </c>
      <c r="B1157" t="s">
        <v>3473</v>
      </c>
      <c r="D1157" t="s">
        <v>2749</v>
      </c>
      <c r="E1157">
        <v>0</v>
      </c>
    </row>
    <row r="1158" spans="1:5">
      <c r="A1158" t="s">
        <v>3119</v>
      </c>
      <c r="B1158" t="s">
        <v>3473</v>
      </c>
      <c r="D1158" t="s">
        <v>2749</v>
      </c>
      <c r="E1158">
        <v>0</v>
      </c>
    </row>
    <row r="1159" spans="1:5">
      <c r="A1159" t="s">
        <v>3120</v>
      </c>
      <c r="B1159" t="s">
        <v>3473</v>
      </c>
      <c r="D1159" t="s">
        <v>2749</v>
      </c>
      <c r="E1159">
        <v>0</v>
      </c>
    </row>
    <row r="1160" spans="1:5">
      <c r="A1160" t="s">
        <v>3121</v>
      </c>
      <c r="B1160" t="s">
        <v>3473</v>
      </c>
      <c r="D1160" t="s">
        <v>2749</v>
      </c>
      <c r="E1160">
        <v>0</v>
      </c>
    </row>
    <row r="1161" spans="1:5">
      <c r="A1161" t="s">
        <v>3122</v>
      </c>
      <c r="B1161" t="s">
        <v>3473</v>
      </c>
      <c r="D1161" t="s">
        <v>2749</v>
      </c>
      <c r="E1161">
        <v>0</v>
      </c>
    </row>
    <row r="1162" spans="1:5">
      <c r="A1162" t="s">
        <v>2991</v>
      </c>
      <c r="B1162" t="s">
        <v>3473</v>
      </c>
      <c r="D1162" t="s">
        <v>2749</v>
      </c>
      <c r="E1162">
        <v>0</v>
      </c>
    </row>
    <row r="1163" spans="1:5">
      <c r="A1163" t="s">
        <v>3125</v>
      </c>
      <c r="B1163" t="s">
        <v>3473</v>
      </c>
      <c r="D1163" t="s">
        <v>2749</v>
      </c>
      <c r="E1163">
        <v>0</v>
      </c>
    </row>
    <row r="1164" spans="1:5">
      <c r="A1164" t="s">
        <v>3126</v>
      </c>
      <c r="B1164" t="s">
        <v>3473</v>
      </c>
      <c r="D1164" t="s">
        <v>2749</v>
      </c>
      <c r="E1164">
        <v>0</v>
      </c>
    </row>
    <row r="1165" spans="1:5">
      <c r="A1165" t="s">
        <v>3127</v>
      </c>
      <c r="B1165" t="s">
        <v>3473</v>
      </c>
      <c r="D1165" t="s">
        <v>2754</v>
      </c>
      <c r="E1165">
        <v>0</v>
      </c>
    </row>
    <row r="1166" spans="1:5">
      <c r="A1166" t="s">
        <v>3128</v>
      </c>
      <c r="B1166" t="s">
        <v>3473</v>
      </c>
      <c r="D1166" t="s">
        <v>2754</v>
      </c>
      <c r="E1166">
        <v>0</v>
      </c>
    </row>
    <row r="1167" spans="1:5">
      <c r="A1167" t="s">
        <v>3129</v>
      </c>
      <c r="B1167" t="s">
        <v>3473</v>
      </c>
      <c r="D1167" t="s">
        <v>2749</v>
      </c>
      <c r="E1167">
        <v>0</v>
      </c>
    </row>
    <row r="1168" spans="1:5">
      <c r="A1168" t="s">
        <v>3130</v>
      </c>
      <c r="B1168" t="s">
        <v>3473</v>
      </c>
      <c r="D1168" t="s">
        <v>2754</v>
      </c>
      <c r="E1168">
        <v>1</v>
      </c>
    </row>
    <row r="1169" spans="1:5">
      <c r="A1169" t="s">
        <v>3131</v>
      </c>
      <c r="B1169" t="s">
        <v>3473</v>
      </c>
      <c r="D1169" t="s">
        <v>2749</v>
      </c>
      <c r="E1169">
        <v>0</v>
      </c>
    </row>
    <row r="1170" spans="1:5">
      <c r="A1170" t="s">
        <v>3132</v>
      </c>
      <c r="B1170" t="s">
        <v>3473</v>
      </c>
      <c r="D1170" t="s">
        <v>2754</v>
      </c>
      <c r="E1170">
        <v>0</v>
      </c>
    </row>
    <row r="1171" spans="1:5">
      <c r="A1171" t="s">
        <v>3133</v>
      </c>
      <c r="B1171" t="s">
        <v>3473</v>
      </c>
      <c r="D1171" t="s">
        <v>2749</v>
      </c>
      <c r="E1171">
        <v>0</v>
      </c>
    </row>
    <row r="1172" spans="1:5">
      <c r="A1172" t="s">
        <v>3414</v>
      </c>
      <c r="B1172" t="s">
        <v>3473</v>
      </c>
      <c r="D1172" t="s">
        <v>2754</v>
      </c>
      <c r="E1172">
        <v>0</v>
      </c>
    </row>
    <row r="1173" spans="1:5">
      <c r="A1173" t="s">
        <v>3553</v>
      </c>
      <c r="B1173" t="s">
        <v>3473</v>
      </c>
      <c r="D1173" t="s">
        <v>2749</v>
      </c>
      <c r="E1173">
        <v>0</v>
      </c>
    </row>
    <row r="1174" spans="1:5">
      <c r="A1174" t="s">
        <v>3554</v>
      </c>
      <c r="B1174" t="s">
        <v>3473</v>
      </c>
      <c r="D1174" t="s">
        <v>2749</v>
      </c>
      <c r="E1174">
        <v>0</v>
      </c>
    </row>
    <row r="1175" spans="1:5">
      <c r="A1175" t="s">
        <v>3555</v>
      </c>
      <c r="B1175" t="s">
        <v>3473</v>
      </c>
      <c r="D1175" t="s">
        <v>2754</v>
      </c>
      <c r="E1175">
        <v>0</v>
      </c>
    </row>
    <row r="1176" spans="1:5">
      <c r="A1176" t="s">
        <v>3418</v>
      </c>
      <c r="B1176" t="s">
        <v>3473</v>
      </c>
      <c r="D1176" t="s">
        <v>2754</v>
      </c>
      <c r="E1176">
        <v>0</v>
      </c>
    </row>
    <row r="1177" spans="1:5">
      <c r="A1177" t="s">
        <v>3737</v>
      </c>
      <c r="B1177" t="s">
        <v>3473</v>
      </c>
      <c r="D1177" t="s">
        <v>2749</v>
      </c>
      <c r="E1177">
        <v>0</v>
      </c>
    </row>
    <row r="1178" spans="1:5">
      <c r="A1178" t="s">
        <v>3738</v>
      </c>
      <c r="B1178" t="s">
        <v>3473</v>
      </c>
      <c r="D1178" t="s">
        <v>2754</v>
      </c>
      <c r="E1178">
        <v>1</v>
      </c>
    </row>
    <row r="1179" spans="1:5">
      <c r="A1179" t="s">
        <v>2078</v>
      </c>
      <c r="B1179" t="s">
        <v>3473</v>
      </c>
      <c r="D1179" t="s">
        <v>2749</v>
      </c>
      <c r="E1179">
        <v>0</v>
      </c>
    </row>
    <row r="1180" spans="1:5">
      <c r="A1180" t="s">
        <v>2079</v>
      </c>
      <c r="B1180" t="s">
        <v>3473</v>
      </c>
      <c r="D1180" t="s">
        <v>2749</v>
      </c>
      <c r="E1180">
        <v>0</v>
      </c>
    </row>
    <row r="1181" spans="1:5">
      <c r="A1181" t="s">
        <v>2080</v>
      </c>
      <c r="B1181" t="s">
        <v>3473</v>
      </c>
      <c r="D1181" t="s">
        <v>2749</v>
      </c>
      <c r="E1181">
        <v>1</v>
      </c>
    </row>
    <row r="1182" spans="1:5">
      <c r="A1182" t="s">
        <v>1936</v>
      </c>
      <c r="B1182" t="s">
        <v>3473</v>
      </c>
      <c r="D1182" t="s">
        <v>2749</v>
      </c>
      <c r="E1182">
        <v>0</v>
      </c>
    </row>
    <row r="1183" spans="1:5">
      <c r="A1183" t="s">
        <v>1937</v>
      </c>
      <c r="B1183" t="s">
        <v>3473</v>
      </c>
      <c r="D1183" t="s">
        <v>2749</v>
      </c>
      <c r="E1183">
        <v>0</v>
      </c>
    </row>
    <row r="1184" spans="1:5">
      <c r="A1184" t="s">
        <v>1938</v>
      </c>
      <c r="B1184" t="s">
        <v>3473</v>
      </c>
      <c r="D1184" t="s">
        <v>2749</v>
      </c>
      <c r="E1184">
        <v>1</v>
      </c>
    </row>
    <row r="1185" spans="1:5">
      <c r="A1185" t="s">
        <v>1939</v>
      </c>
      <c r="B1185" t="s">
        <v>3473</v>
      </c>
      <c r="D1185" t="s">
        <v>2749</v>
      </c>
      <c r="E1185">
        <v>0</v>
      </c>
    </row>
    <row r="1186" spans="1:5">
      <c r="A1186" t="s">
        <v>1940</v>
      </c>
      <c r="B1186" t="s">
        <v>3473</v>
      </c>
      <c r="D1186" t="s">
        <v>2749</v>
      </c>
      <c r="E1186">
        <v>0</v>
      </c>
    </row>
    <row r="1187" spans="1:5">
      <c r="A1187" t="s">
        <v>1941</v>
      </c>
      <c r="B1187" t="s">
        <v>3473</v>
      </c>
      <c r="D1187" t="s">
        <v>2754</v>
      </c>
      <c r="E1187">
        <v>0</v>
      </c>
    </row>
    <row r="1188" spans="1:5">
      <c r="A1188" t="s">
        <v>1804</v>
      </c>
      <c r="B1188" t="s">
        <v>3473</v>
      </c>
      <c r="D1188" t="s">
        <v>2754</v>
      </c>
      <c r="E1188">
        <v>0</v>
      </c>
    </row>
    <row r="1189" spans="1:5">
      <c r="A1189" t="s">
        <v>1805</v>
      </c>
      <c r="B1189" t="s">
        <v>3473</v>
      </c>
      <c r="D1189" t="s">
        <v>2754</v>
      </c>
      <c r="E1189">
        <v>0</v>
      </c>
    </row>
    <row r="1190" spans="1:5">
      <c r="A1190" t="s">
        <v>1806</v>
      </c>
      <c r="B1190" t="s">
        <v>3473</v>
      </c>
      <c r="D1190" t="s">
        <v>2749</v>
      </c>
      <c r="E1190">
        <v>0</v>
      </c>
    </row>
    <row r="1191" spans="1:5">
      <c r="A1191" t="s">
        <v>1807</v>
      </c>
      <c r="B1191" t="s">
        <v>3473</v>
      </c>
      <c r="D1191" t="s">
        <v>2749</v>
      </c>
      <c r="E1191">
        <v>0</v>
      </c>
    </row>
    <row r="1192" spans="1:5">
      <c r="A1192" t="s">
        <v>3570</v>
      </c>
      <c r="B1192" t="s">
        <v>3473</v>
      </c>
      <c r="D1192" t="s">
        <v>2749</v>
      </c>
      <c r="E1192">
        <v>0</v>
      </c>
    </row>
    <row r="1193" spans="1:5">
      <c r="A1193" t="s">
        <v>3571</v>
      </c>
      <c r="B1193" t="s">
        <v>3473</v>
      </c>
      <c r="D1193" t="s">
        <v>2749</v>
      </c>
      <c r="E1193">
        <v>0</v>
      </c>
    </row>
    <row r="1194" spans="1:5">
      <c r="A1194" t="s">
        <v>3572</v>
      </c>
      <c r="B1194" t="s">
        <v>3473</v>
      </c>
      <c r="D1194" t="s">
        <v>2754</v>
      </c>
      <c r="E1194">
        <v>0</v>
      </c>
    </row>
    <row r="1195" spans="1:5">
      <c r="A1195" t="s">
        <v>3573</v>
      </c>
      <c r="B1195" t="s">
        <v>3473</v>
      </c>
      <c r="D1195" t="s">
        <v>2754</v>
      </c>
      <c r="E1195">
        <v>0</v>
      </c>
    </row>
    <row r="1196" spans="1:5">
      <c r="A1196" t="s">
        <v>3574</v>
      </c>
      <c r="B1196" t="s">
        <v>3473</v>
      </c>
      <c r="D1196" t="s">
        <v>2749</v>
      </c>
      <c r="E1196">
        <v>0</v>
      </c>
    </row>
    <row r="1197" spans="1:5">
      <c r="A1197" t="s">
        <v>3575</v>
      </c>
      <c r="B1197" t="s">
        <v>3473</v>
      </c>
      <c r="D1197" t="s">
        <v>2749</v>
      </c>
      <c r="E1197">
        <v>0</v>
      </c>
    </row>
    <row r="1198" spans="1:5">
      <c r="A1198" t="s">
        <v>3567</v>
      </c>
      <c r="B1198" t="s">
        <v>3473</v>
      </c>
      <c r="C1198">
        <v>21</v>
      </c>
      <c r="D1198" t="s">
        <v>2749</v>
      </c>
      <c r="E1198">
        <v>0</v>
      </c>
    </row>
    <row r="1199" spans="1:5">
      <c r="A1199" t="s">
        <v>3432</v>
      </c>
      <c r="B1199" t="s">
        <v>3473</v>
      </c>
      <c r="D1199" t="s">
        <v>2754</v>
      </c>
      <c r="E1199">
        <v>1</v>
      </c>
    </row>
    <row r="1200" spans="1:5">
      <c r="A1200" t="s">
        <v>3433</v>
      </c>
      <c r="B1200" t="s">
        <v>3473</v>
      </c>
      <c r="D1200" t="s">
        <v>2749</v>
      </c>
      <c r="E1200">
        <v>0</v>
      </c>
    </row>
    <row r="1201" spans="1:5">
      <c r="A1201" t="s">
        <v>3296</v>
      </c>
      <c r="B1201" t="s">
        <v>3473</v>
      </c>
      <c r="D1201" t="s">
        <v>2749</v>
      </c>
      <c r="E1201">
        <v>0</v>
      </c>
    </row>
    <row r="1202" spans="1:5">
      <c r="A1202" t="s">
        <v>3297</v>
      </c>
      <c r="B1202" t="s">
        <v>3473</v>
      </c>
      <c r="D1202" t="s">
        <v>2749</v>
      </c>
      <c r="E1202">
        <v>0</v>
      </c>
    </row>
    <row r="1203" spans="1:5">
      <c r="A1203" t="s">
        <v>3430</v>
      </c>
      <c r="B1203" t="s">
        <v>3473</v>
      </c>
      <c r="D1203" t="s">
        <v>2749</v>
      </c>
      <c r="E1203">
        <v>0</v>
      </c>
    </row>
    <row r="1204" spans="1:5">
      <c r="A1204" t="s">
        <v>3431</v>
      </c>
      <c r="B1204" t="s">
        <v>3473</v>
      </c>
      <c r="D1204" t="s">
        <v>2754</v>
      </c>
      <c r="E1204">
        <v>1</v>
      </c>
    </row>
    <row r="1205" spans="1:5">
      <c r="A1205" t="s">
        <v>3300</v>
      </c>
      <c r="B1205" t="s">
        <v>3473</v>
      </c>
      <c r="C1205">
        <v>1.5</v>
      </c>
      <c r="D1205" t="s">
        <v>2754</v>
      </c>
      <c r="E1205">
        <v>0</v>
      </c>
    </row>
    <row r="1206" spans="1:5">
      <c r="A1206" t="s">
        <v>3301</v>
      </c>
      <c r="B1206" t="s">
        <v>3473</v>
      </c>
      <c r="D1206" t="s">
        <v>2754</v>
      </c>
      <c r="E1206">
        <v>0</v>
      </c>
    </row>
    <row r="1207" spans="1:5">
      <c r="A1207" t="s">
        <v>3302</v>
      </c>
      <c r="B1207" t="s">
        <v>3473</v>
      </c>
      <c r="D1207" t="s">
        <v>2749</v>
      </c>
      <c r="E1207">
        <v>0</v>
      </c>
    </row>
    <row r="1208" spans="1:5">
      <c r="A1208" t="s">
        <v>3303</v>
      </c>
      <c r="B1208" t="s">
        <v>3473</v>
      </c>
      <c r="D1208" t="s">
        <v>2749</v>
      </c>
      <c r="E1208">
        <v>0</v>
      </c>
    </row>
    <row r="1209" spans="1:5">
      <c r="A1209" t="s">
        <v>3304</v>
      </c>
      <c r="B1209" t="s">
        <v>3473</v>
      </c>
      <c r="D1209" t="s">
        <v>2749</v>
      </c>
      <c r="E1209">
        <v>0</v>
      </c>
    </row>
    <row r="1210" spans="1:5">
      <c r="A1210" t="s">
        <v>3305</v>
      </c>
      <c r="B1210" t="s">
        <v>3473</v>
      </c>
      <c r="D1210" t="s">
        <v>2749</v>
      </c>
      <c r="E1210">
        <v>0</v>
      </c>
    </row>
    <row r="1211" spans="1:5">
      <c r="A1211" t="s">
        <v>3306</v>
      </c>
      <c r="B1211" t="s">
        <v>3473</v>
      </c>
      <c r="D1211" t="s">
        <v>2749</v>
      </c>
      <c r="E1211">
        <v>0</v>
      </c>
    </row>
    <row r="1212" spans="1:5">
      <c r="A1212" t="s">
        <v>3307</v>
      </c>
      <c r="B1212" t="s">
        <v>3473</v>
      </c>
      <c r="D1212" t="s">
        <v>2749</v>
      </c>
      <c r="E1212">
        <v>0</v>
      </c>
    </row>
    <row r="1213" spans="1:5">
      <c r="A1213" t="s">
        <v>3308</v>
      </c>
      <c r="B1213" t="s">
        <v>3473</v>
      </c>
      <c r="D1213" t="s">
        <v>2749</v>
      </c>
      <c r="E1213">
        <v>0</v>
      </c>
    </row>
    <row r="1214" spans="1:5">
      <c r="A1214" t="s">
        <v>3309</v>
      </c>
      <c r="B1214" t="s">
        <v>3473</v>
      </c>
      <c r="D1214" t="s">
        <v>2749</v>
      </c>
      <c r="E1214">
        <v>0</v>
      </c>
    </row>
    <row r="1215" spans="1:5">
      <c r="A1215" t="s">
        <v>3177</v>
      </c>
      <c r="B1215" t="s">
        <v>3473</v>
      </c>
      <c r="D1215" t="s">
        <v>2749</v>
      </c>
      <c r="E1215">
        <v>0</v>
      </c>
    </row>
    <row r="1216" spans="1:5">
      <c r="A1216" t="s">
        <v>3178</v>
      </c>
      <c r="B1216" t="s">
        <v>3473</v>
      </c>
      <c r="D1216" t="s">
        <v>2749</v>
      </c>
      <c r="E1216">
        <v>1</v>
      </c>
    </row>
    <row r="1217" spans="1:5">
      <c r="A1217" t="s">
        <v>3179</v>
      </c>
      <c r="B1217" t="s">
        <v>3473</v>
      </c>
      <c r="D1217" t="s">
        <v>2749</v>
      </c>
      <c r="E1217">
        <v>0</v>
      </c>
    </row>
    <row r="1218" spans="1:5">
      <c r="A1218" t="s">
        <v>2917</v>
      </c>
      <c r="B1218" t="s">
        <v>3473</v>
      </c>
      <c r="D1218" t="s">
        <v>2754</v>
      </c>
      <c r="E1218">
        <v>1</v>
      </c>
    </row>
    <row r="1219" spans="1:5">
      <c r="A1219" t="s">
        <v>2918</v>
      </c>
      <c r="B1219" t="s">
        <v>3473</v>
      </c>
      <c r="D1219" t="s">
        <v>2749</v>
      </c>
      <c r="E1219">
        <v>0</v>
      </c>
    </row>
    <row r="1220" spans="1:5">
      <c r="A1220" t="s">
        <v>2919</v>
      </c>
      <c r="B1220" t="s">
        <v>3473</v>
      </c>
      <c r="D1220" t="s">
        <v>2749</v>
      </c>
      <c r="E1220">
        <v>0</v>
      </c>
    </row>
    <row r="1221" spans="1:5">
      <c r="A1221" t="s">
        <v>2920</v>
      </c>
      <c r="B1221" t="s">
        <v>3473</v>
      </c>
      <c r="D1221" t="s">
        <v>2749</v>
      </c>
      <c r="E1221">
        <v>0</v>
      </c>
    </row>
    <row r="1222" spans="1:5">
      <c r="A1222" t="s">
        <v>2801</v>
      </c>
      <c r="B1222" t="s">
        <v>3473</v>
      </c>
      <c r="D1222" t="s">
        <v>2749</v>
      </c>
      <c r="E1222">
        <v>0</v>
      </c>
    </row>
    <row r="1223" spans="1:5">
      <c r="A1223" t="s">
        <v>2802</v>
      </c>
      <c r="B1223" t="s">
        <v>3473</v>
      </c>
      <c r="D1223" t="s">
        <v>2749</v>
      </c>
      <c r="E1223">
        <v>0</v>
      </c>
    </row>
    <row r="1224" spans="1:5">
      <c r="A1224" t="s">
        <v>2803</v>
      </c>
      <c r="B1224" t="s">
        <v>3473</v>
      </c>
      <c r="D1224" t="s">
        <v>2754</v>
      </c>
      <c r="E1224">
        <v>1</v>
      </c>
    </row>
    <row r="1225" spans="1:5">
      <c r="A1225" t="s">
        <v>2932</v>
      </c>
      <c r="B1225" t="s">
        <v>3473</v>
      </c>
      <c r="D1225" t="s">
        <v>2749</v>
      </c>
      <c r="E1225">
        <v>0</v>
      </c>
    </row>
    <row r="1226" spans="1:5">
      <c r="A1226" t="s">
        <v>3185</v>
      </c>
      <c r="B1226" t="s">
        <v>3473</v>
      </c>
      <c r="D1226" t="s">
        <v>2749</v>
      </c>
      <c r="E1226">
        <v>0</v>
      </c>
    </row>
    <row r="1227" spans="1:5">
      <c r="A1227" t="s">
        <v>3186</v>
      </c>
      <c r="B1227" t="s">
        <v>3473</v>
      </c>
      <c r="D1227" t="s">
        <v>2749</v>
      </c>
      <c r="E1227">
        <v>0</v>
      </c>
    </row>
    <row r="1228" spans="1:5">
      <c r="A1228" t="s">
        <v>3187</v>
      </c>
      <c r="B1228" t="s">
        <v>3473</v>
      </c>
      <c r="D1228" t="s">
        <v>2749</v>
      </c>
      <c r="E1228">
        <v>0</v>
      </c>
    </row>
    <row r="1229" spans="1:5">
      <c r="A1229" t="s">
        <v>3042</v>
      </c>
      <c r="B1229" t="s">
        <v>3473</v>
      </c>
      <c r="D1229" t="s">
        <v>2754</v>
      </c>
      <c r="E1229">
        <v>0</v>
      </c>
    </row>
    <row r="1230" spans="1:5">
      <c r="A1230" t="s">
        <v>3043</v>
      </c>
      <c r="B1230" t="s">
        <v>3473</v>
      </c>
      <c r="D1230" t="s">
        <v>2754</v>
      </c>
      <c r="E1230">
        <v>0</v>
      </c>
    </row>
    <row r="1231" spans="1:5">
      <c r="A1231" t="s">
        <v>3044</v>
      </c>
      <c r="B1231" t="s">
        <v>3473</v>
      </c>
      <c r="D1231" t="s">
        <v>2749</v>
      </c>
      <c r="E1231">
        <v>0</v>
      </c>
    </row>
    <row r="1232" spans="1:5">
      <c r="A1232" t="s">
        <v>2938</v>
      </c>
      <c r="B1232" t="s">
        <v>3473</v>
      </c>
      <c r="D1232" t="s">
        <v>2754</v>
      </c>
      <c r="E1232">
        <v>0</v>
      </c>
    </row>
    <row r="1233" spans="1:5">
      <c r="A1233" t="s">
        <v>2939</v>
      </c>
      <c r="B1233" t="s">
        <v>3473</v>
      </c>
      <c r="D1233" t="s">
        <v>2749</v>
      </c>
      <c r="E1233">
        <v>0</v>
      </c>
    </row>
    <row r="1234" spans="1:5">
      <c r="A1234" t="s">
        <v>2940</v>
      </c>
      <c r="B1234" t="s">
        <v>3473</v>
      </c>
      <c r="D1234" t="s">
        <v>2749</v>
      </c>
      <c r="E1234">
        <v>0</v>
      </c>
    </row>
    <row r="1235" spans="1:5">
      <c r="A1235" t="s">
        <v>2941</v>
      </c>
      <c r="B1235" t="s">
        <v>3473</v>
      </c>
      <c r="D1235" t="s">
        <v>2749</v>
      </c>
      <c r="E1235">
        <v>0</v>
      </c>
    </row>
    <row r="1236" spans="1:5">
      <c r="A1236" t="s">
        <v>2942</v>
      </c>
      <c r="B1236" t="s">
        <v>3473</v>
      </c>
      <c r="D1236" t="s">
        <v>2754</v>
      </c>
      <c r="E1236">
        <v>1</v>
      </c>
    </row>
    <row r="1237" spans="1:5">
      <c r="A1237" t="s">
        <v>3056</v>
      </c>
      <c r="B1237" t="s">
        <v>3473</v>
      </c>
      <c r="D1237" t="s">
        <v>2754</v>
      </c>
      <c r="E1237">
        <v>0</v>
      </c>
    </row>
    <row r="1238" spans="1:5">
      <c r="A1238" t="s">
        <v>3057</v>
      </c>
      <c r="B1238" t="s">
        <v>3473</v>
      </c>
      <c r="D1238" t="s">
        <v>2749</v>
      </c>
      <c r="E1238">
        <v>0</v>
      </c>
    </row>
    <row r="1239" spans="1:5">
      <c r="A1239" t="s">
        <v>3058</v>
      </c>
      <c r="B1239" t="s">
        <v>3473</v>
      </c>
      <c r="D1239" t="s">
        <v>2749</v>
      </c>
      <c r="E1239">
        <v>1</v>
      </c>
    </row>
    <row r="1240" spans="1:5">
      <c r="A1240" t="s">
        <v>3059</v>
      </c>
      <c r="B1240" t="s">
        <v>3473</v>
      </c>
      <c r="D1240" t="s">
        <v>2749</v>
      </c>
      <c r="E1240">
        <v>0</v>
      </c>
    </row>
    <row r="1241" spans="1:5">
      <c r="A1241" t="s">
        <v>3222</v>
      </c>
      <c r="B1241" t="s">
        <v>3473</v>
      </c>
      <c r="D1241" t="s">
        <v>2749</v>
      </c>
      <c r="E1241">
        <v>0</v>
      </c>
    </row>
    <row r="1242" spans="1:5">
      <c r="A1242" t="s">
        <v>3223</v>
      </c>
      <c r="B1242" t="s">
        <v>3473</v>
      </c>
      <c r="D1242" t="s">
        <v>2749</v>
      </c>
      <c r="E1242">
        <v>0</v>
      </c>
    </row>
    <row r="1243" spans="1:5">
      <c r="A1243" t="s">
        <v>3224</v>
      </c>
      <c r="B1243" t="s">
        <v>3473</v>
      </c>
      <c r="D1243" t="s">
        <v>2754</v>
      </c>
      <c r="E1243">
        <v>1</v>
      </c>
    </row>
    <row r="1244" spans="1:5">
      <c r="A1244" t="s">
        <v>3046</v>
      </c>
      <c r="B1244" t="s">
        <v>3473</v>
      </c>
      <c r="D1244" t="s">
        <v>2749</v>
      </c>
      <c r="E1244">
        <v>0</v>
      </c>
    </row>
    <row r="1245" spans="1:5">
      <c r="A1245" t="s">
        <v>3047</v>
      </c>
      <c r="B1245" t="s">
        <v>3473</v>
      </c>
      <c r="D1245" t="s">
        <v>2749</v>
      </c>
      <c r="E1245">
        <v>0</v>
      </c>
    </row>
    <row r="1246" spans="1:5">
      <c r="A1246" t="s">
        <v>3048</v>
      </c>
      <c r="B1246" t="s">
        <v>3473</v>
      </c>
      <c r="D1246" t="s">
        <v>2749</v>
      </c>
      <c r="E1246">
        <v>0</v>
      </c>
    </row>
    <row r="1247" spans="1:5">
      <c r="A1247" t="s">
        <v>3049</v>
      </c>
      <c r="B1247" t="s">
        <v>3473</v>
      </c>
      <c r="D1247" t="s">
        <v>2754</v>
      </c>
      <c r="E1247">
        <v>0</v>
      </c>
    </row>
    <row r="1248" spans="1:5">
      <c r="A1248" t="s">
        <v>3050</v>
      </c>
      <c r="B1248" t="s">
        <v>3473</v>
      </c>
      <c r="D1248" t="s">
        <v>2749</v>
      </c>
      <c r="E1248">
        <v>1</v>
      </c>
    </row>
    <row r="1249" spans="1:5">
      <c r="A1249" t="s">
        <v>3051</v>
      </c>
      <c r="B1249" t="s">
        <v>3473</v>
      </c>
      <c r="D1249" t="s">
        <v>2749</v>
      </c>
      <c r="E1249">
        <v>0</v>
      </c>
    </row>
    <row r="1250" spans="1:5">
      <c r="A1250" t="s">
        <v>3052</v>
      </c>
      <c r="B1250" t="s">
        <v>3473</v>
      </c>
      <c r="D1250" t="s">
        <v>2754</v>
      </c>
      <c r="E1250">
        <v>0</v>
      </c>
    </row>
    <row r="1251" spans="1:5">
      <c r="A1251" t="s">
        <v>3053</v>
      </c>
      <c r="B1251" t="s">
        <v>3473</v>
      </c>
      <c r="D1251" t="s">
        <v>2754</v>
      </c>
      <c r="E1251">
        <v>0</v>
      </c>
    </row>
    <row r="1252" spans="1:5">
      <c r="A1252" t="s">
        <v>3350</v>
      </c>
      <c r="B1252" t="s">
        <v>3473</v>
      </c>
      <c r="D1252" t="s">
        <v>2749</v>
      </c>
      <c r="E1252">
        <v>1</v>
      </c>
    </row>
    <row r="1253" spans="1:5">
      <c r="A1253" t="s">
        <v>3351</v>
      </c>
      <c r="B1253" t="s">
        <v>3473</v>
      </c>
      <c r="D1253" t="s">
        <v>2749</v>
      </c>
      <c r="E1253">
        <v>0</v>
      </c>
    </row>
    <row r="1254" spans="1:5">
      <c r="A1254" t="s">
        <v>3349</v>
      </c>
      <c r="B1254" t="s">
        <v>3473</v>
      </c>
      <c r="D1254" t="s">
        <v>2749</v>
      </c>
      <c r="E1254">
        <v>0</v>
      </c>
    </row>
    <row r="1255" spans="1:5">
      <c r="A1255" t="s">
        <v>3491</v>
      </c>
      <c r="B1255" t="s">
        <v>3473</v>
      </c>
      <c r="D1255" t="s">
        <v>2749</v>
      </c>
      <c r="E1255">
        <v>0</v>
      </c>
    </row>
    <row r="1256" spans="1:5">
      <c r="A1256" t="s">
        <v>3492</v>
      </c>
      <c r="B1256" t="s">
        <v>3473</v>
      </c>
      <c r="D1256" t="s">
        <v>2749</v>
      </c>
      <c r="E1256">
        <v>1</v>
      </c>
    </row>
    <row r="1257" spans="1:5">
      <c r="A1257" t="s">
        <v>3779</v>
      </c>
      <c r="B1257" t="s">
        <v>3473</v>
      </c>
      <c r="D1257" t="s">
        <v>2749</v>
      </c>
      <c r="E1257">
        <v>0</v>
      </c>
    </row>
    <row r="1258" spans="1:5">
      <c r="A1258" t="s">
        <v>3631</v>
      </c>
      <c r="B1258" t="s">
        <v>3473</v>
      </c>
      <c r="D1258" t="s">
        <v>2749</v>
      </c>
      <c r="E1258">
        <v>0</v>
      </c>
    </row>
    <row r="1259" spans="1:5">
      <c r="A1259" t="s">
        <v>2014</v>
      </c>
      <c r="B1259" t="s">
        <v>3473</v>
      </c>
      <c r="D1259" t="s">
        <v>2749</v>
      </c>
      <c r="E1259">
        <v>1</v>
      </c>
    </row>
    <row r="1260" spans="1:5">
      <c r="A1260" t="s">
        <v>2015</v>
      </c>
      <c r="B1260" t="s">
        <v>3473</v>
      </c>
      <c r="D1260" t="s">
        <v>2749</v>
      </c>
      <c r="E1260">
        <v>0</v>
      </c>
    </row>
    <row r="1261" spans="1:5">
      <c r="A1261" t="s">
        <v>2016</v>
      </c>
      <c r="B1261" t="s">
        <v>3473</v>
      </c>
      <c r="D1261" t="s">
        <v>2754</v>
      </c>
      <c r="E1261">
        <v>1</v>
      </c>
    </row>
    <row r="1262" spans="1:5">
      <c r="A1262" t="s">
        <v>1866</v>
      </c>
      <c r="B1262" t="s">
        <v>3473</v>
      </c>
      <c r="D1262" t="s">
        <v>2749</v>
      </c>
      <c r="E1262">
        <v>0</v>
      </c>
    </row>
    <row r="1263" spans="1:5">
      <c r="A1263" t="s">
        <v>1867</v>
      </c>
      <c r="B1263" t="s">
        <v>3473</v>
      </c>
      <c r="D1263" t="s">
        <v>2749</v>
      </c>
      <c r="E1263">
        <v>0</v>
      </c>
    </row>
    <row r="1264" spans="1:5">
      <c r="A1264" t="s">
        <v>1868</v>
      </c>
      <c r="B1264" t="s">
        <v>3473</v>
      </c>
      <c r="D1264" t="s">
        <v>2749</v>
      </c>
      <c r="E1264">
        <v>0</v>
      </c>
    </row>
    <row r="1265" spans="1:5">
      <c r="A1265" t="s">
        <v>1869</v>
      </c>
      <c r="B1265" t="s">
        <v>3473</v>
      </c>
      <c r="D1265" t="s">
        <v>2749</v>
      </c>
      <c r="E1265">
        <v>0</v>
      </c>
    </row>
    <row r="1266" spans="1:5">
      <c r="A1266" t="s">
        <v>1751</v>
      </c>
      <c r="B1266" t="s">
        <v>3473</v>
      </c>
      <c r="D1266" t="s">
        <v>2749</v>
      </c>
      <c r="E1266">
        <v>0</v>
      </c>
    </row>
    <row r="1267" spans="1:5">
      <c r="A1267" t="s">
        <v>3633</v>
      </c>
      <c r="B1267" t="s">
        <v>3473</v>
      </c>
      <c r="D1267" t="s">
        <v>2749</v>
      </c>
      <c r="E1267">
        <v>0</v>
      </c>
    </row>
    <row r="1268" spans="1:5">
      <c r="A1268" t="s">
        <v>3634</v>
      </c>
      <c r="B1268" t="s">
        <v>3473</v>
      </c>
      <c r="D1268" t="s">
        <v>2754</v>
      </c>
      <c r="E1268">
        <v>1</v>
      </c>
    </row>
    <row r="1269" spans="1:5">
      <c r="A1269" t="s">
        <v>3635</v>
      </c>
      <c r="B1269" t="s">
        <v>3473</v>
      </c>
      <c r="D1269" t="s">
        <v>2749</v>
      </c>
      <c r="E1269">
        <v>0</v>
      </c>
    </row>
    <row r="1270" spans="1:5">
      <c r="A1270" t="s">
        <v>3497</v>
      </c>
      <c r="B1270" t="s">
        <v>3473</v>
      </c>
      <c r="D1270" t="s">
        <v>2749</v>
      </c>
      <c r="E1270">
        <v>0</v>
      </c>
    </row>
    <row r="1271" spans="1:5">
      <c r="A1271" t="s">
        <v>3498</v>
      </c>
      <c r="B1271" t="s">
        <v>3473</v>
      </c>
      <c r="D1271" t="s">
        <v>2749</v>
      </c>
      <c r="E1271">
        <v>0</v>
      </c>
    </row>
    <row r="1272" spans="1:5">
      <c r="A1272" t="s">
        <v>3499</v>
      </c>
      <c r="B1272" t="s">
        <v>3473</v>
      </c>
      <c r="D1272" t="s">
        <v>2749</v>
      </c>
      <c r="E1272">
        <v>0</v>
      </c>
    </row>
    <row r="1273" spans="1:5">
      <c r="A1273" t="s">
        <v>3228</v>
      </c>
      <c r="B1273" t="s">
        <v>3473</v>
      </c>
      <c r="D1273" t="s">
        <v>2749</v>
      </c>
      <c r="E1273">
        <v>0</v>
      </c>
    </row>
    <row r="1274" spans="1:5">
      <c r="A1274" t="s">
        <v>3229</v>
      </c>
      <c r="B1274" t="s">
        <v>3473</v>
      </c>
      <c r="D1274" t="s">
        <v>2749</v>
      </c>
      <c r="E1274">
        <v>0</v>
      </c>
    </row>
    <row r="1275" spans="1:5">
      <c r="A1275" t="s">
        <v>3230</v>
      </c>
      <c r="B1275" t="s">
        <v>3473</v>
      </c>
      <c r="C1275">
        <v>25</v>
      </c>
      <c r="D1275" t="s">
        <v>2749</v>
      </c>
      <c r="E1275">
        <v>1</v>
      </c>
    </row>
    <row r="1276" spans="1:5">
      <c r="A1276" t="s">
        <v>3231</v>
      </c>
      <c r="B1276" t="s">
        <v>3473</v>
      </c>
      <c r="D1276" t="s">
        <v>2754</v>
      </c>
      <c r="E1276">
        <v>0</v>
      </c>
    </row>
    <row r="1277" spans="1:5">
      <c r="A1277" t="s">
        <v>3232</v>
      </c>
      <c r="B1277" t="s">
        <v>3473</v>
      </c>
      <c r="D1277" t="s">
        <v>2749</v>
      </c>
      <c r="E1277">
        <v>0</v>
      </c>
    </row>
    <row r="1278" spans="1:5">
      <c r="A1278" t="s">
        <v>3233</v>
      </c>
      <c r="B1278" t="s">
        <v>3473</v>
      </c>
      <c r="D1278" t="s">
        <v>2754</v>
      </c>
      <c r="E1278">
        <v>0</v>
      </c>
    </row>
    <row r="1279" spans="1:5">
      <c r="A1279" t="s">
        <v>3234</v>
      </c>
      <c r="B1279" t="s">
        <v>3473</v>
      </c>
      <c r="D1279" t="s">
        <v>2749</v>
      </c>
      <c r="E1279">
        <v>0</v>
      </c>
    </row>
    <row r="1280" spans="1:5">
      <c r="A1280" t="s">
        <v>3235</v>
      </c>
      <c r="B1280" t="s">
        <v>3473</v>
      </c>
      <c r="C1280">
        <v>18</v>
      </c>
      <c r="D1280" t="s">
        <v>2754</v>
      </c>
      <c r="E1280">
        <v>1</v>
      </c>
    </row>
    <row r="1281" spans="1:5">
      <c r="A1281" t="s">
        <v>3236</v>
      </c>
      <c r="B1281" t="s">
        <v>3473</v>
      </c>
      <c r="C1281">
        <v>63</v>
      </c>
      <c r="D1281" t="s">
        <v>2754</v>
      </c>
      <c r="E1281">
        <v>1</v>
      </c>
    </row>
    <row r="1282" spans="1:5">
      <c r="A1282" t="s">
        <v>3237</v>
      </c>
      <c r="B1282" t="s">
        <v>3473</v>
      </c>
      <c r="D1282" t="s">
        <v>2749</v>
      </c>
      <c r="E1282">
        <v>0</v>
      </c>
    </row>
    <row r="1283" spans="1:5">
      <c r="A1283" t="s">
        <v>3238</v>
      </c>
      <c r="B1283" t="s">
        <v>3473</v>
      </c>
      <c r="D1283" t="s">
        <v>2749</v>
      </c>
      <c r="E1283">
        <v>0</v>
      </c>
    </row>
    <row r="1284" spans="1:5">
      <c r="A1284" t="s">
        <v>3239</v>
      </c>
      <c r="B1284" t="s">
        <v>3473</v>
      </c>
      <c r="D1284" t="s">
        <v>2749</v>
      </c>
      <c r="E1284">
        <v>0</v>
      </c>
    </row>
    <row r="1285" spans="1:5">
      <c r="A1285" t="s">
        <v>3240</v>
      </c>
      <c r="B1285" t="s">
        <v>3473</v>
      </c>
      <c r="D1285" t="s">
        <v>2749</v>
      </c>
      <c r="E1285">
        <v>0</v>
      </c>
    </row>
    <row r="1286" spans="1:5">
      <c r="A1286" t="s">
        <v>3241</v>
      </c>
      <c r="B1286" t="s">
        <v>3473</v>
      </c>
      <c r="C1286">
        <v>18</v>
      </c>
      <c r="D1286" t="s">
        <v>2754</v>
      </c>
      <c r="E1286">
        <v>0</v>
      </c>
    </row>
    <row r="1287" spans="1:5">
      <c r="A1287" t="s">
        <v>3242</v>
      </c>
      <c r="B1287" t="s">
        <v>3473</v>
      </c>
      <c r="C1287">
        <v>31</v>
      </c>
      <c r="D1287" t="s">
        <v>2749</v>
      </c>
      <c r="E1287">
        <v>0</v>
      </c>
    </row>
    <row r="1288" spans="1:5">
      <c r="A1288" t="s">
        <v>3097</v>
      </c>
      <c r="B1288" t="s">
        <v>3473</v>
      </c>
      <c r="C1288">
        <v>31</v>
      </c>
      <c r="D1288" t="s">
        <v>2754</v>
      </c>
      <c r="E1288">
        <v>0</v>
      </c>
    </row>
    <row r="1289" spans="1:5">
      <c r="A1289" t="s">
        <v>3098</v>
      </c>
      <c r="B1289" t="s">
        <v>3473</v>
      </c>
      <c r="C1289">
        <v>15</v>
      </c>
      <c r="D1289" t="s">
        <v>2749</v>
      </c>
      <c r="E1289">
        <v>0</v>
      </c>
    </row>
    <row r="1290" spans="1:5">
      <c r="A1290" t="s">
        <v>2992</v>
      </c>
      <c r="B1290" t="s">
        <v>3473</v>
      </c>
      <c r="C1290">
        <v>28</v>
      </c>
      <c r="D1290" t="s">
        <v>2749</v>
      </c>
      <c r="E1290">
        <v>0</v>
      </c>
    </row>
    <row r="1291" spans="1:5">
      <c r="A1291" t="s">
        <v>2993</v>
      </c>
      <c r="B1291" t="s">
        <v>3473</v>
      </c>
      <c r="C1291">
        <v>36</v>
      </c>
      <c r="D1291" t="s">
        <v>2749</v>
      </c>
      <c r="E1291">
        <v>0</v>
      </c>
    </row>
    <row r="1292" spans="1:5">
      <c r="A1292" t="s">
        <v>2994</v>
      </c>
      <c r="B1292" t="s">
        <v>3473</v>
      </c>
      <c r="C1292">
        <v>28</v>
      </c>
      <c r="D1292" t="s">
        <v>2749</v>
      </c>
      <c r="E1292">
        <v>0</v>
      </c>
    </row>
    <row r="1293" spans="1:5">
      <c r="A1293" t="s">
        <v>2995</v>
      </c>
      <c r="B1293" t="s">
        <v>3473</v>
      </c>
      <c r="C1293">
        <v>10</v>
      </c>
      <c r="D1293" t="s">
        <v>2754</v>
      </c>
      <c r="E1293">
        <v>0</v>
      </c>
    </row>
    <row r="1294" spans="1:5">
      <c r="A1294" t="s">
        <v>2996</v>
      </c>
      <c r="B1294" t="s">
        <v>3473</v>
      </c>
      <c r="C1294">
        <v>36</v>
      </c>
      <c r="D1294" t="s">
        <v>2749</v>
      </c>
      <c r="E1294">
        <v>0</v>
      </c>
    </row>
    <row r="1295" spans="1:5">
      <c r="A1295" t="s">
        <v>3135</v>
      </c>
      <c r="B1295" t="s">
        <v>3473</v>
      </c>
      <c r="C1295">
        <v>30</v>
      </c>
      <c r="D1295" t="s">
        <v>2754</v>
      </c>
      <c r="E1295">
        <v>0</v>
      </c>
    </row>
    <row r="1296" spans="1:5">
      <c r="A1296" t="s">
        <v>3007</v>
      </c>
      <c r="B1296" t="s">
        <v>3473</v>
      </c>
      <c r="C1296">
        <v>22</v>
      </c>
      <c r="D1296" t="s">
        <v>2749</v>
      </c>
      <c r="E1296">
        <v>1</v>
      </c>
    </row>
    <row r="1297" spans="1:5">
      <c r="A1297" t="s">
        <v>3280</v>
      </c>
      <c r="B1297" t="s">
        <v>3473</v>
      </c>
      <c r="D1297" t="s">
        <v>2749</v>
      </c>
      <c r="E1297">
        <v>0</v>
      </c>
    </row>
    <row r="1298" spans="1:5">
      <c r="A1298" t="s">
        <v>3281</v>
      </c>
      <c r="B1298" t="s">
        <v>3473</v>
      </c>
      <c r="C1298">
        <v>29</v>
      </c>
      <c r="D1298" t="s">
        <v>2749</v>
      </c>
      <c r="E1298">
        <v>0</v>
      </c>
    </row>
    <row r="1299" spans="1:5">
      <c r="A1299" t="s">
        <v>3134</v>
      </c>
      <c r="B1299" t="s">
        <v>3473</v>
      </c>
      <c r="C1299">
        <v>47</v>
      </c>
      <c r="D1299" t="s">
        <v>2749</v>
      </c>
      <c r="E1299">
        <v>0</v>
      </c>
    </row>
    <row r="1300" spans="1:5">
      <c r="A1300" t="s">
        <v>3415</v>
      </c>
      <c r="B1300" t="s">
        <v>3473</v>
      </c>
      <c r="C1300">
        <v>14</v>
      </c>
      <c r="D1300" t="s">
        <v>2754</v>
      </c>
      <c r="E1300">
        <v>0</v>
      </c>
    </row>
    <row r="1301" spans="1:5">
      <c r="A1301" t="s">
        <v>3416</v>
      </c>
      <c r="B1301" t="s">
        <v>3473</v>
      </c>
      <c r="C1301">
        <v>22</v>
      </c>
      <c r="D1301" t="s">
        <v>2749</v>
      </c>
      <c r="E1301">
        <v>0</v>
      </c>
    </row>
    <row r="1302" spans="1:5">
      <c r="A1302" t="s">
        <v>3417</v>
      </c>
      <c r="B1302" t="s">
        <v>3473</v>
      </c>
      <c r="D1302" t="s">
        <v>2749</v>
      </c>
      <c r="E1302">
        <v>0</v>
      </c>
    </row>
    <row r="1303" spans="1:5">
      <c r="A1303" t="s">
        <v>3283</v>
      </c>
      <c r="B1303" t="s">
        <v>3473</v>
      </c>
      <c r="D1303" t="s">
        <v>2749</v>
      </c>
      <c r="E1303">
        <v>0</v>
      </c>
    </row>
    <row r="1304" spans="1:5">
      <c r="A1304" t="s">
        <v>3284</v>
      </c>
      <c r="B1304" t="s">
        <v>3473</v>
      </c>
      <c r="D1304" t="s">
        <v>2749</v>
      </c>
      <c r="E1304">
        <v>0</v>
      </c>
    </row>
    <row r="1305" spans="1:5">
      <c r="A1305" t="s">
        <v>3285</v>
      </c>
      <c r="B1305" t="s">
        <v>3473</v>
      </c>
      <c r="D1305" t="s">
        <v>2749</v>
      </c>
      <c r="E1305">
        <v>0</v>
      </c>
    </row>
    <row r="1306" spans="1:5">
      <c r="A1306" t="s">
        <v>3706</v>
      </c>
      <c r="B1306" t="s">
        <v>3473</v>
      </c>
      <c r="D1306" t="s">
        <v>2749</v>
      </c>
      <c r="E1306">
        <v>1</v>
      </c>
    </row>
    <row r="1307" spans="1:5">
      <c r="A1307" t="s">
        <v>3556</v>
      </c>
      <c r="B1307" t="s">
        <v>3473</v>
      </c>
      <c r="D1307" t="s">
        <v>2749</v>
      </c>
      <c r="E1307">
        <v>0</v>
      </c>
    </row>
    <row r="1308" spans="1:5">
      <c r="A1308" t="s">
        <v>3557</v>
      </c>
      <c r="B1308" t="s">
        <v>3473</v>
      </c>
      <c r="C1308">
        <v>51</v>
      </c>
      <c r="D1308" t="s">
        <v>2749</v>
      </c>
      <c r="E1308">
        <v>0</v>
      </c>
    </row>
    <row r="1309" spans="1:5">
      <c r="A1309" t="s">
        <v>3558</v>
      </c>
      <c r="B1309" t="s">
        <v>3473</v>
      </c>
      <c r="C1309">
        <v>18</v>
      </c>
      <c r="D1309" t="s">
        <v>2749</v>
      </c>
      <c r="E1309">
        <v>0</v>
      </c>
    </row>
    <row r="1310" spans="1:5">
      <c r="A1310" t="s">
        <v>3559</v>
      </c>
      <c r="B1310" t="s">
        <v>3473</v>
      </c>
      <c r="C1310">
        <v>45</v>
      </c>
      <c r="D1310" t="s">
        <v>2754</v>
      </c>
      <c r="E1310">
        <v>1</v>
      </c>
    </row>
    <row r="1311" spans="1:5">
      <c r="A1311" t="s">
        <v>3560</v>
      </c>
      <c r="B1311" t="s">
        <v>3473</v>
      </c>
      <c r="D1311" t="s">
        <v>2749</v>
      </c>
      <c r="E1311">
        <v>0</v>
      </c>
    </row>
    <row r="1312" spans="1:5">
      <c r="A1312" t="s">
        <v>3561</v>
      </c>
      <c r="B1312" t="s">
        <v>3473</v>
      </c>
      <c r="D1312" t="s">
        <v>2749</v>
      </c>
      <c r="E1312">
        <v>0</v>
      </c>
    </row>
    <row r="1313" spans="1:5">
      <c r="A1313" t="s">
        <v>3562</v>
      </c>
      <c r="B1313" t="s">
        <v>3473</v>
      </c>
      <c r="D1313" t="s">
        <v>2749</v>
      </c>
      <c r="E1313">
        <v>0</v>
      </c>
    </row>
    <row r="1314" spans="1:5">
      <c r="A1314" t="s">
        <v>3563</v>
      </c>
      <c r="B1314" t="s">
        <v>3473</v>
      </c>
      <c r="C1314">
        <v>28</v>
      </c>
      <c r="D1314" t="s">
        <v>2749</v>
      </c>
      <c r="E1314">
        <v>0</v>
      </c>
    </row>
    <row r="1315" spans="1:5">
      <c r="A1315" t="s">
        <v>3565</v>
      </c>
      <c r="B1315" t="s">
        <v>3473</v>
      </c>
      <c r="C1315">
        <v>21</v>
      </c>
      <c r="D1315" t="s">
        <v>2749</v>
      </c>
      <c r="E1315">
        <v>0</v>
      </c>
    </row>
    <row r="1316" spans="1:5">
      <c r="A1316" t="s">
        <v>3569</v>
      </c>
      <c r="B1316" t="s">
        <v>3473</v>
      </c>
      <c r="C1316">
        <v>27</v>
      </c>
      <c r="D1316" t="s">
        <v>2749</v>
      </c>
      <c r="E1316">
        <v>0</v>
      </c>
    </row>
    <row r="1317" spans="1:5">
      <c r="A1317" t="s">
        <v>3427</v>
      </c>
      <c r="B1317" t="s">
        <v>3473</v>
      </c>
      <c r="D1317" t="s">
        <v>2749</v>
      </c>
      <c r="E1317">
        <v>0</v>
      </c>
    </row>
    <row r="1318" spans="1:5">
      <c r="A1318" t="s">
        <v>3428</v>
      </c>
      <c r="B1318" t="s">
        <v>3473</v>
      </c>
      <c r="C1318">
        <v>36</v>
      </c>
      <c r="D1318" t="s">
        <v>2749</v>
      </c>
      <c r="E1318">
        <v>0</v>
      </c>
    </row>
    <row r="1319" spans="1:5">
      <c r="A1319" t="s">
        <v>3429</v>
      </c>
      <c r="B1319" t="s">
        <v>3473</v>
      </c>
      <c r="D1319" t="s">
        <v>2749</v>
      </c>
      <c r="E1319">
        <v>1</v>
      </c>
    </row>
    <row r="1320" spans="1:5">
      <c r="A1320" t="s">
        <v>3566</v>
      </c>
      <c r="B1320" t="s">
        <v>3473</v>
      </c>
      <c r="C1320">
        <v>27</v>
      </c>
      <c r="D1320" t="s">
        <v>2749</v>
      </c>
      <c r="E1320">
        <v>0</v>
      </c>
    </row>
    <row r="1321" spans="1:5">
      <c r="A1321" t="s">
        <v>3157</v>
      </c>
      <c r="B1321" t="s">
        <v>3473</v>
      </c>
      <c r="C1321">
        <v>15</v>
      </c>
      <c r="D1321" t="s">
        <v>2754</v>
      </c>
      <c r="E1321">
        <v>1</v>
      </c>
    </row>
    <row r="1322" spans="1:5">
      <c r="A1322" t="s">
        <v>3158</v>
      </c>
      <c r="B1322" t="s">
        <v>3473</v>
      </c>
      <c r="D1322" t="s">
        <v>2749</v>
      </c>
      <c r="E1322">
        <v>0</v>
      </c>
    </row>
    <row r="1323" spans="1:5">
      <c r="A1323" t="s">
        <v>3159</v>
      </c>
      <c r="B1323" t="s">
        <v>3473</v>
      </c>
      <c r="D1323" t="s">
        <v>2754</v>
      </c>
      <c r="E1323">
        <v>0</v>
      </c>
    </row>
    <row r="1324" spans="1:5">
      <c r="A1324" t="s">
        <v>3160</v>
      </c>
      <c r="B1324" t="s">
        <v>3473</v>
      </c>
      <c r="D1324" t="s">
        <v>2754</v>
      </c>
      <c r="E1324">
        <v>0</v>
      </c>
    </row>
    <row r="1325" spans="1:5">
      <c r="A1325" t="s">
        <v>3161</v>
      </c>
      <c r="B1325" t="s">
        <v>3473</v>
      </c>
      <c r="C1325">
        <v>27</v>
      </c>
      <c r="D1325" t="s">
        <v>2749</v>
      </c>
      <c r="E1325">
        <v>0</v>
      </c>
    </row>
    <row r="1326" spans="1:5">
      <c r="A1326" t="s">
        <v>3162</v>
      </c>
      <c r="B1326" t="s">
        <v>3473</v>
      </c>
      <c r="C1326">
        <v>26</v>
      </c>
      <c r="D1326" t="s">
        <v>2749</v>
      </c>
      <c r="E1326">
        <v>0</v>
      </c>
    </row>
    <row r="1327" spans="1:5">
      <c r="A1327" t="s">
        <v>3163</v>
      </c>
      <c r="B1327" t="s">
        <v>3473</v>
      </c>
      <c r="C1327">
        <v>22</v>
      </c>
      <c r="D1327" t="s">
        <v>2749</v>
      </c>
      <c r="E1327">
        <v>0</v>
      </c>
    </row>
    <row r="1328" spans="1:5">
      <c r="A1328" t="s">
        <v>3419</v>
      </c>
      <c r="B1328" t="s">
        <v>3473</v>
      </c>
      <c r="C1328">
        <v>24</v>
      </c>
      <c r="D1328" t="s">
        <v>2749</v>
      </c>
      <c r="E1328">
        <v>0</v>
      </c>
    </row>
    <row r="1329" spans="1:5">
      <c r="A1329" t="s">
        <v>3420</v>
      </c>
      <c r="B1329" t="s">
        <v>3473</v>
      </c>
      <c r="C1329">
        <v>29</v>
      </c>
      <c r="D1329" t="s">
        <v>2749</v>
      </c>
      <c r="E1329">
        <v>0</v>
      </c>
    </row>
  </sheetData>
  <phoneticPr fontId="3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/>
  </sheetViews>
  <sheetFormatPr baseColWidth="10" defaultColWidth="11" defaultRowHeight="13" x14ac:dyDescent="0"/>
  <sheetData>
    <row r="1" spans="1:3" ht="20">
      <c r="A1" s="36" t="s">
        <v>2798</v>
      </c>
    </row>
    <row r="3" spans="1:3">
      <c r="A3" t="s">
        <v>2957</v>
      </c>
    </row>
    <row r="9" spans="1:3">
      <c r="A9" t="s">
        <v>1662</v>
      </c>
      <c r="B9" t="s">
        <v>2725</v>
      </c>
      <c r="C9" t="s">
        <v>1935</v>
      </c>
    </row>
    <row r="10" spans="1:3">
      <c r="A10">
        <v>49.2</v>
      </c>
      <c r="B10">
        <v>6</v>
      </c>
      <c r="C10">
        <v>20</v>
      </c>
    </row>
    <row r="11" spans="1:3">
      <c r="A11">
        <v>48.1</v>
      </c>
      <c r="B11">
        <v>6</v>
      </c>
      <c r="C11">
        <v>21</v>
      </c>
    </row>
    <row r="12" spans="1:3">
      <c r="A12">
        <v>48</v>
      </c>
      <c r="B12">
        <v>6</v>
      </c>
      <c r="C12">
        <v>22</v>
      </c>
    </row>
    <row r="13" spans="1:3">
      <c r="A13">
        <v>49.6</v>
      </c>
      <c r="B13">
        <v>6</v>
      </c>
      <c r="C13">
        <v>23</v>
      </c>
    </row>
    <row r="14" spans="1:3">
      <c r="A14">
        <v>47</v>
      </c>
      <c r="B14">
        <v>6</v>
      </c>
      <c r="C14">
        <v>24</v>
      </c>
    </row>
    <row r="15" spans="1:3">
      <c r="A15">
        <v>51.5</v>
      </c>
      <c r="B15">
        <v>8</v>
      </c>
      <c r="C15">
        <v>20</v>
      </c>
    </row>
    <row r="16" spans="1:3">
      <c r="A16">
        <v>51.7</v>
      </c>
      <c r="B16">
        <v>8</v>
      </c>
      <c r="C16">
        <v>21</v>
      </c>
    </row>
    <row r="17" spans="1:3">
      <c r="A17">
        <v>50.4</v>
      </c>
      <c r="B17">
        <v>8</v>
      </c>
      <c r="C17">
        <v>22</v>
      </c>
    </row>
    <row r="18" spans="1:3">
      <c r="A18">
        <v>51.2</v>
      </c>
      <c r="B18">
        <v>8</v>
      </c>
      <c r="C18">
        <v>23</v>
      </c>
    </row>
    <row r="19" spans="1:3">
      <c r="A19">
        <v>48.4</v>
      </c>
      <c r="B19">
        <v>8</v>
      </c>
      <c r="C19">
        <v>24</v>
      </c>
    </row>
    <row r="20" spans="1:3">
      <c r="A20">
        <v>51.1</v>
      </c>
      <c r="B20">
        <v>10</v>
      </c>
      <c r="C20">
        <v>20</v>
      </c>
    </row>
    <row r="21" spans="1:3">
      <c r="A21">
        <v>51.5</v>
      </c>
      <c r="B21">
        <v>10</v>
      </c>
      <c r="C21">
        <v>21</v>
      </c>
    </row>
    <row r="22" spans="1:3">
      <c r="A22">
        <v>50.3</v>
      </c>
      <c r="B22">
        <v>10</v>
      </c>
      <c r="C22">
        <v>22</v>
      </c>
    </row>
    <row r="23" spans="1:3">
      <c r="A23">
        <v>48.9</v>
      </c>
      <c r="B23">
        <v>10</v>
      </c>
      <c r="C23">
        <v>23</v>
      </c>
    </row>
    <row r="24" spans="1:3">
      <c r="A24">
        <v>48.7</v>
      </c>
      <c r="B24">
        <v>10</v>
      </c>
      <c r="C24">
        <v>24</v>
      </c>
    </row>
    <row r="25" spans="1:3">
      <c r="A25">
        <v>48.6</v>
      </c>
      <c r="B25">
        <v>12</v>
      </c>
      <c r="C25">
        <v>20</v>
      </c>
    </row>
    <row r="26" spans="1:3">
      <c r="A26">
        <v>47</v>
      </c>
      <c r="B26">
        <v>12</v>
      </c>
      <c r="C26">
        <v>21</v>
      </c>
    </row>
    <row r="27" spans="1:3">
      <c r="A27">
        <v>48</v>
      </c>
      <c r="B27">
        <v>12</v>
      </c>
      <c r="C27">
        <v>22</v>
      </c>
    </row>
    <row r="28" spans="1:3">
      <c r="A28">
        <v>46.4</v>
      </c>
      <c r="B28">
        <v>12</v>
      </c>
      <c r="C28">
        <v>23</v>
      </c>
    </row>
    <row r="29" spans="1:3">
      <c r="A29">
        <v>46.2</v>
      </c>
      <c r="B29">
        <v>12</v>
      </c>
      <c r="C29">
        <v>24</v>
      </c>
    </row>
    <row r="30" spans="1:3">
      <c r="A30">
        <v>43.2</v>
      </c>
      <c r="B30">
        <v>14</v>
      </c>
      <c r="C30">
        <v>20</v>
      </c>
    </row>
    <row r="31" spans="1:3">
      <c r="A31">
        <v>42.6</v>
      </c>
      <c r="B31">
        <v>14</v>
      </c>
      <c r="C31">
        <v>21</v>
      </c>
    </row>
    <row r="32" spans="1:3">
      <c r="A32">
        <v>42.1</v>
      </c>
      <c r="B32">
        <v>14</v>
      </c>
      <c r="C32">
        <v>22</v>
      </c>
    </row>
    <row r="33" spans="1:3">
      <c r="A33">
        <v>43.9</v>
      </c>
      <c r="B33">
        <v>14</v>
      </c>
      <c r="C33">
        <v>23</v>
      </c>
    </row>
    <row r="34" spans="1:3">
      <c r="A34">
        <v>40.5</v>
      </c>
      <c r="B34">
        <v>14</v>
      </c>
      <c r="C34">
        <v>24</v>
      </c>
    </row>
  </sheetData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I56" sqref="I56"/>
    </sheetView>
  </sheetViews>
  <sheetFormatPr baseColWidth="10" defaultColWidth="11" defaultRowHeight="13" x14ac:dyDescent="0"/>
  <sheetData>
    <row r="1" spans="1:2" ht="23">
      <c r="A1" s="26" t="s">
        <v>1539</v>
      </c>
    </row>
    <row r="3" spans="1:2">
      <c r="A3" t="s">
        <v>1286</v>
      </c>
    </row>
    <row r="4" spans="1:2">
      <c r="A4" t="s">
        <v>1132</v>
      </c>
    </row>
    <row r="5" spans="1:2">
      <c r="A5" t="s">
        <v>1133</v>
      </c>
    </row>
    <row r="9" spans="1:2">
      <c r="A9" s="1" t="s">
        <v>809</v>
      </c>
      <c r="B9" s="1" t="s">
        <v>1662</v>
      </c>
    </row>
    <row r="10" spans="1:2">
      <c r="A10">
        <v>6</v>
      </c>
      <c r="B10" s="3">
        <v>49.2</v>
      </c>
    </row>
    <row r="11" spans="1:2">
      <c r="A11">
        <v>6</v>
      </c>
      <c r="B11" s="3">
        <v>48.1</v>
      </c>
    </row>
    <row r="12" spans="1:2">
      <c r="A12">
        <v>6</v>
      </c>
      <c r="B12" s="3">
        <v>48</v>
      </c>
    </row>
    <row r="13" spans="1:2">
      <c r="A13">
        <v>6</v>
      </c>
      <c r="B13" s="3">
        <v>49.6</v>
      </c>
    </row>
    <row r="14" spans="1:2">
      <c r="A14">
        <v>6</v>
      </c>
      <c r="B14" s="3">
        <v>47</v>
      </c>
    </row>
    <row r="15" spans="1:2">
      <c r="A15">
        <v>8</v>
      </c>
      <c r="B15" s="3">
        <v>51.5</v>
      </c>
    </row>
    <row r="16" spans="1:2">
      <c r="A16">
        <v>8</v>
      </c>
      <c r="B16" s="3">
        <v>51.7</v>
      </c>
    </row>
    <row r="17" spans="1:2">
      <c r="A17">
        <v>8</v>
      </c>
      <c r="B17" s="3">
        <v>50.4</v>
      </c>
    </row>
    <row r="18" spans="1:2">
      <c r="A18">
        <v>8</v>
      </c>
      <c r="B18" s="3">
        <v>51.2</v>
      </c>
    </row>
    <row r="19" spans="1:2">
      <c r="A19">
        <v>8</v>
      </c>
      <c r="B19" s="3">
        <v>48.4</v>
      </c>
    </row>
    <row r="20" spans="1:2">
      <c r="A20">
        <v>10</v>
      </c>
      <c r="B20" s="3">
        <v>51.1</v>
      </c>
    </row>
    <row r="21" spans="1:2">
      <c r="A21">
        <v>10</v>
      </c>
      <c r="B21" s="3">
        <v>51.5</v>
      </c>
    </row>
    <row r="22" spans="1:2">
      <c r="A22">
        <v>10</v>
      </c>
      <c r="B22" s="3">
        <v>50.3</v>
      </c>
    </row>
    <row r="23" spans="1:2">
      <c r="A23">
        <v>10</v>
      </c>
      <c r="B23" s="3">
        <v>48.9</v>
      </c>
    </row>
    <row r="24" spans="1:2">
      <c r="A24">
        <v>10</v>
      </c>
      <c r="B24" s="3">
        <v>48.7</v>
      </c>
    </row>
    <row r="25" spans="1:2">
      <c r="A25">
        <v>12</v>
      </c>
      <c r="B25" s="3">
        <v>48.6</v>
      </c>
    </row>
    <row r="26" spans="1:2">
      <c r="A26">
        <v>12</v>
      </c>
      <c r="B26" s="3">
        <v>47</v>
      </c>
    </row>
    <row r="27" spans="1:2">
      <c r="A27">
        <v>12</v>
      </c>
      <c r="B27" s="3">
        <v>48</v>
      </c>
    </row>
    <row r="28" spans="1:2">
      <c r="A28">
        <v>12</v>
      </c>
      <c r="B28" s="3">
        <v>46.4</v>
      </c>
    </row>
    <row r="29" spans="1:2">
      <c r="A29">
        <v>12</v>
      </c>
      <c r="B29" s="3">
        <v>46.2</v>
      </c>
    </row>
    <row r="30" spans="1:2">
      <c r="A30">
        <v>14</v>
      </c>
      <c r="B30" s="3">
        <v>43.2</v>
      </c>
    </row>
    <row r="31" spans="1:2">
      <c r="A31">
        <v>14</v>
      </c>
      <c r="B31" s="3">
        <v>42.6</v>
      </c>
    </row>
    <row r="32" spans="1:2">
      <c r="A32">
        <v>14</v>
      </c>
      <c r="B32" s="3">
        <v>42.1</v>
      </c>
    </row>
    <row r="33" spans="1:2">
      <c r="A33">
        <v>14</v>
      </c>
      <c r="B33" s="3">
        <v>43.9</v>
      </c>
    </row>
    <row r="34" spans="1:2">
      <c r="A34">
        <v>14</v>
      </c>
      <c r="B34" s="3">
        <v>40.5</v>
      </c>
    </row>
  </sheetData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"/>
  <sheetViews>
    <sheetView workbookViewId="0">
      <selection activeCell="A8" sqref="A8"/>
    </sheetView>
  </sheetViews>
  <sheetFormatPr baseColWidth="10" defaultRowHeight="13" x14ac:dyDescent="0"/>
  <sheetData>
    <row r="1" spans="1:1" ht="20">
      <c r="A1" s="36" t="s">
        <v>4106</v>
      </c>
    </row>
    <row r="2" spans="1:1">
      <c r="A2" t="s">
        <v>4107</v>
      </c>
    </row>
    <row r="3" spans="1:1">
      <c r="A3" t="s">
        <v>4099</v>
      </c>
    </row>
    <row r="5" spans="1:1">
      <c r="A5" t="s">
        <v>4104</v>
      </c>
    </row>
    <row r="8" spans="1:1">
      <c r="A8" s="171" t="s">
        <v>4108</v>
      </c>
    </row>
    <row r="9" spans="1:1">
      <c r="A9" s="171" t="s">
        <v>4109</v>
      </c>
    </row>
    <row r="10" spans="1:1">
      <c r="A10" s="171" t="s">
        <v>4110</v>
      </c>
    </row>
    <row r="11" spans="1:1">
      <c r="A11" s="171" t="s">
        <v>4111</v>
      </c>
    </row>
    <row r="12" spans="1:1">
      <c r="A12" s="171" t="s">
        <v>4112</v>
      </c>
    </row>
    <row r="13" spans="1:1">
      <c r="A13" s="171" t="s">
        <v>4113</v>
      </c>
    </row>
    <row r="14" spans="1:1">
      <c r="A14" s="171" t="s">
        <v>4114</v>
      </c>
    </row>
    <row r="15" spans="1:1">
      <c r="A15" s="171" t="s">
        <v>4115</v>
      </c>
    </row>
    <row r="16" spans="1:1">
      <c r="A16" s="171" t="s">
        <v>4116</v>
      </c>
    </row>
    <row r="17" spans="1:1">
      <c r="A17" s="171" t="s">
        <v>4117</v>
      </c>
    </row>
    <row r="18" spans="1:1">
      <c r="A18" s="171" t="s">
        <v>4118</v>
      </c>
    </row>
    <row r="19" spans="1:1">
      <c r="A19" s="171" t="s">
        <v>4119</v>
      </c>
    </row>
    <row r="20" spans="1:1">
      <c r="A20" s="171" t="s">
        <v>4120</v>
      </c>
    </row>
    <row r="21" spans="1:1">
      <c r="A21" s="171" t="s">
        <v>4121</v>
      </c>
    </row>
    <row r="22" spans="1:1">
      <c r="A22" s="171" t="s">
        <v>4122</v>
      </c>
    </row>
    <row r="23" spans="1:1">
      <c r="A23" s="171" t="s">
        <v>4123</v>
      </c>
    </row>
    <row r="24" spans="1:1">
      <c r="A24" s="171" t="s">
        <v>4124</v>
      </c>
    </row>
    <row r="25" spans="1:1">
      <c r="A25" s="171" t="s">
        <v>4125</v>
      </c>
    </row>
    <row r="26" spans="1:1">
      <c r="A26" s="171" t="s">
        <v>4126</v>
      </c>
    </row>
    <row r="27" spans="1:1">
      <c r="A27" s="171" t="s">
        <v>4127</v>
      </c>
    </row>
    <row r="28" spans="1:1">
      <c r="A28" s="171" t="s">
        <v>4128</v>
      </c>
    </row>
    <row r="29" spans="1:1">
      <c r="A29" s="171" t="s">
        <v>4129</v>
      </c>
    </row>
    <row r="30" spans="1:1">
      <c r="A30" s="171" t="s">
        <v>4130</v>
      </c>
    </row>
    <row r="31" spans="1:1">
      <c r="A31" s="171" t="s">
        <v>4131</v>
      </c>
    </row>
    <row r="32" spans="1:1">
      <c r="A32" s="171" t="s">
        <v>4132</v>
      </c>
    </row>
    <row r="33" spans="1:1">
      <c r="A33" s="171" t="s">
        <v>4133</v>
      </c>
    </row>
    <row r="34" spans="1:1">
      <c r="A34" s="171" t="s">
        <v>4134</v>
      </c>
    </row>
    <row r="35" spans="1:1">
      <c r="A35" s="171" t="s">
        <v>4135</v>
      </c>
    </row>
    <row r="36" spans="1:1">
      <c r="A36" s="171" t="s">
        <v>4136</v>
      </c>
    </row>
    <row r="37" spans="1:1">
      <c r="A37" s="171" t="s">
        <v>4137</v>
      </c>
    </row>
    <row r="38" spans="1:1">
      <c r="A38" s="171" t="s">
        <v>4138</v>
      </c>
    </row>
    <row r="39" spans="1:1">
      <c r="A39" s="171" t="s">
        <v>4139</v>
      </c>
    </row>
    <row r="40" spans="1:1">
      <c r="A40" s="171" t="s">
        <v>4140</v>
      </c>
    </row>
    <row r="41" spans="1:1">
      <c r="A41" s="171" t="s">
        <v>4141</v>
      </c>
    </row>
    <row r="42" spans="1:1">
      <c r="A42" s="171" t="s">
        <v>4142</v>
      </c>
    </row>
    <row r="43" spans="1:1">
      <c r="A43" s="171" t="s">
        <v>4143</v>
      </c>
    </row>
    <row r="44" spans="1:1">
      <c r="A44" s="171" t="s">
        <v>4144</v>
      </c>
    </row>
    <row r="45" spans="1:1">
      <c r="A45" s="171" t="s">
        <v>4145</v>
      </c>
    </row>
    <row r="46" spans="1:1">
      <c r="A46" s="171" t="s">
        <v>4146</v>
      </c>
    </row>
    <row r="47" spans="1:1">
      <c r="A47" s="171" t="s">
        <v>4147</v>
      </c>
    </row>
    <row r="48" spans="1:1">
      <c r="A48" s="171" t="s">
        <v>4148</v>
      </c>
    </row>
    <row r="49" spans="1:1">
      <c r="A49" s="171" t="s">
        <v>4149</v>
      </c>
    </row>
    <row r="50" spans="1:1">
      <c r="A50" s="171" t="s">
        <v>4150</v>
      </c>
    </row>
    <row r="51" spans="1:1">
      <c r="A51" s="171" t="s">
        <v>4151</v>
      </c>
    </row>
    <row r="52" spans="1:1">
      <c r="A52" s="171" t="s">
        <v>4152</v>
      </c>
    </row>
    <row r="53" spans="1:1">
      <c r="A53" s="171" t="s">
        <v>4153</v>
      </c>
    </row>
    <row r="54" spans="1:1">
      <c r="A54" s="171" t="s">
        <v>4154</v>
      </c>
    </row>
    <row r="55" spans="1:1">
      <c r="A55" s="171" t="s">
        <v>4155</v>
      </c>
    </row>
    <row r="56" spans="1:1">
      <c r="A56" s="171" t="s">
        <v>4156</v>
      </c>
    </row>
    <row r="57" spans="1:1">
      <c r="A57" s="171" t="s">
        <v>4157</v>
      </c>
    </row>
    <row r="58" spans="1:1">
      <c r="A58" s="171" t="s">
        <v>4158</v>
      </c>
    </row>
    <row r="59" spans="1:1">
      <c r="A59" s="171" t="s">
        <v>4159</v>
      </c>
    </row>
    <row r="60" spans="1:1">
      <c r="A60" s="171" t="s">
        <v>4160</v>
      </c>
    </row>
    <row r="61" spans="1:1">
      <c r="A61" s="171" t="s">
        <v>4161</v>
      </c>
    </row>
    <row r="62" spans="1:1">
      <c r="A62" s="171" t="s">
        <v>4162</v>
      </c>
    </row>
    <row r="63" spans="1:1">
      <c r="A63" s="171" t="s">
        <v>4163</v>
      </c>
    </row>
    <row r="64" spans="1:1">
      <c r="A64" s="171" t="s">
        <v>4164</v>
      </c>
    </row>
    <row r="65" spans="1:1">
      <c r="A65" s="171" t="s">
        <v>4165</v>
      </c>
    </row>
    <row r="66" spans="1:1">
      <c r="A66" s="171" t="s">
        <v>4166</v>
      </c>
    </row>
    <row r="67" spans="1:1">
      <c r="A67" s="171" t="s">
        <v>4167</v>
      </c>
    </row>
    <row r="68" spans="1:1">
      <c r="A68" s="171" t="s">
        <v>4168</v>
      </c>
    </row>
    <row r="69" spans="1:1">
      <c r="A69" s="171" t="s">
        <v>4169</v>
      </c>
    </row>
    <row r="70" spans="1:1">
      <c r="A70" s="171" t="s">
        <v>4170</v>
      </c>
    </row>
    <row r="71" spans="1:1">
      <c r="A71" s="171" t="s">
        <v>4171</v>
      </c>
    </row>
    <row r="72" spans="1:1">
      <c r="A72" s="171" t="s">
        <v>4172</v>
      </c>
    </row>
    <row r="73" spans="1:1">
      <c r="A73" s="171" t="s">
        <v>4173</v>
      </c>
    </row>
    <row r="74" spans="1:1">
      <c r="A74" s="171" t="s">
        <v>4174</v>
      </c>
    </row>
    <row r="75" spans="1:1">
      <c r="A75" s="171" t="s">
        <v>4175</v>
      </c>
    </row>
    <row r="76" spans="1:1">
      <c r="A76" s="171" t="s">
        <v>4176</v>
      </c>
    </row>
    <row r="77" spans="1:1">
      <c r="A77" s="171" t="s">
        <v>4177</v>
      </c>
    </row>
    <row r="78" spans="1:1">
      <c r="A78" s="171" t="s">
        <v>4178</v>
      </c>
    </row>
    <row r="79" spans="1:1">
      <c r="A79" s="171" t="s">
        <v>4179</v>
      </c>
    </row>
    <row r="80" spans="1:1">
      <c r="A80" s="171" t="s">
        <v>4180</v>
      </c>
    </row>
    <row r="81" spans="1:1">
      <c r="A81" s="171" t="s">
        <v>4181</v>
      </c>
    </row>
    <row r="82" spans="1:1">
      <c r="A82" s="171" t="s">
        <v>4182</v>
      </c>
    </row>
    <row r="83" spans="1:1">
      <c r="A83" s="171" t="s">
        <v>4183</v>
      </c>
    </row>
    <row r="84" spans="1:1">
      <c r="A84" s="171" t="s">
        <v>4184</v>
      </c>
    </row>
    <row r="85" spans="1:1">
      <c r="A85" s="171" t="s">
        <v>4185</v>
      </c>
    </row>
    <row r="86" spans="1:1">
      <c r="A86" s="171" t="s">
        <v>4186</v>
      </c>
    </row>
    <row r="87" spans="1:1">
      <c r="A87" s="171" t="s">
        <v>4187</v>
      </c>
    </row>
    <row r="88" spans="1:1">
      <c r="A88" s="171" t="s">
        <v>4188</v>
      </c>
    </row>
    <row r="89" spans="1:1">
      <c r="A89" s="17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workbookViewId="0">
      <selection activeCell="A5" sqref="A5"/>
    </sheetView>
  </sheetViews>
  <sheetFormatPr baseColWidth="10" defaultRowHeight="13" x14ac:dyDescent="0"/>
  <sheetData>
    <row r="1" spans="1:4" ht="20">
      <c r="A1" s="36" t="s">
        <v>4106</v>
      </c>
    </row>
    <row r="2" spans="1:4">
      <c r="A2" t="s">
        <v>4189</v>
      </c>
    </row>
    <row r="4" spans="1:4">
      <c r="A4" t="s">
        <v>4191</v>
      </c>
    </row>
    <row r="5" spans="1:4">
      <c r="A5" t="s">
        <v>4099</v>
      </c>
    </row>
    <row r="7" spans="1:4">
      <c r="A7" t="s">
        <v>4104</v>
      </c>
    </row>
    <row r="11" spans="1:4">
      <c r="A11" s="171" t="s">
        <v>1635</v>
      </c>
      <c r="B11" t="s">
        <v>1359</v>
      </c>
      <c r="C11" t="s">
        <v>573</v>
      </c>
      <c r="D11" t="s">
        <v>4190</v>
      </c>
    </row>
    <row r="12" spans="1:4">
      <c r="A12" s="171">
        <v>1974</v>
      </c>
      <c r="B12">
        <v>1</v>
      </c>
      <c r="C12">
        <v>490</v>
      </c>
    </row>
    <row r="13" spans="1:4">
      <c r="A13" s="171">
        <v>1974</v>
      </c>
      <c r="B13">
        <v>2</v>
      </c>
      <c r="C13">
        <v>540</v>
      </c>
    </row>
    <row r="14" spans="1:4">
      <c r="A14" s="171">
        <v>1974</v>
      </c>
      <c r="B14">
        <v>4</v>
      </c>
      <c r="C14">
        <v>220</v>
      </c>
    </row>
    <row r="15" spans="1:4">
      <c r="A15" s="171">
        <v>1974</v>
      </c>
      <c r="B15">
        <v>7</v>
      </c>
      <c r="C15">
        <v>390</v>
      </c>
    </row>
    <row r="16" spans="1:4">
      <c r="A16" s="171">
        <v>1974</v>
      </c>
      <c r="B16">
        <v>10</v>
      </c>
      <c r="C16">
        <v>450</v>
      </c>
    </row>
    <row r="17" spans="1:3">
      <c r="A17" s="171">
        <v>1975</v>
      </c>
      <c r="B17">
        <v>1</v>
      </c>
      <c r="C17">
        <v>230</v>
      </c>
    </row>
    <row r="18" spans="1:3">
      <c r="A18" s="171">
        <v>1975</v>
      </c>
      <c r="B18">
        <v>4</v>
      </c>
      <c r="C18">
        <v>360</v>
      </c>
    </row>
    <row r="19" spans="1:3">
      <c r="A19" s="171">
        <v>1975</v>
      </c>
      <c r="B19">
        <v>7</v>
      </c>
      <c r="C19">
        <v>460</v>
      </c>
    </row>
    <row r="20" spans="1:3">
      <c r="A20" s="171">
        <v>1975</v>
      </c>
      <c r="B20">
        <v>10</v>
      </c>
      <c r="C20">
        <v>430</v>
      </c>
    </row>
    <row r="21" spans="1:3">
      <c r="A21" s="171">
        <v>1976</v>
      </c>
      <c r="B21">
        <v>1</v>
      </c>
      <c r="C21">
        <v>430</v>
      </c>
    </row>
    <row r="22" spans="1:3">
      <c r="A22" s="171">
        <v>1976</v>
      </c>
      <c r="B22">
        <v>4</v>
      </c>
      <c r="C22">
        <v>620</v>
      </c>
    </row>
    <row r="23" spans="1:3">
      <c r="A23" s="171">
        <v>1976</v>
      </c>
      <c r="B23">
        <v>8</v>
      </c>
      <c r="C23">
        <v>460</v>
      </c>
    </row>
    <row r="24" spans="1:3">
      <c r="A24" s="171">
        <v>1976</v>
      </c>
      <c r="B24">
        <v>10</v>
      </c>
      <c r="C24">
        <v>450</v>
      </c>
    </row>
    <row r="25" spans="1:3">
      <c r="A25" s="171">
        <v>1977</v>
      </c>
      <c r="B25">
        <v>1</v>
      </c>
      <c r="C25">
        <v>580</v>
      </c>
    </row>
    <row r="26" spans="1:3">
      <c r="A26" s="171">
        <v>1977</v>
      </c>
      <c r="B26">
        <v>4</v>
      </c>
      <c r="C26">
        <v>350</v>
      </c>
    </row>
    <row r="27" spans="1:3">
      <c r="A27" s="171">
        <v>1977</v>
      </c>
      <c r="B27">
        <v>7</v>
      </c>
      <c r="C27">
        <v>440</v>
      </c>
    </row>
    <row r="28" spans="1:3">
      <c r="A28" s="171">
        <v>1977</v>
      </c>
      <c r="B28">
        <v>10</v>
      </c>
      <c r="C28">
        <v>530</v>
      </c>
    </row>
    <row r="29" spans="1:3">
      <c r="A29" s="171">
        <v>1977</v>
      </c>
      <c r="B29">
        <v>11</v>
      </c>
      <c r="C29">
        <v>380</v>
      </c>
    </row>
    <row r="30" spans="1:3">
      <c r="A30" s="171">
        <v>1977</v>
      </c>
      <c r="B30">
        <v>12</v>
      </c>
      <c r="C30">
        <v>440</v>
      </c>
    </row>
    <row r="31" spans="1:3">
      <c r="A31" s="171">
        <v>1978</v>
      </c>
      <c r="B31">
        <v>1</v>
      </c>
      <c r="C31">
        <v>430</v>
      </c>
    </row>
    <row r="32" spans="1:3">
      <c r="A32" s="171">
        <v>1978</v>
      </c>
      <c r="B32">
        <v>2</v>
      </c>
      <c r="C32">
        <v>680</v>
      </c>
    </row>
    <row r="33" spans="1:3">
      <c r="A33" s="171">
        <v>1978</v>
      </c>
      <c r="B33">
        <v>3</v>
      </c>
      <c r="C33">
        <v>250</v>
      </c>
    </row>
    <row r="34" spans="1:3">
      <c r="A34" s="171">
        <v>1978</v>
      </c>
      <c r="B34">
        <v>4</v>
      </c>
      <c r="C34">
        <v>250</v>
      </c>
    </row>
    <row r="35" spans="1:3">
      <c r="A35" s="171">
        <v>1978</v>
      </c>
      <c r="B35">
        <v>5</v>
      </c>
      <c r="C35">
        <v>450</v>
      </c>
    </row>
    <row r="36" spans="1:3">
      <c r="A36" s="171">
        <v>1978</v>
      </c>
      <c r="B36">
        <v>6</v>
      </c>
      <c r="C36">
        <v>500</v>
      </c>
    </row>
    <row r="37" spans="1:3">
      <c r="A37" s="171">
        <v>1978</v>
      </c>
      <c r="B37">
        <v>7</v>
      </c>
      <c r="C37">
        <v>510</v>
      </c>
    </row>
    <row r="38" spans="1:3">
      <c r="A38" s="171">
        <v>1978</v>
      </c>
      <c r="B38">
        <v>8</v>
      </c>
      <c r="C38">
        <v>490</v>
      </c>
    </row>
    <row r="39" spans="1:3">
      <c r="A39" s="171">
        <v>1978</v>
      </c>
      <c r="B39">
        <v>9</v>
      </c>
      <c r="C39">
        <v>700</v>
      </c>
    </row>
    <row r="40" spans="1:3">
      <c r="A40" s="171">
        <v>1978</v>
      </c>
      <c r="B40">
        <v>10</v>
      </c>
      <c r="C40">
        <v>420</v>
      </c>
    </row>
    <row r="41" spans="1:3">
      <c r="A41" s="171">
        <v>1978</v>
      </c>
      <c r="B41">
        <v>11</v>
      </c>
      <c r="C41">
        <v>710</v>
      </c>
    </row>
    <row r="42" spans="1:3">
      <c r="A42" s="171">
        <v>1978</v>
      </c>
      <c r="B42">
        <v>12</v>
      </c>
      <c r="C42">
        <v>430</v>
      </c>
    </row>
    <row r="43" spans="1:3">
      <c r="A43" s="171">
        <v>1979</v>
      </c>
      <c r="B43">
        <v>1</v>
      </c>
      <c r="C43">
        <v>410</v>
      </c>
    </row>
    <row r="44" spans="1:3">
      <c r="A44" s="171">
        <v>1979</v>
      </c>
      <c r="B44">
        <v>2</v>
      </c>
      <c r="C44">
        <v>700</v>
      </c>
    </row>
    <row r="45" spans="1:3">
      <c r="A45" s="171">
        <v>1979</v>
      </c>
      <c r="B45">
        <v>3</v>
      </c>
      <c r="C45">
        <v>260</v>
      </c>
    </row>
    <row r="46" spans="1:3">
      <c r="A46" s="171">
        <v>1979</v>
      </c>
      <c r="B46">
        <v>4</v>
      </c>
      <c r="C46">
        <v>260</v>
      </c>
    </row>
    <row r="47" spans="1:3">
      <c r="A47" s="171">
        <v>1979</v>
      </c>
      <c r="B47">
        <v>5</v>
      </c>
      <c r="C47">
        <v>500</v>
      </c>
    </row>
    <row r="48" spans="1:3">
      <c r="A48" s="171">
        <v>1979</v>
      </c>
      <c r="B48">
        <v>6</v>
      </c>
      <c r="C48">
        <v>450</v>
      </c>
    </row>
    <row r="49" spans="1:3">
      <c r="A49" s="171">
        <v>1979</v>
      </c>
      <c r="B49">
        <v>7</v>
      </c>
      <c r="C49">
        <v>500</v>
      </c>
    </row>
    <row r="50" spans="1:3">
      <c r="A50" s="171">
        <v>1979</v>
      </c>
      <c r="B50">
        <v>8</v>
      </c>
      <c r="C50">
        <v>620</v>
      </c>
    </row>
    <row r="51" spans="1:3">
      <c r="A51" s="171">
        <v>1979</v>
      </c>
      <c r="B51">
        <v>9</v>
      </c>
      <c r="C51">
        <v>670</v>
      </c>
    </row>
    <row r="52" spans="1:3">
      <c r="A52" s="171">
        <v>1979</v>
      </c>
      <c r="B52">
        <v>10</v>
      </c>
      <c r="C52">
        <v>410</v>
      </c>
    </row>
    <row r="53" spans="1:3">
      <c r="A53" s="171">
        <v>1979</v>
      </c>
      <c r="B53">
        <v>11</v>
      </c>
      <c r="C53">
        <v>470</v>
      </c>
    </row>
    <row r="54" spans="1:3">
      <c r="A54" s="171">
        <v>1979</v>
      </c>
      <c r="B54">
        <v>12</v>
      </c>
      <c r="C54">
        <v>370</v>
      </c>
    </row>
    <row r="55" spans="1:3">
      <c r="A55" s="171">
        <v>1980</v>
      </c>
      <c r="B55">
        <v>1</v>
      </c>
      <c r="C55">
        <v>410</v>
      </c>
    </row>
    <row r="56" spans="1:3">
      <c r="A56" s="171">
        <v>1980</v>
      </c>
      <c r="B56">
        <v>2</v>
      </c>
      <c r="C56">
        <v>540</v>
      </c>
    </row>
    <row r="57" spans="1:3">
      <c r="A57" s="171">
        <v>1980</v>
      </c>
      <c r="B57">
        <v>3</v>
      </c>
      <c r="C57">
        <v>550</v>
      </c>
    </row>
    <row r="58" spans="1:3">
      <c r="A58" s="171">
        <v>1980</v>
      </c>
      <c r="B58">
        <v>4</v>
      </c>
      <c r="C58">
        <v>220</v>
      </c>
    </row>
    <row r="59" spans="1:3">
      <c r="A59" s="171">
        <v>1980</v>
      </c>
      <c r="B59">
        <v>5</v>
      </c>
      <c r="C59">
        <v>460</v>
      </c>
    </row>
    <row r="60" spans="1:3">
      <c r="A60" s="171">
        <v>1980</v>
      </c>
      <c r="B60">
        <v>6</v>
      </c>
      <c r="C60">
        <v>390</v>
      </c>
    </row>
    <row r="61" spans="1:3">
      <c r="A61" s="171">
        <v>1980</v>
      </c>
      <c r="B61">
        <v>7</v>
      </c>
      <c r="C61">
        <v>550</v>
      </c>
    </row>
    <row r="62" spans="1:3">
      <c r="A62" s="171">
        <v>1980</v>
      </c>
      <c r="B62">
        <v>8</v>
      </c>
      <c r="C62">
        <v>320</v>
      </c>
    </row>
    <row r="63" spans="1:3">
      <c r="A63" s="171">
        <v>1980</v>
      </c>
      <c r="B63">
        <v>9</v>
      </c>
      <c r="C63">
        <v>570</v>
      </c>
    </row>
    <row r="64" spans="1:3">
      <c r="A64" s="171">
        <v>1980</v>
      </c>
      <c r="B64">
        <v>10</v>
      </c>
      <c r="C64">
        <v>480</v>
      </c>
    </row>
    <row r="65" spans="1:3">
      <c r="A65" s="171">
        <v>1980</v>
      </c>
      <c r="B65">
        <v>12</v>
      </c>
      <c r="C65">
        <v>520</v>
      </c>
    </row>
    <row r="66" spans="1:3">
      <c r="A66" s="171">
        <v>1981</v>
      </c>
      <c r="B66">
        <v>1</v>
      </c>
      <c r="C66">
        <v>620</v>
      </c>
    </row>
    <row r="67" spans="1:3">
      <c r="A67" s="171">
        <v>1981</v>
      </c>
      <c r="B67">
        <v>2</v>
      </c>
      <c r="C67">
        <v>520</v>
      </c>
    </row>
    <row r="68" spans="1:3">
      <c r="A68" s="171">
        <v>1981</v>
      </c>
      <c r="B68">
        <v>3</v>
      </c>
      <c r="C68">
        <v>430</v>
      </c>
    </row>
    <row r="69" spans="1:3">
      <c r="A69" s="171">
        <v>1981</v>
      </c>
      <c r="B69">
        <v>4</v>
      </c>
      <c r="C69">
        <v>400</v>
      </c>
    </row>
    <row r="70" spans="1:3">
      <c r="A70" s="171">
        <v>1981</v>
      </c>
      <c r="B70">
        <v>5</v>
      </c>
      <c r="C70">
        <v>430</v>
      </c>
    </row>
    <row r="71" spans="1:3">
      <c r="A71" s="171">
        <v>1981</v>
      </c>
      <c r="B71">
        <v>6</v>
      </c>
      <c r="C71">
        <v>490</v>
      </c>
    </row>
    <row r="72" spans="1:3">
      <c r="A72" s="171">
        <v>1981</v>
      </c>
      <c r="B72">
        <v>7</v>
      </c>
      <c r="C72">
        <v>560</v>
      </c>
    </row>
    <row r="73" spans="1:3">
      <c r="A73" s="171">
        <v>1981</v>
      </c>
      <c r="B73">
        <v>8</v>
      </c>
      <c r="C73">
        <v>370</v>
      </c>
    </row>
    <row r="74" spans="1:3">
      <c r="A74" s="171">
        <v>1981</v>
      </c>
      <c r="B74">
        <v>9</v>
      </c>
      <c r="C74">
        <v>460</v>
      </c>
    </row>
    <row r="75" spans="1:3">
      <c r="A75" s="171">
        <v>1981</v>
      </c>
      <c r="B75">
        <v>10</v>
      </c>
      <c r="C75">
        <v>390</v>
      </c>
    </row>
    <row r="76" spans="1:3">
      <c r="A76" s="171">
        <v>1981</v>
      </c>
      <c r="B76">
        <v>12</v>
      </c>
      <c r="C76">
        <v>330</v>
      </c>
    </row>
    <row r="77" spans="1:3">
      <c r="A77" s="171">
        <v>1982</v>
      </c>
      <c r="B77">
        <v>3</v>
      </c>
      <c r="C77">
        <v>350</v>
      </c>
    </row>
    <row r="78" spans="1:3">
      <c r="A78" s="171">
        <v>1982</v>
      </c>
      <c r="B78">
        <v>5</v>
      </c>
      <c r="C78">
        <v>480</v>
      </c>
    </row>
    <row r="79" spans="1:3">
      <c r="A79" s="171">
        <v>1982</v>
      </c>
      <c r="B79">
        <v>6</v>
      </c>
      <c r="C79">
        <v>390</v>
      </c>
    </row>
    <row r="80" spans="1:3">
      <c r="A80" s="171">
        <v>1982</v>
      </c>
      <c r="B80">
        <v>8</v>
      </c>
      <c r="C80">
        <v>500</v>
      </c>
    </row>
    <row r="81" spans="1:3">
      <c r="A81" s="171">
        <v>1982</v>
      </c>
      <c r="B81">
        <v>11</v>
      </c>
      <c r="C81">
        <v>410</v>
      </c>
    </row>
    <row r="82" spans="1:3">
      <c r="A82" s="171">
        <v>1983</v>
      </c>
      <c r="B82">
        <v>2</v>
      </c>
      <c r="C82">
        <v>470</v>
      </c>
    </row>
    <row r="83" spans="1:3">
      <c r="A83" s="171">
        <v>1983</v>
      </c>
      <c r="B83">
        <v>5</v>
      </c>
      <c r="C83">
        <v>280</v>
      </c>
    </row>
    <row r="84" spans="1:3">
      <c r="A84" s="171">
        <v>1983</v>
      </c>
      <c r="B84">
        <v>8</v>
      </c>
      <c r="C84">
        <v>510</v>
      </c>
    </row>
    <row r="85" spans="1:3">
      <c r="A85" s="171">
        <v>1983</v>
      </c>
      <c r="B85">
        <v>11</v>
      </c>
      <c r="C85">
        <v>470</v>
      </c>
    </row>
    <row r="86" spans="1:3">
      <c r="A86" s="171">
        <v>1984</v>
      </c>
      <c r="B86">
        <v>2</v>
      </c>
      <c r="C86">
        <v>310</v>
      </c>
    </row>
    <row r="87" spans="1:3">
      <c r="A87" s="171">
        <v>1984</v>
      </c>
      <c r="B87">
        <v>5</v>
      </c>
      <c r="C87">
        <v>230</v>
      </c>
    </row>
    <row r="88" spans="1:3">
      <c r="A88" s="171">
        <v>1984</v>
      </c>
      <c r="B88">
        <v>7</v>
      </c>
      <c r="C88">
        <v>470</v>
      </c>
    </row>
    <row r="89" spans="1:3">
      <c r="A89" s="171">
        <v>1984</v>
      </c>
      <c r="B89">
        <v>11</v>
      </c>
      <c r="C89">
        <v>330</v>
      </c>
    </row>
    <row r="90" spans="1:3">
      <c r="A90" s="171">
        <v>1985</v>
      </c>
      <c r="B90">
        <v>3</v>
      </c>
      <c r="C90">
        <v>320</v>
      </c>
    </row>
    <row r="91" spans="1:3">
      <c r="A91" s="171">
        <v>1985</v>
      </c>
      <c r="B91">
        <v>5</v>
      </c>
      <c r="C91">
        <v>500</v>
      </c>
    </row>
    <row r="92" spans="1:3">
      <c r="A92" s="17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workbookViewId="0">
      <selection activeCell="A39" sqref="A39:XFD39"/>
    </sheetView>
  </sheetViews>
  <sheetFormatPr baseColWidth="10" defaultColWidth="11" defaultRowHeight="13" x14ac:dyDescent="0"/>
  <cols>
    <col min="1" max="1" width="17.28515625" customWidth="1"/>
  </cols>
  <sheetData>
    <row r="1" spans="1:1" ht="23">
      <c r="A1" s="26" t="s">
        <v>1300</v>
      </c>
    </row>
    <row r="3" spans="1:1">
      <c r="A3" t="s">
        <v>64</v>
      </c>
    </row>
    <row r="4" spans="1:1">
      <c r="A4" t="s">
        <v>1568</v>
      </c>
    </row>
    <row r="5" spans="1:1">
      <c r="A5" t="s">
        <v>65</v>
      </c>
    </row>
    <row r="6" spans="1:1">
      <c r="A6" t="s">
        <v>66</v>
      </c>
    </row>
    <row r="7" spans="1:1">
      <c r="A7" t="s">
        <v>1002</v>
      </c>
    </row>
    <row r="8" spans="1:1">
      <c r="A8" t="s">
        <v>1446</v>
      </c>
    </row>
    <row r="9" spans="1:1">
      <c r="A9" t="s">
        <v>1003</v>
      </c>
    </row>
    <row r="10" spans="1:1">
      <c r="A10" t="s">
        <v>1312</v>
      </c>
    </row>
    <row r="11" spans="1:1">
      <c r="A11" t="s">
        <v>1313</v>
      </c>
    </row>
    <row r="12" spans="1:1">
      <c r="A12" t="s">
        <v>1314</v>
      </c>
    </row>
    <row r="13" spans="1:1">
      <c r="A13" t="s">
        <v>2740</v>
      </c>
    </row>
    <row r="14" spans="1:1">
      <c r="A14" t="s">
        <v>193</v>
      </c>
    </row>
    <row r="15" spans="1:1">
      <c r="A15" t="s">
        <v>194</v>
      </c>
    </row>
    <row r="16" spans="1:1">
      <c r="A16" t="s">
        <v>195</v>
      </c>
    </row>
    <row r="18" spans="1:4">
      <c r="A18" t="s">
        <v>1625</v>
      </c>
    </row>
    <row r="19" spans="1:4">
      <c r="A19" t="s">
        <v>1507</v>
      </c>
    </row>
    <row r="21" spans="1:4">
      <c r="A21" t="s">
        <v>1229</v>
      </c>
    </row>
    <row r="22" spans="1:4">
      <c r="A22" t="s">
        <v>69</v>
      </c>
    </row>
    <row r="23" spans="1:4">
      <c r="A23" t="s">
        <v>1226</v>
      </c>
    </row>
    <row r="24" spans="1:4">
      <c r="A24" t="s">
        <v>1094</v>
      </c>
    </row>
    <row r="27" spans="1:4">
      <c r="A27" s="1" t="s">
        <v>986</v>
      </c>
      <c r="B27" s="1" t="s">
        <v>987</v>
      </c>
      <c r="C27" s="1" t="s">
        <v>988</v>
      </c>
      <c r="D27" s="1" t="s">
        <v>989</v>
      </c>
    </row>
    <row r="28" spans="1:4">
      <c r="A28" s="19" t="s">
        <v>990</v>
      </c>
      <c r="B28" s="19" t="s">
        <v>995</v>
      </c>
      <c r="C28" s="19" t="s">
        <v>996</v>
      </c>
      <c r="D28" s="19" t="s">
        <v>1146</v>
      </c>
    </row>
    <row r="29" spans="1:4">
      <c r="A29" t="s">
        <v>1147</v>
      </c>
      <c r="B29">
        <v>60</v>
      </c>
      <c r="C29">
        <v>20</v>
      </c>
      <c r="D29">
        <v>10</v>
      </c>
    </row>
    <row r="30" spans="1:4">
      <c r="A30" t="s">
        <v>1148</v>
      </c>
      <c r="B30">
        <v>68</v>
      </c>
      <c r="C30">
        <v>10</v>
      </c>
      <c r="D30">
        <v>6</v>
      </c>
    </row>
    <row r="31" spans="1:4">
      <c r="A31" s="30" t="s">
        <v>1149</v>
      </c>
      <c r="B31" s="30">
        <v>58</v>
      </c>
      <c r="C31" s="30">
        <v>2</v>
      </c>
      <c r="D31" s="30">
        <v>3</v>
      </c>
    </row>
    <row r="32" spans="1:4">
      <c r="A32" t="s">
        <v>1150</v>
      </c>
      <c r="B32">
        <v>186</v>
      </c>
    </row>
    <row r="34" spans="1:1">
      <c r="A34" t="s">
        <v>1095</v>
      </c>
    </row>
    <row r="35" spans="1:1">
      <c r="A35" t="s">
        <v>1096</v>
      </c>
    </row>
    <row r="37" spans="1:1">
      <c r="A37" t="s">
        <v>1110</v>
      </c>
    </row>
    <row r="38" spans="1:1">
      <c r="A38" t="s">
        <v>197</v>
      </c>
    </row>
    <row r="39" spans="1:1">
      <c r="A39" t="s">
        <v>1225</v>
      </c>
    </row>
    <row r="40" spans="1:1">
      <c r="A40" t="s">
        <v>1070</v>
      </c>
    </row>
    <row r="41" spans="1:1">
      <c r="A41" t="s">
        <v>1231</v>
      </c>
    </row>
    <row r="42" spans="1:1">
      <c r="A42" t="s">
        <v>1232</v>
      </c>
    </row>
    <row r="43" spans="1:1">
      <c r="A43" t="s">
        <v>1379</v>
      </c>
    </row>
    <row r="44" spans="1:1">
      <c r="A44" t="s">
        <v>1519</v>
      </c>
    </row>
    <row r="45" spans="1:1">
      <c r="A45" t="s">
        <v>1143</v>
      </c>
    </row>
    <row r="46" spans="1:1">
      <c r="A46" t="s">
        <v>1152</v>
      </c>
    </row>
    <row r="47" spans="1:1">
      <c r="A47" t="s">
        <v>1151</v>
      </c>
    </row>
    <row r="48" spans="1:1">
      <c r="A48" t="s">
        <v>985</v>
      </c>
    </row>
    <row r="50" spans="1:7">
      <c r="A50" t="s">
        <v>1450</v>
      </c>
    </row>
    <row r="51" spans="1:7">
      <c r="A51" t="s">
        <v>1163</v>
      </c>
      <c r="B51" t="s">
        <v>1164</v>
      </c>
      <c r="C51" t="s">
        <v>2757</v>
      </c>
      <c r="D51" t="s">
        <v>1165</v>
      </c>
      <c r="E51" t="s">
        <v>1166</v>
      </c>
      <c r="F51" t="s">
        <v>1167</v>
      </c>
      <c r="G51" t="s">
        <v>1001</v>
      </c>
    </row>
    <row r="52" spans="1:7">
      <c r="A52" t="s">
        <v>1153</v>
      </c>
      <c r="B52" t="s">
        <v>1419</v>
      </c>
      <c r="C52">
        <v>148</v>
      </c>
      <c r="D52">
        <v>0</v>
      </c>
      <c r="E52">
        <v>12</v>
      </c>
      <c r="F52">
        <v>6</v>
      </c>
      <c r="G52">
        <v>24</v>
      </c>
    </row>
    <row r="53" spans="1:7">
      <c r="A53" t="s">
        <v>1306</v>
      </c>
      <c r="B53" t="s">
        <v>1419</v>
      </c>
      <c r="C53">
        <v>137</v>
      </c>
      <c r="D53">
        <v>0</v>
      </c>
      <c r="E53">
        <v>13</v>
      </c>
      <c r="F53">
        <v>15</v>
      </c>
      <c r="G53">
        <v>43</v>
      </c>
    </row>
    <row r="54" spans="1:7">
      <c r="A54" t="s">
        <v>1307</v>
      </c>
      <c r="B54" t="s">
        <v>1419</v>
      </c>
      <c r="C54">
        <v>137</v>
      </c>
      <c r="D54">
        <v>0</v>
      </c>
      <c r="E54">
        <v>6</v>
      </c>
      <c r="F54">
        <v>16</v>
      </c>
      <c r="G54">
        <v>38</v>
      </c>
    </row>
    <row r="55" spans="1:7">
      <c r="A55" t="s">
        <v>1308</v>
      </c>
      <c r="B55" t="s">
        <v>1419</v>
      </c>
      <c r="C55">
        <v>16</v>
      </c>
      <c r="D55">
        <v>10</v>
      </c>
      <c r="E55">
        <v>3</v>
      </c>
      <c r="F55">
        <v>2</v>
      </c>
      <c r="G55">
        <v>17</v>
      </c>
    </row>
    <row r="56" spans="1:7">
      <c r="A56" t="s">
        <v>1309</v>
      </c>
      <c r="B56" t="s">
        <v>1419</v>
      </c>
      <c r="C56">
        <v>137</v>
      </c>
      <c r="D56">
        <v>0</v>
      </c>
      <c r="E56">
        <v>10</v>
      </c>
      <c r="F56">
        <v>10</v>
      </c>
      <c r="G56">
        <v>30</v>
      </c>
    </row>
    <row r="57" spans="1:7">
      <c r="A57" t="s">
        <v>1310</v>
      </c>
      <c r="B57" t="s">
        <v>1419</v>
      </c>
      <c r="C57">
        <v>135</v>
      </c>
      <c r="D57">
        <v>6</v>
      </c>
      <c r="E57">
        <v>18</v>
      </c>
      <c r="F57">
        <v>12</v>
      </c>
      <c r="G57">
        <v>48</v>
      </c>
    </row>
    <row r="58" spans="1:7">
      <c r="A58" t="s">
        <v>1159</v>
      </c>
      <c r="B58" t="s">
        <v>1419</v>
      </c>
      <c r="C58">
        <v>83</v>
      </c>
      <c r="D58">
        <v>4</v>
      </c>
      <c r="E58">
        <v>5</v>
      </c>
      <c r="F58">
        <v>6</v>
      </c>
      <c r="G58">
        <v>21</v>
      </c>
    </row>
    <row r="59" spans="1:7">
      <c r="A59" t="s">
        <v>1160</v>
      </c>
      <c r="B59" t="s">
        <v>1419</v>
      </c>
      <c r="C59">
        <v>109</v>
      </c>
      <c r="D59">
        <v>0</v>
      </c>
      <c r="E59">
        <v>17</v>
      </c>
      <c r="F59">
        <v>15</v>
      </c>
      <c r="G59">
        <v>47</v>
      </c>
    </row>
    <row r="60" spans="1:7">
      <c r="A60" t="s">
        <v>1161</v>
      </c>
      <c r="B60" t="s">
        <v>1419</v>
      </c>
      <c r="C60">
        <v>134</v>
      </c>
      <c r="D60">
        <v>0</v>
      </c>
      <c r="E60">
        <v>11</v>
      </c>
      <c r="F60">
        <v>11</v>
      </c>
      <c r="G60">
        <v>33</v>
      </c>
    </row>
    <row r="61" spans="1:7">
      <c r="A61" t="s">
        <v>1304</v>
      </c>
      <c r="B61" t="s">
        <v>1419</v>
      </c>
      <c r="C61">
        <v>65</v>
      </c>
      <c r="D61">
        <v>0</v>
      </c>
      <c r="E61">
        <v>2</v>
      </c>
      <c r="F61">
        <v>10</v>
      </c>
      <c r="G61">
        <v>22</v>
      </c>
    </row>
    <row r="62" spans="1:7">
      <c r="A62" t="s">
        <v>1305</v>
      </c>
      <c r="B62" t="s">
        <v>1419</v>
      </c>
      <c r="C62">
        <v>138</v>
      </c>
      <c r="D62">
        <v>0</v>
      </c>
      <c r="E62">
        <v>28</v>
      </c>
      <c r="F62">
        <v>15</v>
      </c>
      <c r="G62">
        <v>58</v>
      </c>
    </row>
    <row r="63" spans="1:7">
      <c r="A63" t="s">
        <v>1435</v>
      </c>
      <c r="B63" t="s">
        <v>1419</v>
      </c>
      <c r="C63">
        <v>159</v>
      </c>
      <c r="D63">
        <v>0</v>
      </c>
      <c r="E63">
        <v>9</v>
      </c>
      <c r="F63">
        <v>20</v>
      </c>
      <c r="G63">
        <v>49</v>
      </c>
    </row>
    <row r="64" spans="1:7">
      <c r="A64" t="s">
        <v>1156</v>
      </c>
      <c r="B64" t="s">
        <v>896</v>
      </c>
      <c r="C64">
        <v>102</v>
      </c>
      <c r="D64">
        <v>0</v>
      </c>
      <c r="E64">
        <v>7</v>
      </c>
      <c r="F64">
        <v>4</v>
      </c>
      <c r="G64">
        <v>15</v>
      </c>
    </row>
    <row r="65" spans="1:7">
      <c r="A65" t="s">
        <v>1157</v>
      </c>
      <c r="B65" t="s">
        <v>896</v>
      </c>
      <c r="C65">
        <v>137</v>
      </c>
      <c r="D65">
        <v>0</v>
      </c>
      <c r="E65">
        <v>6</v>
      </c>
      <c r="F65">
        <v>4</v>
      </c>
      <c r="G65">
        <v>14</v>
      </c>
    </row>
    <row r="66" spans="1:7">
      <c r="A66" t="s">
        <v>1158</v>
      </c>
      <c r="B66" t="s">
        <v>896</v>
      </c>
      <c r="C66">
        <v>137</v>
      </c>
      <c r="D66">
        <v>5</v>
      </c>
      <c r="E66">
        <v>11</v>
      </c>
      <c r="F66">
        <v>15</v>
      </c>
      <c r="G66">
        <v>46</v>
      </c>
    </row>
    <row r="67" spans="1:7">
      <c r="A67" t="s">
        <v>876</v>
      </c>
      <c r="B67" t="s">
        <v>1416</v>
      </c>
      <c r="C67">
        <v>143</v>
      </c>
      <c r="D67">
        <v>0</v>
      </c>
      <c r="E67">
        <v>2</v>
      </c>
      <c r="F67">
        <v>0</v>
      </c>
      <c r="G67">
        <v>2</v>
      </c>
    </row>
    <row r="68" spans="1:7">
      <c r="A68" t="s">
        <v>1162</v>
      </c>
      <c r="B68" t="s">
        <v>1416</v>
      </c>
      <c r="C68">
        <v>138</v>
      </c>
      <c r="D68">
        <v>0</v>
      </c>
      <c r="E68">
        <v>1</v>
      </c>
      <c r="F68">
        <v>0</v>
      </c>
      <c r="G68">
        <v>1</v>
      </c>
    </row>
  </sheetData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I33" sqref="I33"/>
    </sheetView>
  </sheetViews>
  <sheetFormatPr baseColWidth="10" defaultRowHeight="13" x14ac:dyDescent="0"/>
  <sheetData>
    <row r="1" spans="1:6" ht="20">
      <c r="A1" s="36" t="s">
        <v>3951</v>
      </c>
    </row>
    <row r="2" spans="1:6">
      <c r="A2" s="13">
        <v>40110</v>
      </c>
    </row>
    <row r="4" spans="1:6">
      <c r="A4" t="s">
        <v>3952</v>
      </c>
    </row>
    <row r="6" spans="1:6">
      <c r="A6" t="s">
        <v>3953</v>
      </c>
    </row>
    <row r="7" spans="1:6">
      <c r="A7" t="s">
        <v>3955</v>
      </c>
    </row>
    <row r="8" spans="1:6">
      <c r="A8" t="s">
        <v>3954</v>
      </c>
    </row>
    <row r="16" spans="1:6">
      <c r="A16" t="s">
        <v>3945</v>
      </c>
      <c r="B16" s="1" t="s">
        <v>3946</v>
      </c>
      <c r="C16" s="1" t="s">
        <v>3947</v>
      </c>
      <c r="D16" s="1" t="s">
        <v>3948</v>
      </c>
      <c r="E16" s="1" t="s">
        <v>3949</v>
      </c>
      <c r="F16" s="1" t="s">
        <v>3950</v>
      </c>
    </row>
    <row r="17" spans="1:6">
      <c r="A17" s="164">
        <v>2010.0427</v>
      </c>
      <c r="B17">
        <v>1.9</v>
      </c>
      <c r="C17">
        <v>1.1000000000000001</v>
      </c>
      <c r="D17">
        <v>0.9</v>
      </c>
      <c r="E17">
        <v>1.9</v>
      </c>
      <c r="F17">
        <v>1.4</v>
      </c>
    </row>
    <row r="18" spans="1:6">
      <c r="A18" s="164">
        <v>2010.0525</v>
      </c>
      <c r="B18">
        <v>1</v>
      </c>
      <c r="C18">
        <v>0.7</v>
      </c>
      <c r="D18">
        <v>0.6</v>
      </c>
      <c r="E18">
        <v>0.7</v>
      </c>
      <c r="F18">
        <v>1</v>
      </c>
    </row>
    <row r="19" spans="1:6">
      <c r="A19" s="164">
        <v>2010.0622000000001</v>
      </c>
      <c r="B19">
        <v>1.8</v>
      </c>
      <c r="C19">
        <v>0.6</v>
      </c>
      <c r="D19">
        <v>0.3</v>
      </c>
      <c r="E19">
        <v>0.7</v>
      </c>
      <c r="F19">
        <v>1</v>
      </c>
    </row>
    <row r="20" spans="1:6">
      <c r="A20" s="164">
        <v>2010.0726</v>
      </c>
      <c r="B20">
        <v>0.7</v>
      </c>
      <c r="C20">
        <v>0.3</v>
      </c>
      <c r="D20">
        <v>0.8</v>
      </c>
      <c r="E20">
        <v>0.5</v>
      </c>
      <c r="F20">
        <v>0.8</v>
      </c>
    </row>
    <row r="21" spans="1:6">
      <c r="A21" s="164">
        <v>2010.0816</v>
      </c>
      <c r="B21">
        <v>0.7</v>
      </c>
      <c r="C21">
        <v>0.3</v>
      </c>
      <c r="D21">
        <v>1.5</v>
      </c>
      <c r="E21">
        <v>0.6</v>
      </c>
      <c r="F21">
        <v>0.9</v>
      </c>
    </row>
    <row r="22" spans="1:6">
      <c r="A22" s="164">
        <v>2010.0824</v>
      </c>
      <c r="B22">
        <v>0.8</v>
      </c>
      <c r="C22">
        <v>0.5</v>
      </c>
      <c r="D22">
        <v>0.4</v>
      </c>
      <c r="E22">
        <v>0.4</v>
      </c>
      <c r="F22">
        <v>1.4</v>
      </c>
    </row>
    <row r="23" spans="1:6">
      <c r="A23" s="164">
        <v>2010.0831000000001</v>
      </c>
      <c r="B23">
        <v>0.9</v>
      </c>
      <c r="C23">
        <v>0.3</v>
      </c>
      <c r="D23">
        <v>1.1000000000000001</v>
      </c>
      <c r="E23">
        <v>0.6</v>
      </c>
      <c r="F23">
        <v>1.6</v>
      </c>
    </row>
    <row r="24" spans="1:6">
      <c r="A24" s="164">
        <v>2010.0907</v>
      </c>
      <c r="B24">
        <v>0.7</v>
      </c>
      <c r="C24">
        <v>0.3</v>
      </c>
      <c r="D24">
        <v>1.6</v>
      </c>
      <c r="E24">
        <v>0.5</v>
      </c>
      <c r="F24">
        <v>2.5</v>
      </c>
    </row>
    <row r="25" spans="1:6">
      <c r="A25" s="164">
        <v>2010.0914</v>
      </c>
      <c r="B25">
        <v>0.8</v>
      </c>
      <c r="C25">
        <v>0.3</v>
      </c>
      <c r="D25">
        <v>0.2</v>
      </c>
      <c r="E25">
        <v>0.4</v>
      </c>
      <c r="F25">
        <v>0.7</v>
      </c>
    </row>
    <row r="26" spans="1:6">
      <c r="A26" s="164">
        <v>2010.1020000000001</v>
      </c>
      <c r="B26">
        <v>0.5</v>
      </c>
      <c r="C26">
        <v>0.4</v>
      </c>
      <c r="D26">
        <v>0.2</v>
      </c>
      <c r="E26">
        <v>0.3</v>
      </c>
      <c r="F26">
        <v>0.6</v>
      </c>
    </row>
    <row r="27" spans="1:6">
      <c r="A27" s="164">
        <v>2010.1025999999999</v>
      </c>
      <c r="B27">
        <v>4.3</v>
      </c>
      <c r="C27">
        <v>2</v>
      </c>
      <c r="D27">
        <v>1.2</v>
      </c>
      <c r="E27">
        <v>2.2999999999999998</v>
      </c>
      <c r="F27">
        <v>1.1000000000000001</v>
      </c>
    </row>
    <row r="28" spans="1:6">
      <c r="A28" s="164">
        <v>2010.1102000000001</v>
      </c>
      <c r="B28">
        <v>7.4</v>
      </c>
      <c r="C28">
        <v>4</v>
      </c>
      <c r="D28">
        <v>2.1</v>
      </c>
      <c r="E28">
        <v>4.2</v>
      </c>
      <c r="F28">
        <v>1.9</v>
      </c>
    </row>
    <row r="29" spans="1:6">
      <c r="A29" s="164">
        <v>2010.1108999999999</v>
      </c>
      <c r="B29">
        <v>2.5</v>
      </c>
      <c r="C29">
        <v>1.3</v>
      </c>
      <c r="D29">
        <v>1.3</v>
      </c>
      <c r="E29">
        <v>2</v>
      </c>
      <c r="F29">
        <v>1.3</v>
      </c>
    </row>
    <row r="30" spans="1:6">
      <c r="A30" s="164">
        <v>2010.1116</v>
      </c>
      <c r="B30">
        <v>1.9</v>
      </c>
      <c r="C30">
        <v>1.1000000000000001</v>
      </c>
      <c r="D30">
        <v>0.6</v>
      </c>
      <c r="F30">
        <v>0.8</v>
      </c>
    </row>
    <row r="31" spans="1:6">
      <c r="A31">
        <v>2010.1229000000001</v>
      </c>
      <c r="B31">
        <v>5.3</v>
      </c>
      <c r="C31">
        <v>3.8</v>
      </c>
      <c r="D31">
        <v>4.3</v>
      </c>
      <c r="E31">
        <v>6.2</v>
      </c>
      <c r="F31">
        <v>3.1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13" workbookViewId="0">
      <selection activeCell="A13" sqref="A13"/>
    </sheetView>
  </sheetViews>
  <sheetFormatPr baseColWidth="10" defaultColWidth="11" defaultRowHeight="13" x14ac:dyDescent="0"/>
  <sheetData>
    <row r="1" spans="1:4" ht="20">
      <c r="A1" s="36" t="s">
        <v>2805</v>
      </c>
    </row>
    <row r="3" spans="1:4">
      <c r="A3" t="s">
        <v>2807</v>
      </c>
    </row>
    <row r="4" spans="1:4">
      <c r="A4" t="s">
        <v>2808</v>
      </c>
    </row>
    <row r="5" spans="1:4">
      <c r="A5" t="s">
        <v>2806</v>
      </c>
    </row>
    <row r="7" spans="1:4">
      <c r="A7" t="s">
        <v>2809</v>
      </c>
    </row>
    <row r="8" spans="1:4">
      <c r="A8" t="s">
        <v>3039</v>
      </c>
    </row>
    <row r="9" spans="1:4">
      <c r="A9" t="s">
        <v>3040</v>
      </c>
    </row>
    <row r="10" spans="1:4">
      <c r="A10" t="s">
        <v>3041</v>
      </c>
    </row>
    <row r="13" spans="1:4">
      <c r="A13" s="1" t="s">
        <v>1635</v>
      </c>
      <c r="B13" s="1" t="s">
        <v>2911</v>
      </c>
      <c r="C13" s="1" t="s">
        <v>2912</v>
      </c>
      <c r="D13" t="s">
        <v>2913</v>
      </c>
    </row>
    <row r="14" spans="1:4">
      <c r="A14">
        <v>1901</v>
      </c>
      <c r="B14">
        <v>16</v>
      </c>
      <c r="C14">
        <v>1</v>
      </c>
    </row>
    <row r="15" spans="1:4">
      <c r="A15">
        <v>1902</v>
      </c>
      <c r="B15">
        <v>17.559999999999999</v>
      </c>
      <c r="C15">
        <v>1</v>
      </c>
    </row>
    <row r="16" spans="1:4">
      <c r="A16">
        <v>1903</v>
      </c>
      <c r="B16">
        <v>16.64</v>
      </c>
      <c r="C16">
        <v>1</v>
      </c>
    </row>
    <row r="17" spans="1:3">
      <c r="A17">
        <v>1904</v>
      </c>
      <c r="B17">
        <v>17.21</v>
      </c>
      <c r="C17">
        <v>1</v>
      </c>
    </row>
    <row r="18" spans="1:3">
      <c r="A18">
        <v>1905</v>
      </c>
      <c r="B18">
        <v>16.96</v>
      </c>
      <c r="C18">
        <v>1</v>
      </c>
    </row>
    <row r="19" spans="1:3">
      <c r="A19">
        <v>1906</v>
      </c>
      <c r="B19">
        <v>17.45</v>
      </c>
      <c r="C19">
        <v>1</v>
      </c>
    </row>
    <row r="20" spans="1:3">
      <c r="A20">
        <v>1907</v>
      </c>
      <c r="B20">
        <v>17.48</v>
      </c>
      <c r="C20">
        <v>1</v>
      </c>
    </row>
    <row r="21" spans="1:3">
      <c r="A21">
        <v>1908</v>
      </c>
      <c r="B21">
        <v>17.5</v>
      </c>
      <c r="C21">
        <v>1</v>
      </c>
    </row>
    <row r="22" spans="1:3">
      <c r="A22">
        <v>1909</v>
      </c>
      <c r="B22">
        <v>17.73</v>
      </c>
      <c r="C22">
        <v>1</v>
      </c>
    </row>
    <row r="23" spans="1:3">
      <c r="A23">
        <v>1910</v>
      </c>
      <c r="B23">
        <v>17.34</v>
      </c>
      <c r="C23">
        <v>1</v>
      </c>
    </row>
    <row r="24" spans="1:3">
      <c r="A24">
        <v>1911</v>
      </c>
      <c r="B24">
        <v>18.78</v>
      </c>
      <c r="C24">
        <v>1</v>
      </c>
    </row>
    <row r="25" spans="1:3">
      <c r="A25">
        <v>1912</v>
      </c>
      <c r="B25">
        <v>16.899999999999999</v>
      </c>
      <c r="C25">
        <v>1</v>
      </c>
    </row>
    <row r="26" spans="1:3">
      <c r="A26">
        <v>1913</v>
      </c>
      <c r="B26">
        <v>18.02</v>
      </c>
      <c r="C26">
        <v>1</v>
      </c>
    </row>
    <row r="27" spans="1:3">
      <c r="A27">
        <v>1914</v>
      </c>
      <c r="B27">
        <v>17.54</v>
      </c>
      <c r="C27">
        <v>1</v>
      </c>
    </row>
    <row r="28" spans="1:3">
      <c r="A28">
        <v>1915</v>
      </c>
      <c r="B28">
        <v>17.850000000000001</v>
      </c>
      <c r="C28">
        <v>1</v>
      </c>
    </row>
    <row r="29" spans="1:3">
      <c r="A29">
        <v>1916</v>
      </c>
      <c r="B29">
        <v>17.87</v>
      </c>
      <c r="C29">
        <v>1</v>
      </c>
    </row>
    <row r="30" spans="1:3">
      <c r="A30">
        <v>1917</v>
      </c>
      <c r="B30">
        <v>17.239999999999998</v>
      </c>
      <c r="C30">
        <v>1</v>
      </c>
    </row>
    <row r="31" spans="1:3">
      <c r="A31">
        <v>1918</v>
      </c>
      <c r="B31">
        <v>18.27</v>
      </c>
      <c r="C31">
        <v>1</v>
      </c>
    </row>
    <row r="32" spans="1:3">
      <c r="A32">
        <v>1919</v>
      </c>
      <c r="B32">
        <v>18.04</v>
      </c>
      <c r="C32">
        <v>1</v>
      </c>
    </row>
    <row r="33" spans="1:3">
      <c r="A33">
        <v>1920</v>
      </c>
      <c r="B33">
        <v>16.87</v>
      </c>
      <c r="C33">
        <v>1</v>
      </c>
    </row>
    <row r="34" spans="1:3">
      <c r="A34">
        <v>1921</v>
      </c>
      <c r="B34">
        <v>18.920000000000002</v>
      </c>
      <c r="C34">
        <v>1</v>
      </c>
    </row>
    <row r="35" spans="1:3">
      <c r="A35">
        <v>1922</v>
      </c>
      <c r="B35">
        <v>18.86</v>
      </c>
      <c r="C35">
        <v>1</v>
      </c>
    </row>
    <row r="36" spans="1:3">
      <c r="A36">
        <v>1923</v>
      </c>
      <c r="B36">
        <v>18.18</v>
      </c>
      <c r="C36">
        <v>1</v>
      </c>
    </row>
    <row r="37" spans="1:3">
      <c r="A37">
        <v>1924</v>
      </c>
      <c r="B37">
        <v>17.190000000000001</v>
      </c>
      <c r="C37">
        <v>1</v>
      </c>
    </row>
    <row r="38" spans="1:3">
      <c r="A38">
        <v>1925</v>
      </c>
      <c r="B38">
        <v>18.71</v>
      </c>
      <c r="C38">
        <v>1</v>
      </c>
    </row>
    <row r="39" spans="1:3">
      <c r="A39">
        <v>1926</v>
      </c>
      <c r="B39">
        <v>17.489999999999998</v>
      </c>
      <c r="C39">
        <v>1</v>
      </c>
    </row>
    <row r="40" spans="1:3">
      <c r="A40">
        <v>1927</v>
      </c>
      <c r="B40">
        <v>18.89</v>
      </c>
      <c r="C40">
        <v>1</v>
      </c>
    </row>
    <row r="41" spans="1:3">
      <c r="A41">
        <v>1928</v>
      </c>
      <c r="B41">
        <v>17.48</v>
      </c>
      <c r="C41">
        <v>1</v>
      </c>
    </row>
    <row r="42" spans="1:3">
      <c r="A42">
        <v>1929</v>
      </c>
      <c r="B42">
        <v>18.03</v>
      </c>
      <c r="C42">
        <v>1</v>
      </c>
    </row>
    <row r="43" spans="1:3">
      <c r="A43">
        <v>1930</v>
      </c>
      <c r="B43">
        <v>17.95</v>
      </c>
      <c r="C43">
        <v>1</v>
      </c>
    </row>
    <row r="44" spans="1:3">
      <c r="A44">
        <v>1931</v>
      </c>
      <c r="B44">
        <v>18.38</v>
      </c>
      <c r="C44">
        <v>1</v>
      </c>
    </row>
    <row r="45" spans="1:3">
      <c r="A45">
        <v>1932</v>
      </c>
      <c r="B45">
        <v>18.28</v>
      </c>
      <c r="C45">
        <v>1</v>
      </c>
    </row>
    <row r="46" spans="1:3">
      <c r="A46">
        <v>1933</v>
      </c>
      <c r="B46">
        <v>19.16</v>
      </c>
      <c r="C46">
        <v>1</v>
      </c>
    </row>
    <row r="47" spans="1:3">
      <c r="A47">
        <v>1934</v>
      </c>
      <c r="B47">
        <v>18.23</v>
      </c>
      <c r="C47">
        <v>1</v>
      </c>
    </row>
    <row r="48" spans="1:3">
      <c r="A48">
        <v>1935</v>
      </c>
      <c r="B48">
        <v>18.45</v>
      </c>
      <c r="C48">
        <v>1</v>
      </c>
    </row>
    <row r="49" spans="1:4">
      <c r="A49">
        <v>1936</v>
      </c>
      <c r="B49">
        <v>18.149999999999999</v>
      </c>
      <c r="C49">
        <v>1</v>
      </c>
    </row>
    <row r="50" spans="1:4">
      <c r="A50">
        <v>1937</v>
      </c>
      <c r="B50">
        <v>17.87</v>
      </c>
      <c r="C50">
        <v>1</v>
      </c>
    </row>
    <row r="51" spans="1:4">
      <c r="A51">
        <v>1938</v>
      </c>
      <c r="B51">
        <v>18.95</v>
      </c>
      <c r="C51">
        <v>1</v>
      </c>
    </row>
    <row r="52" spans="1:4">
      <c r="A52">
        <v>1939</v>
      </c>
      <c r="B52">
        <v>17.87</v>
      </c>
      <c r="D52" t="s">
        <v>2914</v>
      </c>
    </row>
    <row r="53" spans="1:4">
      <c r="A53">
        <v>1940</v>
      </c>
      <c r="B53">
        <v>16.09</v>
      </c>
      <c r="C53">
        <v>2</v>
      </c>
    </row>
    <row r="54" spans="1:4">
      <c r="A54">
        <v>1941</v>
      </c>
      <c r="B54">
        <v>17.809999999999999</v>
      </c>
      <c r="C54">
        <v>2</v>
      </c>
    </row>
    <row r="55" spans="1:4">
      <c r="A55">
        <v>1942</v>
      </c>
      <c r="B55">
        <v>17.54</v>
      </c>
      <c r="C55">
        <v>2</v>
      </c>
    </row>
    <row r="56" spans="1:4">
      <c r="A56">
        <v>1943</v>
      </c>
      <c r="B56">
        <v>17.77</v>
      </c>
      <c r="C56">
        <v>2</v>
      </c>
    </row>
    <row r="57" spans="1:4">
      <c r="A57">
        <v>1944</v>
      </c>
      <c r="B57">
        <v>18.05</v>
      </c>
      <c r="C57">
        <v>2</v>
      </c>
    </row>
    <row r="58" spans="1:4">
      <c r="A58">
        <v>1945</v>
      </c>
      <c r="B58">
        <v>17.84</v>
      </c>
      <c r="C58">
        <v>2</v>
      </c>
    </row>
    <row r="59" spans="1:4">
      <c r="A59">
        <v>1946</v>
      </c>
      <c r="B59">
        <v>18.149999999999999</v>
      </c>
      <c r="C59">
        <v>2</v>
      </c>
    </row>
    <row r="60" spans="1:4">
      <c r="A60">
        <v>1947</v>
      </c>
      <c r="B60">
        <v>17.77</v>
      </c>
      <c r="C60">
        <v>2</v>
      </c>
    </row>
    <row r="61" spans="1:4">
      <c r="A61">
        <v>1948</v>
      </c>
      <c r="B61">
        <v>17.420000000000002</v>
      </c>
      <c r="C61">
        <v>2</v>
      </c>
    </row>
    <row r="62" spans="1:4">
      <c r="A62">
        <v>1949</v>
      </c>
      <c r="B62">
        <v>18.600000000000001</v>
      </c>
      <c r="C62">
        <v>2</v>
      </c>
    </row>
    <row r="63" spans="1:4">
      <c r="A63">
        <v>1950</v>
      </c>
      <c r="B63">
        <v>17.600000000000001</v>
      </c>
      <c r="C63">
        <v>2</v>
      </c>
    </row>
    <row r="64" spans="1:4">
      <c r="A64">
        <v>1951</v>
      </c>
      <c r="B64">
        <v>18.489999999999998</v>
      </c>
      <c r="C64">
        <v>2</v>
      </c>
    </row>
    <row r="65" spans="1:4">
      <c r="A65">
        <v>1952</v>
      </c>
      <c r="B65">
        <v>17.73</v>
      </c>
      <c r="C65">
        <v>2</v>
      </c>
    </row>
    <row r="66" spans="1:4">
      <c r="A66">
        <v>1953</v>
      </c>
      <c r="B66">
        <v>17.809999999999999</v>
      </c>
      <c r="C66">
        <v>2</v>
      </c>
    </row>
    <row r="67" spans="1:4">
      <c r="A67">
        <v>1954</v>
      </c>
      <c r="B67">
        <v>18.309999999999999</v>
      </c>
      <c r="C67">
        <v>2</v>
      </c>
    </row>
    <row r="68" spans="1:4">
      <c r="A68">
        <v>1955</v>
      </c>
      <c r="B68">
        <v>17.899999999999999</v>
      </c>
      <c r="C68">
        <v>2</v>
      </c>
    </row>
    <row r="69" spans="1:4">
      <c r="A69">
        <v>1956</v>
      </c>
      <c r="B69">
        <v>17.809999999999999</v>
      </c>
      <c r="C69">
        <v>2</v>
      </c>
    </row>
    <row r="70" spans="1:4">
      <c r="A70">
        <v>1957</v>
      </c>
      <c r="B70">
        <v>17.850000000000001</v>
      </c>
      <c r="D70" t="s">
        <v>2915</v>
      </c>
    </row>
    <row r="71" spans="1:4">
      <c r="A71">
        <v>1958</v>
      </c>
      <c r="B71">
        <v>16.39</v>
      </c>
      <c r="C71">
        <v>3</v>
      </c>
    </row>
    <row r="72" spans="1:4">
      <c r="A72">
        <v>1959</v>
      </c>
      <c r="B72">
        <v>17.239999999999998</v>
      </c>
      <c r="C72">
        <v>3</v>
      </c>
    </row>
    <row r="73" spans="1:4">
      <c r="A73">
        <v>1960</v>
      </c>
      <c r="B73">
        <v>16.64</v>
      </c>
      <c r="C73">
        <v>3</v>
      </c>
    </row>
    <row r="74" spans="1:4">
      <c r="A74">
        <v>1961</v>
      </c>
      <c r="B74">
        <v>16.5</v>
      </c>
      <c r="C74">
        <v>3</v>
      </c>
    </row>
    <row r="75" spans="1:4">
      <c r="A75">
        <v>1962</v>
      </c>
      <c r="B75">
        <v>17.29</v>
      </c>
      <c r="C75">
        <v>3</v>
      </c>
    </row>
    <row r="76" spans="1:4">
      <c r="A76">
        <v>1963</v>
      </c>
      <c r="B76">
        <v>16.78</v>
      </c>
      <c r="C76">
        <v>3</v>
      </c>
    </row>
    <row r="77" spans="1:4">
      <c r="A77">
        <v>1964</v>
      </c>
      <c r="B77">
        <v>17.28</v>
      </c>
      <c r="C77">
        <v>3</v>
      </c>
    </row>
    <row r="78" spans="1:4">
      <c r="A78">
        <v>1965</v>
      </c>
      <c r="B78">
        <v>17.23</v>
      </c>
      <c r="C78">
        <v>3</v>
      </c>
    </row>
    <row r="79" spans="1:4">
      <c r="A79">
        <v>1966</v>
      </c>
      <c r="B79">
        <v>16.53</v>
      </c>
      <c r="C79">
        <v>3</v>
      </c>
    </row>
    <row r="80" spans="1:4">
      <c r="A80">
        <v>1967</v>
      </c>
      <c r="B80">
        <v>16.739999999999998</v>
      </c>
      <c r="C80">
        <v>3</v>
      </c>
    </row>
    <row r="81" spans="1:3">
      <c r="A81">
        <v>1968</v>
      </c>
      <c r="B81">
        <v>16.54</v>
      </c>
      <c r="C81">
        <v>3</v>
      </c>
    </row>
    <row r="82" spans="1:3">
      <c r="A82">
        <v>1969</v>
      </c>
      <c r="B82">
        <v>16.86</v>
      </c>
      <c r="C82">
        <v>3</v>
      </c>
    </row>
    <row r="83" spans="1:3">
      <c r="A83">
        <v>1970</v>
      </c>
      <c r="B83">
        <v>17.010000000000002</v>
      </c>
      <c r="C83">
        <v>3</v>
      </c>
    </row>
    <row r="84" spans="1:3">
      <c r="A84">
        <v>1971</v>
      </c>
      <c r="B84">
        <v>17.29</v>
      </c>
      <c r="C84">
        <v>3</v>
      </c>
    </row>
    <row r="85" spans="1:3">
      <c r="A85">
        <v>1972</v>
      </c>
      <c r="B85">
        <v>17.38</v>
      </c>
      <c r="C85">
        <v>3</v>
      </c>
    </row>
    <row r="86" spans="1:3">
      <c r="A86">
        <v>1973</v>
      </c>
      <c r="B86">
        <v>17.62</v>
      </c>
      <c r="C86">
        <v>3</v>
      </c>
    </row>
    <row r="87" spans="1:3">
      <c r="A87">
        <v>1974</v>
      </c>
      <c r="B87">
        <v>17.32</v>
      </c>
      <c r="C87">
        <v>3</v>
      </c>
    </row>
    <row r="88" spans="1:3">
      <c r="A88">
        <v>1975</v>
      </c>
      <c r="B88">
        <v>17.260000000000002</v>
      </c>
      <c r="C88">
        <v>3</v>
      </c>
    </row>
    <row r="89" spans="1:3">
      <c r="A89">
        <v>1976</v>
      </c>
      <c r="B89">
        <v>15.96</v>
      </c>
      <c r="C89">
        <v>3</v>
      </c>
    </row>
    <row r="90" spans="1:3">
      <c r="A90">
        <v>1977</v>
      </c>
      <c r="B90">
        <v>17.27</v>
      </c>
      <c r="C90">
        <v>3</v>
      </c>
    </row>
    <row r="91" spans="1:3">
      <c r="A91">
        <v>1978</v>
      </c>
      <c r="B91">
        <v>16.88</v>
      </c>
      <c r="C91">
        <v>3</v>
      </c>
    </row>
    <row r="92" spans="1:3">
      <c r="A92">
        <v>1979</v>
      </c>
      <c r="B92">
        <v>16.47</v>
      </c>
      <c r="C92">
        <v>3</v>
      </c>
    </row>
    <row r="93" spans="1:3">
      <c r="A93">
        <v>1980</v>
      </c>
      <c r="B93">
        <v>17.079999999999998</v>
      </c>
      <c r="C93">
        <v>3</v>
      </c>
    </row>
    <row r="94" spans="1:3">
      <c r="A94">
        <v>1981</v>
      </c>
      <c r="B94">
        <v>17.02</v>
      </c>
      <c r="C94">
        <v>3</v>
      </c>
    </row>
    <row r="95" spans="1:3">
      <c r="A95">
        <v>1982</v>
      </c>
      <c r="B95">
        <v>17.52</v>
      </c>
      <c r="C95">
        <v>3</v>
      </c>
    </row>
    <row r="96" spans="1:3">
      <c r="A96">
        <v>1983</v>
      </c>
      <c r="B96">
        <v>16.149999999999999</v>
      </c>
      <c r="C96">
        <v>3</v>
      </c>
    </row>
    <row r="97" spans="1:4">
      <c r="A97">
        <v>1984</v>
      </c>
      <c r="B97">
        <v>17.25</v>
      </c>
      <c r="C97">
        <v>3</v>
      </c>
    </row>
    <row r="98" spans="1:4">
      <c r="A98">
        <v>1985</v>
      </c>
      <c r="B98">
        <v>17.21</v>
      </c>
      <c r="C98">
        <v>3</v>
      </c>
    </row>
    <row r="99" spans="1:4">
      <c r="A99">
        <v>1986</v>
      </c>
      <c r="B99">
        <v>17.579999999999998</v>
      </c>
      <c r="C99">
        <v>3</v>
      </c>
    </row>
    <row r="100" spans="1:4">
      <c r="A100">
        <v>1987</v>
      </c>
      <c r="B100">
        <v>17.75</v>
      </c>
      <c r="D100" t="s">
        <v>2804</v>
      </c>
    </row>
    <row r="101" spans="1:4">
      <c r="A101">
        <v>1988</v>
      </c>
      <c r="B101">
        <v>17.190000000000001</v>
      </c>
      <c r="C101">
        <v>4</v>
      </c>
    </row>
    <row r="102" spans="1:4">
      <c r="A102">
        <v>1989</v>
      </c>
      <c r="B102">
        <v>17.170000000000002</v>
      </c>
      <c r="C102">
        <v>4</v>
      </c>
    </row>
    <row r="103" spans="1:4">
      <c r="A103">
        <v>1990</v>
      </c>
      <c r="B103">
        <v>18.690000000000001</v>
      </c>
      <c r="C103">
        <v>4</v>
      </c>
    </row>
    <row r="104" spans="1:4">
      <c r="A104">
        <v>1991</v>
      </c>
      <c r="B104">
        <v>18.57</v>
      </c>
      <c r="C104">
        <v>4</v>
      </c>
    </row>
    <row r="105" spans="1:4">
      <c r="A105">
        <v>1992</v>
      </c>
      <c r="B105">
        <v>17.36</v>
      </c>
      <c r="C105">
        <v>4</v>
      </c>
    </row>
    <row r="106" spans="1:4">
      <c r="A106">
        <v>1993</v>
      </c>
      <c r="B106">
        <v>17.47</v>
      </c>
      <c r="C106">
        <v>4</v>
      </c>
    </row>
    <row r="107" spans="1:4">
      <c r="A107">
        <v>1994</v>
      </c>
      <c r="B107">
        <v>18</v>
      </c>
      <c r="C107">
        <v>4</v>
      </c>
    </row>
    <row r="108" spans="1:4">
      <c r="A108">
        <v>1995</v>
      </c>
      <c r="B108">
        <v>17.899999999999999</v>
      </c>
      <c r="C108">
        <v>4</v>
      </c>
    </row>
    <row r="109" spans="1:4">
      <c r="A109">
        <v>1996</v>
      </c>
      <c r="B109">
        <v>17.55</v>
      </c>
      <c r="C109">
        <v>4</v>
      </c>
    </row>
    <row r="110" spans="1:4">
      <c r="A110">
        <v>1997</v>
      </c>
      <c r="B110">
        <v>17.52</v>
      </c>
      <c r="C110">
        <v>4</v>
      </c>
    </row>
    <row r="111" spans="1:4">
      <c r="A111">
        <v>1998</v>
      </c>
      <c r="B111">
        <v>19.11</v>
      </c>
      <c r="C111">
        <v>4</v>
      </c>
    </row>
    <row r="112" spans="1:4">
      <c r="A112">
        <v>1999</v>
      </c>
      <c r="B112">
        <v>18.649999999999999</v>
      </c>
      <c r="C112">
        <v>4</v>
      </c>
    </row>
    <row r="113" spans="1:3">
      <c r="A113">
        <v>2000</v>
      </c>
      <c r="B113">
        <v>18.510000000000002</v>
      </c>
      <c r="C113">
        <v>4</v>
      </c>
    </row>
  </sheetData>
  <phoneticPr fontId="3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A19" sqref="A19:XFD25"/>
    </sheetView>
  </sheetViews>
  <sheetFormatPr baseColWidth="10" defaultColWidth="11" defaultRowHeight="13" x14ac:dyDescent="0"/>
  <sheetData>
    <row r="1" spans="1:1" ht="20">
      <c r="A1" s="36" t="s">
        <v>3799</v>
      </c>
    </row>
    <row r="3" spans="1:1">
      <c r="A3" t="s">
        <v>3787</v>
      </c>
    </row>
    <row r="4" spans="1:1">
      <c r="A4" t="s">
        <v>3788</v>
      </c>
    </row>
    <row r="5" spans="1:1">
      <c r="A5" t="s">
        <v>3789</v>
      </c>
    </row>
    <row r="6" spans="1:1">
      <c r="A6" t="s">
        <v>3790</v>
      </c>
    </row>
    <row r="8" spans="1:1">
      <c r="A8" t="s">
        <v>3791</v>
      </c>
    </row>
    <row r="9" spans="1:1">
      <c r="A9" t="s">
        <v>3792</v>
      </c>
    </row>
    <row r="10" spans="1:1">
      <c r="A10" t="s">
        <v>3793</v>
      </c>
    </row>
    <row r="11" spans="1:1">
      <c r="A11" t="s">
        <v>3794</v>
      </c>
    </row>
    <row r="12" spans="1:1">
      <c r="A12" t="s">
        <v>3795</v>
      </c>
    </row>
    <row r="13" spans="1:1">
      <c r="A13" t="s">
        <v>3796</v>
      </c>
    </row>
    <row r="14" spans="1:1">
      <c r="A14" t="s">
        <v>3797</v>
      </c>
    </row>
    <row r="15" spans="1:1">
      <c r="A15" t="s">
        <v>3798</v>
      </c>
    </row>
    <row r="21" spans="1:3" ht="15">
      <c r="A21" s="160" t="s">
        <v>3782</v>
      </c>
      <c r="B21" s="160" t="s">
        <v>1191</v>
      </c>
      <c r="C21" s="160" t="s">
        <v>3783</v>
      </c>
    </row>
    <row r="22" spans="1:3" ht="15">
      <c r="A22" s="160" t="s">
        <v>3784</v>
      </c>
      <c r="B22" s="160">
        <v>22</v>
      </c>
      <c r="C22" s="160">
        <v>0.31</v>
      </c>
    </row>
    <row r="23" spans="1:3" ht="15">
      <c r="A23" s="160" t="s">
        <v>3784</v>
      </c>
      <c r="B23" s="160">
        <v>22</v>
      </c>
      <c r="C23" s="160">
        <v>0.1</v>
      </c>
    </row>
    <row r="24" spans="1:3" ht="15">
      <c r="A24" s="160" t="s">
        <v>3784</v>
      </c>
      <c r="B24" s="160">
        <v>22</v>
      </c>
      <c r="C24" s="160">
        <v>0.17</v>
      </c>
    </row>
    <row r="25" spans="1:3" ht="15">
      <c r="A25" s="160" t="s">
        <v>3784</v>
      </c>
      <c r="B25" s="160">
        <v>22</v>
      </c>
      <c r="C25" s="160">
        <v>0.27</v>
      </c>
    </row>
    <row r="26" spans="1:3" ht="15">
      <c r="A26" s="160" t="s">
        <v>3784</v>
      </c>
      <c r="B26" s="160">
        <v>22</v>
      </c>
      <c r="C26" s="160">
        <v>0.43</v>
      </c>
    </row>
    <row r="27" spans="1:3" ht="15">
      <c r="A27" s="160" t="s">
        <v>3784</v>
      </c>
      <c r="B27" s="160">
        <v>22</v>
      </c>
      <c r="C27" s="160">
        <v>0.39</v>
      </c>
    </row>
    <row r="28" spans="1:3" ht="15">
      <c r="A28" s="160" t="s">
        <v>3784</v>
      </c>
      <c r="B28" s="160">
        <v>34</v>
      </c>
      <c r="C28" s="160">
        <v>0.41</v>
      </c>
    </row>
    <row r="29" spans="1:3" ht="15">
      <c r="A29" s="160" t="s">
        <v>3784</v>
      </c>
      <c r="B29" s="160">
        <v>34</v>
      </c>
      <c r="C29" s="160">
        <v>0.38</v>
      </c>
    </row>
    <row r="30" spans="1:3" ht="15">
      <c r="A30" s="160" t="s">
        <v>3784</v>
      </c>
      <c r="B30" s="160">
        <v>34</v>
      </c>
      <c r="C30" s="160">
        <v>0.56999999999999995</v>
      </c>
    </row>
    <row r="31" spans="1:3" ht="15">
      <c r="A31" s="160" t="s">
        <v>3784</v>
      </c>
      <c r="B31" s="160">
        <v>34</v>
      </c>
      <c r="C31" s="160">
        <v>0.54</v>
      </c>
    </row>
    <row r="32" spans="1:3" ht="15">
      <c r="A32" s="160" t="s">
        <v>3784</v>
      </c>
      <c r="B32" s="160">
        <v>34</v>
      </c>
      <c r="C32" s="160">
        <v>0.78</v>
      </c>
    </row>
    <row r="33" spans="1:3" ht="15">
      <c r="A33" s="160" t="s">
        <v>3785</v>
      </c>
      <c r="B33" s="160">
        <v>22</v>
      </c>
      <c r="C33" s="160">
        <v>0.68</v>
      </c>
    </row>
    <row r="34" spans="1:3" ht="15">
      <c r="A34" s="160" t="s">
        <v>3785</v>
      </c>
      <c r="B34" s="160">
        <v>22</v>
      </c>
      <c r="C34" s="160">
        <v>0.51</v>
      </c>
    </row>
    <row r="35" spans="1:3" ht="15">
      <c r="A35" s="160" t="s">
        <v>3785</v>
      </c>
      <c r="B35" s="160">
        <v>22</v>
      </c>
      <c r="C35" s="160">
        <v>0.27</v>
      </c>
    </row>
    <row r="36" spans="1:3" ht="15">
      <c r="A36" s="160" t="s">
        <v>3785</v>
      </c>
      <c r="B36" s="160">
        <v>22</v>
      </c>
      <c r="C36" s="160">
        <v>0.19</v>
      </c>
    </row>
    <row r="37" spans="1:3" ht="15">
      <c r="A37" s="160" t="s">
        <v>3785</v>
      </c>
      <c r="B37" s="160">
        <v>22</v>
      </c>
      <c r="C37" s="160">
        <v>0.12</v>
      </c>
    </row>
    <row r="38" spans="1:3" ht="15">
      <c r="A38" s="160" t="s">
        <v>3785</v>
      </c>
      <c r="B38" s="160">
        <v>22</v>
      </c>
      <c r="C38" s="160">
        <v>0.41</v>
      </c>
    </row>
    <row r="39" spans="1:3" ht="15">
      <c r="A39" s="160" t="s">
        <v>3785</v>
      </c>
      <c r="B39" s="160">
        <v>22</v>
      </c>
      <c r="C39" s="160">
        <v>0.21</v>
      </c>
    </row>
    <row r="40" spans="1:3" ht="15">
      <c r="A40" s="160" t="s">
        <v>3785</v>
      </c>
      <c r="B40" s="160">
        <v>22</v>
      </c>
      <c r="C40" s="160">
        <v>0.44</v>
      </c>
    </row>
    <row r="41" spans="1:3" ht="15">
      <c r="A41" s="160" t="s">
        <v>3785</v>
      </c>
      <c r="B41" s="160">
        <v>34</v>
      </c>
      <c r="C41" s="160">
        <v>0.56999999999999995</v>
      </c>
    </row>
    <row r="42" spans="1:3" ht="15">
      <c r="A42" s="160" t="s">
        <v>3785</v>
      </c>
      <c r="B42" s="160">
        <v>34</v>
      </c>
      <c r="C42" s="160">
        <v>0.35</v>
      </c>
    </row>
    <row r="43" spans="1:3" ht="15">
      <c r="A43" s="160" t="s">
        <v>3785</v>
      </c>
      <c r="B43" s="160">
        <v>34</v>
      </c>
      <c r="C43" s="160">
        <v>0.46</v>
      </c>
    </row>
    <row r="44" spans="1:3" ht="15">
      <c r="A44" s="160" t="s">
        <v>3785</v>
      </c>
      <c r="B44" s="160">
        <v>34</v>
      </c>
      <c r="C44" s="160">
        <v>0.56000000000000005</v>
      </c>
    </row>
    <row r="45" spans="1:3" ht="15">
      <c r="A45" s="160" t="s">
        <v>3785</v>
      </c>
      <c r="B45" s="160">
        <v>34</v>
      </c>
      <c r="C45" s="160">
        <v>0.43</v>
      </c>
    </row>
    <row r="46" spans="1:3" ht="15">
      <c r="A46" s="160" t="s">
        <v>3786</v>
      </c>
      <c r="B46" s="160">
        <v>22</v>
      </c>
      <c r="C46" s="160">
        <v>0.19</v>
      </c>
    </row>
    <row r="47" spans="1:3" ht="15">
      <c r="A47" s="160" t="s">
        <v>3786</v>
      </c>
      <c r="B47" s="160">
        <v>22</v>
      </c>
      <c r="C47" s="160">
        <v>0.36</v>
      </c>
    </row>
    <row r="48" spans="1:3" ht="15">
      <c r="A48" s="160" t="s">
        <v>3786</v>
      </c>
      <c r="B48" s="160">
        <v>22</v>
      </c>
      <c r="C48" s="160">
        <v>0.2</v>
      </c>
    </row>
    <row r="49" spans="1:3" ht="15">
      <c r="A49" s="160" t="s">
        <v>3786</v>
      </c>
      <c r="B49" s="160">
        <v>22</v>
      </c>
      <c r="C49" s="160">
        <v>0.26</v>
      </c>
    </row>
    <row r="50" spans="1:3" ht="15">
      <c r="A50" s="160" t="s">
        <v>3786</v>
      </c>
      <c r="B50" s="160">
        <v>22</v>
      </c>
      <c r="C50" s="160">
        <v>0.27</v>
      </c>
    </row>
    <row r="51" spans="1:3" ht="15">
      <c r="A51" s="160" t="s">
        <v>3786</v>
      </c>
      <c r="B51" s="160">
        <v>22</v>
      </c>
      <c r="C51" s="160">
        <v>0.4</v>
      </c>
    </row>
    <row r="52" spans="1:3" ht="15">
      <c r="A52" s="160" t="s">
        <v>3786</v>
      </c>
      <c r="B52" s="160">
        <v>34</v>
      </c>
      <c r="C52" s="160">
        <v>0.5</v>
      </c>
    </row>
    <row r="53" spans="1:3" ht="15">
      <c r="A53" s="160" t="s">
        <v>3786</v>
      </c>
      <c r="B53" s="160">
        <v>34</v>
      </c>
      <c r="C53" s="160">
        <v>0.73</v>
      </c>
    </row>
    <row r="54" spans="1:3" ht="15">
      <c r="A54" s="160" t="s">
        <v>3786</v>
      </c>
      <c r="B54" s="160">
        <v>34</v>
      </c>
      <c r="C54" s="160">
        <v>0.74</v>
      </c>
    </row>
    <row r="55" spans="1:3" ht="15">
      <c r="A55" s="160" t="s">
        <v>3786</v>
      </c>
      <c r="B55" s="160">
        <v>34</v>
      </c>
      <c r="C55" s="160">
        <v>0.55000000000000004</v>
      </c>
    </row>
    <row r="56" spans="1:3" ht="15">
      <c r="A56" s="160" t="s">
        <v>3786</v>
      </c>
      <c r="B56" s="160">
        <v>34</v>
      </c>
      <c r="C56" s="160">
        <v>0.59</v>
      </c>
    </row>
    <row r="57" spans="1:3" ht="15">
      <c r="A57" s="160" t="s">
        <v>3786</v>
      </c>
      <c r="B57" s="160">
        <v>34</v>
      </c>
      <c r="C57" s="160">
        <v>0.61</v>
      </c>
    </row>
    <row r="58" spans="1:3" ht="15">
      <c r="A58" s="160" t="s">
        <v>3786</v>
      </c>
      <c r="B58" s="160">
        <v>34</v>
      </c>
      <c r="C58" s="160">
        <v>0.65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1138"/>
  <sheetViews>
    <sheetView topLeftCell="A13" workbookViewId="0">
      <selection activeCell="J32" sqref="J32"/>
    </sheetView>
  </sheetViews>
  <sheetFormatPr baseColWidth="10" defaultColWidth="11" defaultRowHeight="13" x14ac:dyDescent="0"/>
  <cols>
    <col min="1" max="1" width="6.5703125" customWidth="1"/>
    <col min="2" max="2" width="5.7109375" customWidth="1"/>
    <col min="3" max="3" width="5.85546875" customWidth="1"/>
    <col min="4" max="4" width="6.28515625" customWidth="1"/>
  </cols>
  <sheetData>
    <row r="1" spans="1:1" ht="23">
      <c r="A1" s="26" t="s">
        <v>1145</v>
      </c>
    </row>
    <row r="4" spans="1:1">
      <c r="A4" t="s">
        <v>1509</v>
      </c>
    </row>
    <row r="5" spans="1:1">
      <c r="A5" t="s">
        <v>1230</v>
      </c>
    </row>
    <row r="6" spans="1:1">
      <c r="A6" t="s">
        <v>1377</v>
      </c>
    </row>
    <row r="7" spans="1:1">
      <c r="A7" t="s">
        <v>1067</v>
      </c>
    </row>
    <row r="8" spans="1:1" ht="12" customHeight="1"/>
    <row r="9" spans="1:1" ht="12" customHeight="1">
      <c r="A9" t="s">
        <v>1224</v>
      </c>
    </row>
    <row r="10" spans="1:1" ht="12" customHeight="1">
      <c r="A10" t="s">
        <v>1389</v>
      </c>
    </row>
    <row r="11" spans="1:1" ht="12" customHeight="1"/>
    <row r="12" spans="1:1" ht="12" customHeight="1">
      <c r="A12" t="s">
        <v>1117</v>
      </c>
    </row>
    <row r="13" spans="1:1">
      <c r="A13" t="s">
        <v>1272</v>
      </c>
    </row>
    <row r="14" spans="1:1">
      <c r="A14" t="s">
        <v>1385</v>
      </c>
    </row>
    <row r="16" spans="1:1">
      <c r="A16" t="s">
        <v>1677</v>
      </c>
    </row>
    <row r="18" spans="1:36">
      <c r="A18" t="s">
        <v>1678</v>
      </c>
      <c r="B18" t="s">
        <v>1679</v>
      </c>
      <c r="C18" t="s">
        <v>1680</v>
      </c>
      <c r="D18" t="s">
        <v>1681</v>
      </c>
      <c r="H18" t="s">
        <v>2998</v>
      </c>
    </row>
    <row r="19" spans="1:36">
      <c r="A19">
        <v>1</v>
      </c>
      <c r="B19">
        <v>1</v>
      </c>
      <c r="C19">
        <v>0</v>
      </c>
      <c r="D19">
        <v>0</v>
      </c>
      <c r="H19" t="s">
        <v>3137</v>
      </c>
    </row>
    <row r="20" spans="1:36">
      <c r="A20">
        <v>1</v>
      </c>
      <c r="B20">
        <v>2</v>
      </c>
      <c r="C20">
        <v>0</v>
      </c>
      <c r="D20">
        <v>0</v>
      </c>
    </row>
    <row r="21" spans="1:36">
      <c r="A21">
        <v>1</v>
      </c>
      <c r="B21">
        <v>3</v>
      </c>
      <c r="C21">
        <v>0</v>
      </c>
      <c r="D21">
        <v>0</v>
      </c>
      <c r="H21" s="82"/>
      <c r="I21" s="103" t="s">
        <v>1678</v>
      </c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4"/>
    </row>
    <row r="22" spans="1:36">
      <c r="A22">
        <v>1</v>
      </c>
      <c r="B22">
        <v>4</v>
      </c>
      <c r="C22">
        <v>0</v>
      </c>
      <c r="D22">
        <v>1</v>
      </c>
      <c r="H22" s="103" t="s">
        <v>3138</v>
      </c>
      <c r="I22" s="82">
        <v>1</v>
      </c>
      <c r="J22" s="83">
        <v>2</v>
      </c>
      <c r="K22" s="83">
        <v>3</v>
      </c>
      <c r="L22" s="83">
        <v>4</v>
      </c>
      <c r="M22" s="83">
        <v>6</v>
      </c>
      <c r="N22" s="83">
        <v>7</v>
      </c>
      <c r="O22" s="83">
        <v>8</v>
      </c>
      <c r="P22" s="83">
        <v>9</v>
      </c>
      <c r="Q22" s="83">
        <v>10</v>
      </c>
      <c r="R22" s="83">
        <v>11</v>
      </c>
      <c r="S22" s="83">
        <v>13</v>
      </c>
      <c r="T22" s="83">
        <v>14</v>
      </c>
      <c r="U22" s="83">
        <v>15</v>
      </c>
      <c r="V22" s="83">
        <v>16</v>
      </c>
      <c r="W22" s="83">
        <v>18</v>
      </c>
      <c r="X22" s="83">
        <v>20</v>
      </c>
      <c r="Y22" s="83">
        <v>21</v>
      </c>
      <c r="Z22" s="83">
        <v>22</v>
      </c>
      <c r="AA22" s="83">
        <v>23</v>
      </c>
      <c r="AB22" s="83">
        <v>24</v>
      </c>
      <c r="AC22" s="83">
        <v>25</v>
      </c>
      <c r="AD22" s="83">
        <v>26</v>
      </c>
      <c r="AE22" s="83">
        <v>27</v>
      </c>
      <c r="AF22" s="83">
        <v>28</v>
      </c>
      <c r="AG22" s="83">
        <v>29</v>
      </c>
      <c r="AH22" s="83">
        <v>30</v>
      </c>
      <c r="AI22" s="83">
        <v>31</v>
      </c>
      <c r="AJ22" s="84">
        <v>33</v>
      </c>
    </row>
    <row r="23" spans="1:36">
      <c r="A23">
        <v>1</v>
      </c>
      <c r="B23">
        <v>5</v>
      </c>
      <c r="C23">
        <v>0</v>
      </c>
      <c r="D23">
        <v>0</v>
      </c>
      <c r="H23" s="82" t="s">
        <v>3139</v>
      </c>
      <c r="I23" s="85">
        <v>100</v>
      </c>
      <c r="J23" s="86">
        <v>30</v>
      </c>
      <c r="K23" s="86">
        <v>100</v>
      </c>
      <c r="L23" s="86">
        <v>73</v>
      </c>
      <c r="M23" s="86">
        <v>39</v>
      </c>
      <c r="N23" s="86">
        <v>21</v>
      </c>
      <c r="O23" s="86">
        <v>46</v>
      </c>
      <c r="P23" s="86">
        <v>24</v>
      </c>
      <c r="Q23" s="86">
        <v>37</v>
      </c>
      <c r="R23" s="86">
        <v>24</v>
      </c>
      <c r="S23" s="86">
        <v>40</v>
      </c>
      <c r="T23" s="86">
        <v>37</v>
      </c>
      <c r="U23" s="86">
        <v>32</v>
      </c>
      <c r="V23" s="86">
        <v>21</v>
      </c>
      <c r="W23" s="86">
        <v>32</v>
      </c>
      <c r="X23" s="86">
        <v>42</v>
      </c>
      <c r="Y23" s="86">
        <v>21</v>
      </c>
      <c r="Z23" s="86">
        <v>13</v>
      </c>
      <c r="AA23" s="86">
        <v>88</v>
      </c>
      <c r="AB23" s="86">
        <v>15</v>
      </c>
      <c r="AC23" s="86">
        <v>23</v>
      </c>
      <c r="AD23" s="86">
        <v>17</v>
      </c>
      <c r="AE23" s="86">
        <v>16</v>
      </c>
      <c r="AF23" s="86">
        <v>18</v>
      </c>
      <c r="AG23" s="86">
        <v>30</v>
      </c>
      <c r="AH23" s="86">
        <v>39</v>
      </c>
      <c r="AI23" s="86">
        <v>42</v>
      </c>
      <c r="AJ23" s="87">
        <v>100</v>
      </c>
    </row>
    <row r="24" spans="1:36">
      <c r="A24">
        <v>1</v>
      </c>
      <c r="B24">
        <v>6</v>
      </c>
      <c r="C24">
        <v>0</v>
      </c>
      <c r="D24">
        <v>0</v>
      </c>
      <c r="H24" s="88" t="s">
        <v>3140</v>
      </c>
      <c r="I24" s="89">
        <v>1</v>
      </c>
      <c r="J24" s="90">
        <v>1</v>
      </c>
      <c r="K24" s="90">
        <v>1</v>
      </c>
      <c r="L24" s="90">
        <v>1</v>
      </c>
      <c r="M24" s="90">
        <v>1</v>
      </c>
      <c r="N24" s="90">
        <v>1</v>
      </c>
      <c r="O24" s="90">
        <v>1</v>
      </c>
      <c r="P24" s="90">
        <v>1</v>
      </c>
      <c r="Q24" s="90">
        <v>1</v>
      </c>
      <c r="R24" s="90">
        <v>1</v>
      </c>
      <c r="S24" s="90">
        <v>1</v>
      </c>
      <c r="T24" s="90">
        <v>1</v>
      </c>
      <c r="U24" s="90">
        <v>1</v>
      </c>
      <c r="V24" s="90">
        <v>1</v>
      </c>
      <c r="W24" s="90">
        <v>1</v>
      </c>
      <c r="X24" s="90">
        <v>1</v>
      </c>
      <c r="Y24" s="90">
        <v>1</v>
      </c>
      <c r="Z24" s="90">
        <v>1</v>
      </c>
      <c r="AA24" s="90">
        <v>1</v>
      </c>
      <c r="AB24" s="90">
        <v>1</v>
      </c>
      <c r="AC24" s="90">
        <v>1</v>
      </c>
      <c r="AD24" s="90">
        <v>1</v>
      </c>
      <c r="AE24" s="90">
        <v>1</v>
      </c>
      <c r="AF24" s="90">
        <v>1</v>
      </c>
      <c r="AG24" s="90">
        <v>1</v>
      </c>
      <c r="AH24" s="90">
        <v>1</v>
      </c>
      <c r="AI24" s="90">
        <v>1</v>
      </c>
      <c r="AJ24" s="91">
        <v>1</v>
      </c>
    </row>
    <row r="25" spans="1:36">
      <c r="A25">
        <v>1</v>
      </c>
      <c r="B25">
        <v>7</v>
      </c>
      <c r="C25">
        <v>0</v>
      </c>
      <c r="D25">
        <v>0</v>
      </c>
      <c r="H25" s="88" t="s">
        <v>3292</v>
      </c>
      <c r="I25" s="89">
        <v>100</v>
      </c>
      <c r="J25" s="90">
        <v>30</v>
      </c>
      <c r="K25" s="90">
        <v>100</v>
      </c>
      <c r="L25" s="90">
        <v>73</v>
      </c>
      <c r="M25" s="90">
        <v>39</v>
      </c>
      <c r="N25" s="90">
        <v>21</v>
      </c>
      <c r="O25" s="90">
        <v>46</v>
      </c>
      <c r="P25" s="90">
        <v>24</v>
      </c>
      <c r="Q25" s="90">
        <v>37</v>
      </c>
      <c r="R25" s="90">
        <v>24</v>
      </c>
      <c r="S25" s="90">
        <v>40</v>
      </c>
      <c r="T25" s="90">
        <v>37</v>
      </c>
      <c r="U25" s="90">
        <v>32</v>
      </c>
      <c r="V25" s="90">
        <v>21</v>
      </c>
      <c r="W25" s="90">
        <v>32</v>
      </c>
      <c r="X25" s="90">
        <v>42</v>
      </c>
      <c r="Y25" s="90">
        <v>21</v>
      </c>
      <c r="Z25" s="90">
        <v>13</v>
      </c>
      <c r="AA25" s="90">
        <v>88</v>
      </c>
      <c r="AB25" s="90">
        <v>15</v>
      </c>
      <c r="AC25" s="90">
        <v>23</v>
      </c>
      <c r="AD25" s="90">
        <v>17</v>
      </c>
      <c r="AE25" s="90">
        <v>16</v>
      </c>
      <c r="AF25" s="90">
        <v>18</v>
      </c>
      <c r="AG25" s="90">
        <v>30</v>
      </c>
      <c r="AH25" s="90">
        <v>39</v>
      </c>
      <c r="AI25" s="90">
        <v>42</v>
      </c>
      <c r="AJ25" s="91">
        <v>100</v>
      </c>
    </row>
    <row r="26" spans="1:36">
      <c r="A26">
        <v>1</v>
      </c>
      <c r="B26">
        <v>8</v>
      </c>
      <c r="C26">
        <v>0</v>
      </c>
      <c r="D26">
        <v>0</v>
      </c>
      <c r="H26" s="92" t="s">
        <v>3293</v>
      </c>
      <c r="I26" s="93">
        <v>151</v>
      </c>
      <c r="J26" s="94">
        <v>150</v>
      </c>
      <c r="K26" s="94">
        <v>0</v>
      </c>
      <c r="L26" s="94">
        <v>158</v>
      </c>
      <c r="M26" s="94">
        <v>22</v>
      </c>
      <c r="N26" s="94">
        <v>5</v>
      </c>
      <c r="O26" s="94">
        <v>85</v>
      </c>
      <c r="P26" s="94">
        <v>46</v>
      </c>
      <c r="Q26" s="94">
        <v>27</v>
      </c>
      <c r="R26" s="94">
        <v>9</v>
      </c>
      <c r="S26" s="94">
        <v>50</v>
      </c>
      <c r="T26" s="94">
        <v>50</v>
      </c>
      <c r="U26" s="94">
        <v>15</v>
      </c>
      <c r="V26" s="94">
        <v>58</v>
      </c>
      <c r="W26" s="94">
        <v>42</v>
      </c>
      <c r="X26" s="94">
        <v>12</v>
      </c>
      <c r="Y26" s="94">
        <v>52</v>
      </c>
      <c r="Z26" s="94">
        <v>0</v>
      </c>
      <c r="AA26" s="94">
        <v>100</v>
      </c>
      <c r="AB26" s="94">
        <v>1</v>
      </c>
      <c r="AC26" s="94">
        <v>16</v>
      </c>
      <c r="AD26" s="94">
        <v>49</v>
      </c>
      <c r="AE26" s="94">
        <v>46</v>
      </c>
      <c r="AF26" s="94">
        <v>40</v>
      </c>
      <c r="AG26" s="94">
        <v>37</v>
      </c>
      <c r="AH26" s="94">
        <v>40</v>
      </c>
      <c r="AI26" s="94">
        <v>175</v>
      </c>
      <c r="AJ26" s="95">
        <v>71</v>
      </c>
    </row>
    <row r="27" spans="1:36">
      <c r="A27">
        <v>1</v>
      </c>
      <c r="B27">
        <v>9</v>
      </c>
      <c r="C27">
        <v>0</v>
      </c>
      <c r="D27">
        <v>0</v>
      </c>
    </row>
    <row r="28" spans="1:36">
      <c r="A28">
        <v>1</v>
      </c>
      <c r="B28">
        <v>10</v>
      </c>
      <c r="C28">
        <v>0</v>
      </c>
      <c r="D28">
        <v>0</v>
      </c>
      <c r="J28" s="96" t="s">
        <v>3289</v>
      </c>
      <c r="K28" s="1" t="s">
        <v>3290</v>
      </c>
      <c r="L28" s="1" t="s">
        <v>3291</v>
      </c>
      <c r="M28" t="s">
        <v>1451</v>
      </c>
    </row>
    <row r="29" spans="1:36">
      <c r="A29">
        <v>1</v>
      </c>
      <c r="B29">
        <v>11</v>
      </c>
      <c r="C29">
        <v>0</v>
      </c>
      <c r="D29">
        <v>0</v>
      </c>
      <c r="J29" s="1" t="s">
        <v>3423</v>
      </c>
      <c r="K29" s="1" t="s">
        <v>3424</v>
      </c>
      <c r="L29" s="1" t="s">
        <v>3424</v>
      </c>
      <c r="M29" s="1" t="s">
        <v>3146</v>
      </c>
    </row>
    <row r="30" spans="1:36">
      <c r="A30">
        <v>1</v>
      </c>
      <c r="B30">
        <v>12</v>
      </c>
      <c r="C30">
        <v>0</v>
      </c>
      <c r="D30">
        <v>0</v>
      </c>
      <c r="H30" s="97"/>
      <c r="I30" s="97" t="s">
        <v>1434</v>
      </c>
      <c r="J30" s="97" t="s">
        <v>3147</v>
      </c>
      <c r="K30" s="97" t="s">
        <v>3148</v>
      </c>
      <c r="L30" s="97" t="s">
        <v>3148</v>
      </c>
      <c r="M30" s="97" t="s">
        <v>3149</v>
      </c>
      <c r="N30" s="1"/>
      <c r="O30" s="1" t="s">
        <v>1522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>
      <c r="A31">
        <v>1</v>
      </c>
      <c r="B31">
        <v>13</v>
      </c>
      <c r="C31">
        <v>0</v>
      </c>
      <c r="D31">
        <v>0</v>
      </c>
      <c r="H31" s="98"/>
      <c r="I31" s="98"/>
      <c r="J31" s="98"/>
      <c r="K31" s="98"/>
      <c r="L31" s="98"/>
      <c r="M31" s="98"/>
    </row>
    <row r="32" spans="1:36">
      <c r="A32">
        <v>1</v>
      </c>
      <c r="B32">
        <v>14</v>
      </c>
      <c r="C32">
        <v>0</v>
      </c>
      <c r="D32">
        <v>0</v>
      </c>
      <c r="H32" s="21"/>
      <c r="I32" s="99">
        <v>1</v>
      </c>
      <c r="J32" s="100">
        <v>100</v>
      </c>
      <c r="K32" s="100">
        <v>1</v>
      </c>
      <c r="L32" s="100">
        <v>100</v>
      </c>
      <c r="M32" s="100">
        <v>151</v>
      </c>
      <c r="N32" s="21"/>
      <c r="O32" s="21">
        <f>M32-L32*$F$47</f>
        <v>151</v>
      </c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</row>
    <row r="33" spans="1:15">
      <c r="A33">
        <v>1</v>
      </c>
      <c r="B33">
        <v>15</v>
      </c>
      <c r="C33">
        <v>0</v>
      </c>
      <c r="D33">
        <v>0</v>
      </c>
      <c r="H33" s="98"/>
      <c r="I33" s="98">
        <v>2</v>
      </c>
      <c r="J33" s="101">
        <v>30</v>
      </c>
      <c r="K33" s="101">
        <v>1</v>
      </c>
      <c r="L33" s="101">
        <v>30</v>
      </c>
      <c r="M33" s="101">
        <v>150</v>
      </c>
      <c r="O33">
        <f t="shared" ref="O33:O59" si="0">M33-L33*$F$47</f>
        <v>150</v>
      </c>
    </row>
    <row r="34" spans="1:15">
      <c r="A34">
        <v>1</v>
      </c>
      <c r="B34">
        <v>16</v>
      </c>
      <c r="C34">
        <v>0</v>
      </c>
      <c r="D34">
        <v>1</v>
      </c>
      <c r="H34" s="98"/>
      <c r="I34" s="98">
        <v>3</v>
      </c>
      <c r="J34" s="101">
        <v>100</v>
      </c>
      <c r="K34" s="101">
        <v>1</v>
      </c>
      <c r="L34" s="101">
        <v>100</v>
      </c>
      <c r="M34" s="101">
        <v>0</v>
      </c>
      <c r="O34">
        <f t="shared" si="0"/>
        <v>0</v>
      </c>
    </row>
    <row r="35" spans="1:15">
      <c r="A35">
        <v>1</v>
      </c>
      <c r="B35">
        <v>17</v>
      </c>
      <c r="C35">
        <v>0</v>
      </c>
      <c r="D35">
        <v>0</v>
      </c>
      <c r="H35" s="98"/>
      <c r="I35" s="98">
        <v>4</v>
      </c>
      <c r="J35" s="101">
        <v>73</v>
      </c>
      <c r="K35" s="101">
        <v>1</v>
      </c>
      <c r="L35" s="101">
        <v>73</v>
      </c>
      <c r="M35" s="101">
        <v>158</v>
      </c>
      <c r="O35">
        <f t="shared" si="0"/>
        <v>158</v>
      </c>
    </row>
    <row r="36" spans="1:15">
      <c r="A36">
        <v>1</v>
      </c>
      <c r="B36">
        <v>18</v>
      </c>
      <c r="C36">
        <v>0</v>
      </c>
      <c r="D36">
        <v>0</v>
      </c>
      <c r="H36" s="98"/>
      <c r="I36" s="98">
        <v>6</v>
      </c>
      <c r="J36" s="101">
        <v>39</v>
      </c>
      <c r="K36" s="101">
        <v>1</v>
      </c>
      <c r="L36" s="101">
        <v>39</v>
      </c>
      <c r="M36" s="101">
        <v>22</v>
      </c>
      <c r="O36">
        <f t="shared" si="0"/>
        <v>22</v>
      </c>
    </row>
    <row r="37" spans="1:15">
      <c r="A37">
        <v>1</v>
      </c>
      <c r="B37">
        <v>19</v>
      </c>
      <c r="C37">
        <v>0</v>
      </c>
      <c r="D37">
        <v>0</v>
      </c>
      <c r="H37" s="98"/>
      <c r="I37" s="98">
        <v>7</v>
      </c>
      <c r="J37" s="101">
        <v>21</v>
      </c>
      <c r="K37" s="101">
        <v>1</v>
      </c>
      <c r="L37" s="101">
        <v>21</v>
      </c>
      <c r="M37" s="101">
        <v>5</v>
      </c>
      <c r="O37">
        <f t="shared" si="0"/>
        <v>5</v>
      </c>
    </row>
    <row r="38" spans="1:15">
      <c r="A38">
        <v>1</v>
      </c>
      <c r="B38">
        <v>20</v>
      </c>
      <c r="C38">
        <v>0</v>
      </c>
      <c r="D38">
        <v>0</v>
      </c>
      <c r="H38" s="98"/>
      <c r="I38" s="98">
        <v>8</v>
      </c>
      <c r="J38" s="101">
        <v>46</v>
      </c>
      <c r="K38" s="101">
        <v>1</v>
      </c>
      <c r="L38" s="101">
        <v>46</v>
      </c>
      <c r="M38" s="101">
        <v>85</v>
      </c>
      <c r="O38">
        <f t="shared" si="0"/>
        <v>85</v>
      </c>
    </row>
    <row r="39" spans="1:15">
      <c r="A39">
        <v>1</v>
      </c>
      <c r="B39">
        <v>21</v>
      </c>
      <c r="C39">
        <v>0</v>
      </c>
      <c r="D39">
        <v>0</v>
      </c>
      <c r="H39" s="98"/>
      <c r="I39" s="98">
        <v>9</v>
      </c>
      <c r="J39" s="101">
        <v>24</v>
      </c>
      <c r="K39" s="101">
        <v>1</v>
      </c>
      <c r="L39" s="101">
        <v>24</v>
      </c>
      <c r="M39" s="101">
        <v>46</v>
      </c>
      <c r="O39">
        <f t="shared" si="0"/>
        <v>46</v>
      </c>
    </row>
    <row r="40" spans="1:15">
      <c r="A40">
        <v>1</v>
      </c>
      <c r="B40">
        <v>22</v>
      </c>
      <c r="C40">
        <v>1</v>
      </c>
      <c r="D40">
        <v>1</v>
      </c>
      <c r="H40" s="98"/>
      <c r="I40" s="98">
        <v>10</v>
      </c>
      <c r="J40" s="101">
        <v>37</v>
      </c>
      <c r="K40" s="101">
        <v>1</v>
      </c>
      <c r="L40" s="101">
        <v>37</v>
      </c>
      <c r="M40" s="101">
        <v>27</v>
      </c>
      <c r="O40">
        <f t="shared" si="0"/>
        <v>27</v>
      </c>
    </row>
    <row r="41" spans="1:15">
      <c r="A41">
        <v>1</v>
      </c>
      <c r="B41">
        <v>23</v>
      </c>
      <c r="C41">
        <v>3</v>
      </c>
      <c r="D41">
        <v>0</v>
      </c>
      <c r="H41" s="98"/>
      <c r="I41" s="98">
        <v>11</v>
      </c>
      <c r="J41" s="101">
        <v>24</v>
      </c>
      <c r="K41" s="101">
        <v>1</v>
      </c>
      <c r="L41" s="101">
        <v>24</v>
      </c>
      <c r="M41" s="101">
        <v>9</v>
      </c>
      <c r="O41">
        <f t="shared" si="0"/>
        <v>9</v>
      </c>
    </row>
    <row r="42" spans="1:15">
      <c r="A42">
        <v>1</v>
      </c>
      <c r="B42">
        <v>24</v>
      </c>
      <c r="C42">
        <v>1</v>
      </c>
      <c r="D42">
        <v>4</v>
      </c>
      <c r="H42" s="98"/>
      <c r="I42" s="98">
        <v>13</v>
      </c>
      <c r="J42" s="101">
        <v>40</v>
      </c>
      <c r="K42" s="101">
        <v>1</v>
      </c>
      <c r="L42" s="101">
        <v>40</v>
      </c>
      <c r="M42" s="101">
        <v>50</v>
      </c>
      <c r="O42">
        <f t="shared" si="0"/>
        <v>50</v>
      </c>
    </row>
    <row r="43" spans="1:15">
      <c r="A43">
        <v>1</v>
      </c>
      <c r="B43">
        <v>25</v>
      </c>
      <c r="C43">
        <v>0</v>
      </c>
      <c r="D43">
        <v>1</v>
      </c>
      <c r="H43" s="98"/>
      <c r="I43" s="98">
        <v>14</v>
      </c>
      <c r="J43" s="101">
        <v>37</v>
      </c>
      <c r="K43" s="101">
        <v>1</v>
      </c>
      <c r="L43" s="101">
        <v>37</v>
      </c>
      <c r="M43" s="101">
        <v>50</v>
      </c>
      <c r="O43">
        <f t="shared" si="0"/>
        <v>50</v>
      </c>
    </row>
    <row r="44" spans="1:15">
      <c r="A44">
        <v>1</v>
      </c>
      <c r="B44">
        <v>26</v>
      </c>
      <c r="C44">
        <v>2</v>
      </c>
      <c r="D44">
        <v>1</v>
      </c>
      <c r="H44" s="98"/>
      <c r="I44" s="98">
        <v>15</v>
      </c>
      <c r="J44" s="101">
        <v>32</v>
      </c>
      <c r="K44" s="101">
        <v>1</v>
      </c>
      <c r="L44" s="101">
        <v>32</v>
      </c>
      <c r="M44" s="101">
        <v>15</v>
      </c>
      <c r="O44">
        <f t="shared" si="0"/>
        <v>15</v>
      </c>
    </row>
    <row r="45" spans="1:15">
      <c r="A45">
        <v>1</v>
      </c>
      <c r="B45">
        <v>27</v>
      </c>
      <c r="C45">
        <v>0</v>
      </c>
      <c r="D45">
        <v>0</v>
      </c>
      <c r="H45" s="98"/>
      <c r="I45" s="98">
        <v>16</v>
      </c>
      <c r="J45" s="101">
        <v>21</v>
      </c>
      <c r="K45" s="101">
        <v>1</v>
      </c>
      <c r="L45" s="101">
        <v>21</v>
      </c>
      <c r="M45" s="101">
        <v>58</v>
      </c>
      <c r="O45">
        <f t="shared" si="0"/>
        <v>58</v>
      </c>
    </row>
    <row r="46" spans="1:15">
      <c r="A46">
        <v>1</v>
      </c>
      <c r="B46">
        <v>28</v>
      </c>
      <c r="C46">
        <v>7</v>
      </c>
      <c r="D46">
        <v>3</v>
      </c>
      <c r="H46" s="98"/>
      <c r="I46" s="98">
        <v>18</v>
      </c>
      <c r="J46" s="101">
        <v>32</v>
      </c>
      <c r="K46" s="101">
        <v>1</v>
      </c>
      <c r="L46" s="101">
        <v>32</v>
      </c>
      <c r="M46" s="101">
        <v>42</v>
      </c>
      <c r="O46">
        <f t="shared" si="0"/>
        <v>42</v>
      </c>
    </row>
    <row r="47" spans="1:15">
      <c r="A47">
        <v>1</v>
      </c>
      <c r="B47">
        <v>29</v>
      </c>
      <c r="C47">
        <v>7</v>
      </c>
      <c r="D47">
        <v>10</v>
      </c>
      <c r="H47" s="98"/>
      <c r="I47" s="98">
        <v>20</v>
      </c>
      <c r="J47" s="101">
        <v>42</v>
      </c>
      <c r="K47" s="101">
        <v>1</v>
      </c>
      <c r="L47" s="101">
        <v>42</v>
      </c>
      <c r="M47" s="101">
        <v>12</v>
      </c>
      <c r="O47">
        <f t="shared" si="0"/>
        <v>12</v>
      </c>
    </row>
    <row r="48" spans="1:15">
      <c r="A48">
        <v>1</v>
      </c>
      <c r="B48">
        <v>30</v>
      </c>
      <c r="C48">
        <v>6</v>
      </c>
      <c r="D48">
        <v>1</v>
      </c>
      <c r="H48" s="98"/>
      <c r="I48" s="98">
        <v>21</v>
      </c>
      <c r="J48" s="101">
        <v>21</v>
      </c>
      <c r="K48" s="101">
        <v>1</v>
      </c>
      <c r="L48" s="101">
        <v>21</v>
      </c>
      <c r="M48" s="101">
        <v>52</v>
      </c>
      <c r="O48">
        <f t="shared" si="0"/>
        <v>52</v>
      </c>
    </row>
    <row r="49" spans="1:16">
      <c r="A49">
        <v>1</v>
      </c>
      <c r="B49">
        <v>31</v>
      </c>
      <c r="C49">
        <v>5</v>
      </c>
      <c r="D49">
        <v>0</v>
      </c>
      <c r="H49" s="98"/>
      <c r="I49" s="98">
        <v>22</v>
      </c>
      <c r="J49" s="101">
        <v>13</v>
      </c>
      <c r="K49" s="101">
        <v>1</v>
      </c>
      <c r="L49" s="101">
        <v>13</v>
      </c>
      <c r="M49" s="101">
        <v>0</v>
      </c>
      <c r="O49">
        <f t="shared" si="0"/>
        <v>0</v>
      </c>
    </row>
    <row r="50" spans="1:16">
      <c r="A50">
        <v>1</v>
      </c>
      <c r="B50">
        <v>32</v>
      </c>
      <c r="C50">
        <v>3</v>
      </c>
      <c r="D50">
        <v>0</v>
      </c>
      <c r="H50" s="98"/>
      <c r="I50" s="98">
        <v>23</v>
      </c>
      <c r="J50" s="101">
        <v>88</v>
      </c>
      <c r="K50" s="101">
        <v>1</v>
      </c>
      <c r="L50" s="101">
        <v>88</v>
      </c>
      <c r="M50" s="101">
        <v>100</v>
      </c>
      <c r="O50">
        <f t="shared" si="0"/>
        <v>100</v>
      </c>
    </row>
    <row r="51" spans="1:16">
      <c r="A51">
        <v>1</v>
      </c>
      <c r="B51">
        <v>33</v>
      </c>
      <c r="C51">
        <v>0</v>
      </c>
      <c r="D51">
        <v>0</v>
      </c>
      <c r="H51" s="98"/>
      <c r="I51" s="98">
        <v>24</v>
      </c>
      <c r="J51" s="101">
        <v>15</v>
      </c>
      <c r="K51" s="101">
        <v>1</v>
      </c>
      <c r="L51" s="101">
        <v>15</v>
      </c>
      <c r="M51" s="101">
        <v>1</v>
      </c>
      <c r="O51">
        <f t="shared" si="0"/>
        <v>1</v>
      </c>
    </row>
    <row r="52" spans="1:16">
      <c r="A52">
        <v>1</v>
      </c>
      <c r="B52">
        <v>34</v>
      </c>
      <c r="C52">
        <v>0</v>
      </c>
      <c r="D52">
        <v>0</v>
      </c>
      <c r="H52" s="98"/>
      <c r="I52" s="98">
        <v>25</v>
      </c>
      <c r="J52" s="101">
        <v>23</v>
      </c>
      <c r="K52" s="101">
        <v>1</v>
      </c>
      <c r="L52" s="101">
        <v>23</v>
      </c>
      <c r="M52" s="101">
        <v>16</v>
      </c>
      <c r="O52">
        <f t="shared" si="0"/>
        <v>16</v>
      </c>
    </row>
    <row r="53" spans="1:16">
      <c r="A53">
        <v>1</v>
      </c>
      <c r="B53">
        <v>35</v>
      </c>
      <c r="C53">
        <v>0</v>
      </c>
      <c r="D53">
        <v>0</v>
      </c>
      <c r="H53" s="98"/>
      <c r="I53" s="98">
        <v>26</v>
      </c>
      <c r="J53" s="101">
        <v>17</v>
      </c>
      <c r="K53" s="101">
        <v>1</v>
      </c>
      <c r="L53" s="101">
        <v>17</v>
      </c>
      <c r="M53" s="101">
        <v>49</v>
      </c>
      <c r="O53">
        <f t="shared" si="0"/>
        <v>49</v>
      </c>
    </row>
    <row r="54" spans="1:16">
      <c r="A54">
        <v>1</v>
      </c>
      <c r="B54">
        <v>36</v>
      </c>
      <c r="C54">
        <v>3</v>
      </c>
      <c r="D54">
        <v>1</v>
      </c>
      <c r="H54" s="98"/>
      <c r="I54" s="98">
        <v>27</v>
      </c>
      <c r="J54" s="101">
        <v>16</v>
      </c>
      <c r="K54" s="101">
        <v>1</v>
      </c>
      <c r="L54" s="101">
        <v>16</v>
      </c>
      <c r="M54" s="101">
        <v>46</v>
      </c>
      <c r="O54">
        <f t="shared" si="0"/>
        <v>46</v>
      </c>
    </row>
    <row r="55" spans="1:16">
      <c r="A55">
        <v>1</v>
      </c>
      <c r="B55">
        <v>37</v>
      </c>
      <c r="C55">
        <v>4</v>
      </c>
      <c r="D55">
        <v>4</v>
      </c>
      <c r="H55" s="98"/>
      <c r="I55" s="98">
        <v>28</v>
      </c>
      <c r="J55" s="101">
        <v>18</v>
      </c>
      <c r="K55" s="101">
        <v>1</v>
      </c>
      <c r="L55" s="101">
        <v>18</v>
      </c>
      <c r="M55" s="101">
        <v>40</v>
      </c>
      <c r="O55">
        <f t="shared" si="0"/>
        <v>40</v>
      </c>
    </row>
    <row r="56" spans="1:16">
      <c r="A56">
        <v>1</v>
      </c>
      <c r="B56">
        <v>38</v>
      </c>
      <c r="C56">
        <v>4</v>
      </c>
      <c r="D56">
        <v>1</v>
      </c>
      <c r="H56" s="98"/>
      <c r="I56" s="98">
        <v>29</v>
      </c>
      <c r="J56" s="101">
        <v>30</v>
      </c>
      <c r="K56" s="101">
        <v>1</v>
      </c>
      <c r="L56" s="101">
        <v>30</v>
      </c>
      <c r="M56" s="101">
        <v>37</v>
      </c>
      <c r="O56">
        <f t="shared" si="0"/>
        <v>37</v>
      </c>
    </row>
    <row r="57" spans="1:16">
      <c r="A57">
        <v>1</v>
      </c>
      <c r="B57">
        <v>39</v>
      </c>
      <c r="C57">
        <v>9</v>
      </c>
      <c r="D57">
        <v>2</v>
      </c>
      <c r="H57" s="98"/>
      <c r="I57" s="98">
        <v>30</v>
      </c>
      <c r="J57" s="101">
        <v>39</v>
      </c>
      <c r="K57" s="101">
        <v>1</v>
      </c>
      <c r="L57" s="101">
        <v>39</v>
      </c>
      <c r="M57" s="101">
        <v>40</v>
      </c>
      <c r="O57">
        <f t="shared" si="0"/>
        <v>40</v>
      </c>
    </row>
    <row r="58" spans="1:16">
      <c r="A58">
        <v>1</v>
      </c>
      <c r="B58">
        <v>40</v>
      </c>
      <c r="C58">
        <v>7</v>
      </c>
      <c r="D58">
        <v>3</v>
      </c>
      <c r="H58" s="98"/>
      <c r="I58" s="98">
        <v>31</v>
      </c>
      <c r="J58" s="101">
        <v>42</v>
      </c>
      <c r="K58" s="101">
        <v>1</v>
      </c>
      <c r="L58" s="101">
        <v>42</v>
      </c>
      <c r="M58" s="101">
        <v>175</v>
      </c>
      <c r="O58">
        <f t="shared" si="0"/>
        <v>175</v>
      </c>
    </row>
    <row r="59" spans="1:16">
      <c r="A59">
        <v>1</v>
      </c>
      <c r="B59">
        <v>41</v>
      </c>
      <c r="C59">
        <v>4</v>
      </c>
      <c r="D59">
        <v>0</v>
      </c>
      <c r="H59" s="98"/>
      <c r="I59" s="30">
        <v>33</v>
      </c>
      <c r="J59" s="102">
        <v>100</v>
      </c>
      <c r="K59" s="102">
        <v>1</v>
      </c>
      <c r="L59" s="102">
        <v>100</v>
      </c>
      <c r="M59" s="102">
        <v>71</v>
      </c>
      <c r="O59">
        <f t="shared" si="0"/>
        <v>71</v>
      </c>
    </row>
    <row r="60" spans="1:16">
      <c r="A60">
        <v>1</v>
      </c>
      <c r="B60">
        <v>42</v>
      </c>
      <c r="C60">
        <v>4</v>
      </c>
      <c r="D60">
        <v>1</v>
      </c>
    </row>
    <row r="61" spans="1:16">
      <c r="A61">
        <v>1</v>
      </c>
      <c r="B61">
        <v>43</v>
      </c>
      <c r="C61">
        <v>4</v>
      </c>
      <c r="D61">
        <v>0</v>
      </c>
      <c r="H61" t="s">
        <v>1451</v>
      </c>
      <c r="L61">
        <f>SUM(L32:L59)</f>
        <v>1120</v>
      </c>
      <c r="M61">
        <f>SUM(M32:M59)</f>
        <v>1507</v>
      </c>
      <c r="O61">
        <f>SUM(O32:O59)</f>
        <v>1507</v>
      </c>
      <c r="P61" t="s">
        <v>3150</v>
      </c>
    </row>
    <row r="62" spans="1:16">
      <c r="A62">
        <v>1</v>
      </c>
      <c r="B62">
        <v>44</v>
      </c>
      <c r="C62">
        <v>2</v>
      </c>
      <c r="D62">
        <v>0</v>
      </c>
      <c r="O62">
        <f>STDEV(O32:O59)</f>
        <v>50.194476287092087</v>
      </c>
      <c r="P62" t="s">
        <v>3151</v>
      </c>
    </row>
    <row r="63" spans="1:16">
      <c r="A63">
        <v>1</v>
      </c>
      <c r="B63">
        <v>45</v>
      </c>
      <c r="C63">
        <v>3</v>
      </c>
      <c r="D63">
        <v>0</v>
      </c>
    </row>
    <row r="64" spans="1:16">
      <c r="A64">
        <v>1</v>
      </c>
      <c r="B64">
        <v>46</v>
      </c>
      <c r="C64">
        <v>1</v>
      </c>
      <c r="D64">
        <v>1</v>
      </c>
      <c r="J64" t="s">
        <v>3152</v>
      </c>
      <c r="M64">
        <f>M61/L61</f>
        <v>1.3455357142857143</v>
      </c>
    </row>
    <row r="65" spans="1:13">
      <c r="A65">
        <v>1</v>
      </c>
      <c r="B65">
        <v>47</v>
      </c>
      <c r="C65">
        <v>1</v>
      </c>
      <c r="D65">
        <v>0</v>
      </c>
      <c r="J65" t="s">
        <v>3153</v>
      </c>
      <c r="M65">
        <f>SQRT(O62^2/COUNT(O32:O59)/AVERAGE(L32:L59)^2)</f>
        <v>0.23714660972281143</v>
      </c>
    </row>
    <row r="66" spans="1:13">
      <c r="A66">
        <v>1</v>
      </c>
      <c r="B66">
        <v>48</v>
      </c>
      <c r="C66">
        <v>1</v>
      </c>
      <c r="D66">
        <v>1</v>
      </c>
    </row>
    <row r="67" spans="1:13">
      <c r="A67">
        <v>1</v>
      </c>
      <c r="B67">
        <v>49</v>
      </c>
      <c r="C67">
        <v>3</v>
      </c>
      <c r="D67">
        <v>1</v>
      </c>
    </row>
    <row r="68" spans="1:13">
      <c r="A68">
        <v>1</v>
      </c>
      <c r="B68">
        <v>50</v>
      </c>
      <c r="C68">
        <v>2</v>
      </c>
      <c r="D68">
        <v>0</v>
      </c>
    </row>
    <row r="69" spans="1:13">
      <c r="A69">
        <v>1</v>
      </c>
      <c r="B69">
        <v>51</v>
      </c>
      <c r="C69">
        <v>5</v>
      </c>
      <c r="D69">
        <v>0</v>
      </c>
    </row>
    <row r="70" spans="1:13">
      <c r="A70">
        <v>1</v>
      </c>
      <c r="B70">
        <v>52</v>
      </c>
      <c r="C70">
        <v>8</v>
      </c>
      <c r="D70">
        <v>7</v>
      </c>
    </row>
    <row r="71" spans="1:13">
      <c r="A71">
        <v>1</v>
      </c>
      <c r="B71">
        <v>53</v>
      </c>
      <c r="C71">
        <v>4</v>
      </c>
      <c r="D71">
        <v>4</v>
      </c>
    </row>
    <row r="72" spans="1:13">
      <c r="A72">
        <v>1</v>
      </c>
      <c r="B72">
        <v>54</v>
      </c>
      <c r="C72">
        <v>4</v>
      </c>
      <c r="D72">
        <v>0</v>
      </c>
    </row>
    <row r="73" spans="1:13">
      <c r="A73">
        <v>1</v>
      </c>
      <c r="B73">
        <v>55</v>
      </c>
      <c r="C73">
        <v>8</v>
      </c>
      <c r="D73">
        <v>1</v>
      </c>
    </row>
    <row r="74" spans="1:13">
      <c r="A74">
        <v>1</v>
      </c>
      <c r="B74">
        <v>56</v>
      </c>
      <c r="C74">
        <v>7</v>
      </c>
      <c r="D74">
        <v>3</v>
      </c>
    </row>
    <row r="75" spans="1:13">
      <c r="A75">
        <v>1</v>
      </c>
      <c r="B75">
        <v>57</v>
      </c>
      <c r="C75">
        <v>4</v>
      </c>
      <c r="D75">
        <v>1</v>
      </c>
    </row>
    <row r="76" spans="1:13">
      <c r="A76">
        <v>1</v>
      </c>
      <c r="B76">
        <v>58</v>
      </c>
      <c r="C76">
        <v>1</v>
      </c>
      <c r="D76">
        <v>2</v>
      </c>
    </row>
    <row r="77" spans="1:13">
      <c r="A77">
        <v>1</v>
      </c>
      <c r="B77">
        <v>59</v>
      </c>
      <c r="C77">
        <v>2</v>
      </c>
      <c r="D77">
        <v>0</v>
      </c>
    </row>
    <row r="78" spans="1:13">
      <c r="A78">
        <v>1</v>
      </c>
      <c r="B78">
        <v>60</v>
      </c>
      <c r="C78">
        <v>0</v>
      </c>
      <c r="D78">
        <v>0</v>
      </c>
    </row>
    <row r="79" spans="1:13">
      <c r="A79">
        <v>1</v>
      </c>
      <c r="B79">
        <v>61</v>
      </c>
      <c r="C79">
        <v>1</v>
      </c>
      <c r="D79">
        <v>0</v>
      </c>
    </row>
    <row r="80" spans="1:13">
      <c r="A80">
        <v>1</v>
      </c>
      <c r="B80">
        <v>62</v>
      </c>
      <c r="C80">
        <v>2</v>
      </c>
      <c r="D80">
        <v>3</v>
      </c>
    </row>
    <row r="81" spans="1:4">
      <c r="A81">
        <v>1</v>
      </c>
      <c r="B81">
        <v>63</v>
      </c>
      <c r="C81">
        <v>0</v>
      </c>
      <c r="D81">
        <v>0</v>
      </c>
    </row>
    <row r="82" spans="1:4">
      <c r="A82">
        <v>1</v>
      </c>
      <c r="B82">
        <v>64</v>
      </c>
      <c r="C82">
        <v>2</v>
      </c>
      <c r="D82">
        <v>3</v>
      </c>
    </row>
    <row r="83" spans="1:4">
      <c r="A83">
        <v>1</v>
      </c>
      <c r="B83">
        <v>65</v>
      </c>
      <c r="C83">
        <v>6</v>
      </c>
      <c r="D83">
        <v>1</v>
      </c>
    </row>
    <row r="84" spans="1:4">
      <c r="A84">
        <v>1</v>
      </c>
      <c r="B84">
        <v>66</v>
      </c>
      <c r="C84">
        <v>1</v>
      </c>
      <c r="D84">
        <v>0</v>
      </c>
    </row>
    <row r="85" spans="1:4">
      <c r="A85">
        <v>1</v>
      </c>
      <c r="B85">
        <v>67</v>
      </c>
      <c r="C85">
        <v>3</v>
      </c>
      <c r="D85">
        <v>0</v>
      </c>
    </row>
    <row r="86" spans="1:4">
      <c r="A86">
        <v>1</v>
      </c>
      <c r="B86">
        <v>68</v>
      </c>
      <c r="C86">
        <v>0</v>
      </c>
      <c r="D86">
        <v>0</v>
      </c>
    </row>
    <row r="87" spans="1:4">
      <c r="A87">
        <v>1</v>
      </c>
      <c r="B87">
        <v>69</v>
      </c>
      <c r="C87">
        <v>0</v>
      </c>
      <c r="D87">
        <v>0</v>
      </c>
    </row>
    <row r="88" spans="1:4">
      <c r="A88">
        <v>1</v>
      </c>
      <c r="B88">
        <v>70</v>
      </c>
      <c r="C88">
        <v>0</v>
      </c>
      <c r="D88">
        <v>0</v>
      </c>
    </row>
    <row r="89" spans="1:4">
      <c r="A89">
        <v>1</v>
      </c>
      <c r="B89">
        <v>71</v>
      </c>
      <c r="C89">
        <v>0</v>
      </c>
      <c r="D89">
        <v>0</v>
      </c>
    </row>
    <row r="90" spans="1:4">
      <c r="A90">
        <v>1</v>
      </c>
      <c r="B90">
        <v>72</v>
      </c>
      <c r="C90">
        <v>0</v>
      </c>
      <c r="D90">
        <v>0</v>
      </c>
    </row>
    <row r="91" spans="1:4">
      <c r="A91">
        <v>1</v>
      </c>
      <c r="B91">
        <v>73</v>
      </c>
      <c r="C91">
        <v>0</v>
      </c>
      <c r="D91">
        <v>0</v>
      </c>
    </row>
    <row r="92" spans="1:4">
      <c r="A92">
        <v>1</v>
      </c>
      <c r="B92">
        <v>74</v>
      </c>
      <c r="C92">
        <v>0</v>
      </c>
      <c r="D92">
        <v>0</v>
      </c>
    </row>
    <row r="93" spans="1:4">
      <c r="A93">
        <v>1</v>
      </c>
      <c r="B93">
        <v>75</v>
      </c>
      <c r="C93">
        <v>0</v>
      </c>
      <c r="D93">
        <v>0</v>
      </c>
    </row>
    <row r="94" spans="1:4">
      <c r="A94">
        <v>1</v>
      </c>
      <c r="B94">
        <v>76</v>
      </c>
      <c r="C94">
        <v>0</v>
      </c>
      <c r="D94">
        <v>0</v>
      </c>
    </row>
    <row r="95" spans="1:4">
      <c r="A95">
        <v>1</v>
      </c>
      <c r="B95">
        <v>77</v>
      </c>
      <c r="C95">
        <v>0</v>
      </c>
      <c r="D95">
        <v>0</v>
      </c>
    </row>
    <row r="96" spans="1:4">
      <c r="A96">
        <v>1</v>
      </c>
      <c r="B96">
        <v>78</v>
      </c>
      <c r="C96">
        <v>0</v>
      </c>
      <c r="D96">
        <v>0</v>
      </c>
    </row>
    <row r="97" spans="1:4">
      <c r="A97">
        <v>1</v>
      </c>
      <c r="B97">
        <v>79</v>
      </c>
      <c r="C97">
        <v>0</v>
      </c>
      <c r="D97">
        <v>0</v>
      </c>
    </row>
    <row r="98" spans="1:4">
      <c r="A98">
        <v>1</v>
      </c>
      <c r="B98">
        <v>80</v>
      </c>
      <c r="C98">
        <v>0</v>
      </c>
      <c r="D98">
        <v>0</v>
      </c>
    </row>
    <row r="99" spans="1:4">
      <c r="A99">
        <v>1</v>
      </c>
      <c r="B99">
        <v>81</v>
      </c>
      <c r="C99">
        <v>0</v>
      </c>
      <c r="D99">
        <v>0</v>
      </c>
    </row>
    <row r="100" spans="1:4">
      <c r="A100">
        <v>1</v>
      </c>
      <c r="B100">
        <v>82</v>
      </c>
      <c r="C100">
        <v>0</v>
      </c>
      <c r="D100">
        <v>0</v>
      </c>
    </row>
    <row r="101" spans="1:4">
      <c r="A101">
        <v>1</v>
      </c>
      <c r="B101">
        <v>83</v>
      </c>
      <c r="C101">
        <v>0</v>
      </c>
      <c r="D101">
        <v>0</v>
      </c>
    </row>
    <row r="102" spans="1:4">
      <c r="A102">
        <v>1</v>
      </c>
      <c r="B102">
        <v>84</v>
      </c>
      <c r="C102">
        <v>0</v>
      </c>
      <c r="D102">
        <v>0</v>
      </c>
    </row>
    <row r="103" spans="1:4">
      <c r="A103">
        <v>1</v>
      </c>
      <c r="B103">
        <v>85</v>
      </c>
      <c r="C103">
        <v>0</v>
      </c>
      <c r="D103">
        <v>0</v>
      </c>
    </row>
    <row r="104" spans="1:4">
      <c r="A104">
        <v>1</v>
      </c>
      <c r="B104">
        <v>86</v>
      </c>
      <c r="C104">
        <v>0</v>
      </c>
      <c r="D104">
        <v>0</v>
      </c>
    </row>
    <row r="105" spans="1:4">
      <c r="A105">
        <v>1</v>
      </c>
      <c r="B105">
        <v>87</v>
      </c>
      <c r="C105">
        <v>0</v>
      </c>
      <c r="D105">
        <v>0</v>
      </c>
    </row>
    <row r="106" spans="1:4">
      <c r="A106">
        <v>1</v>
      </c>
      <c r="B106">
        <v>88</v>
      </c>
      <c r="C106">
        <v>0</v>
      </c>
      <c r="D106">
        <v>0</v>
      </c>
    </row>
    <row r="107" spans="1:4">
      <c r="A107">
        <v>1</v>
      </c>
      <c r="B107">
        <v>89</v>
      </c>
      <c r="C107">
        <v>0</v>
      </c>
      <c r="D107">
        <v>0</v>
      </c>
    </row>
    <row r="108" spans="1:4">
      <c r="A108">
        <v>1</v>
      </c>
      <c r="B108">
        <v>90</v>
      </c>
      <c r="C108">
        <v>1</v>
      </c>
      <c r="D108">
        <v>0</v>
      </c>
    </row>
    <row r="109" spans="1:4">
      <c r="A109">
        <v>1</v>
      </c>
      <c r="B109">
        <v>91</v>
      </c>
      <c r="C109">
        <v>1</v>
      </c>
      <c r="D109">
        <v>1</v>
      </c>
    </row>
    <row r="110" spans="1:4">
      <c r="A110">
        <v>1</v>
      </c>
      <c r="B110">
        <v>92</v>
      </c>
      <c r="C110">
        <v>4</v>
      </c>
      <c r="D110">
        <v>2</v>
      </c>
    </row>
    <row r="111" spans="1:4">
      <c r="A111">
        <v>1</v>
      </c>
      <c r="B111">
        <v>93</v>
      </c>
      <c r="C111">
        <v>0</v>
      </c>
      <c r="D111">
        <v>0</v>
      </c>
    </row>
    <row r="112" spans="1:4">
      <c r="A112">
        <v>1</v>
      </c>
      <c r="B112">
        <v>94</v>
      </c>
      <c r="C112">
        <v>0</v>
      </c>
      <c r="D112">
        <v>0</v>
      </c>
    </row>
    <row r="113" spans="1:4">
      <c r="A113">
        <v>1</v>
      </c>
      <c r="B113">
        <v>95</v>
      </c>
      <c r="C113">
        <v>0</v>
      </c>
      <c r="D113">
        <v>0</v>
      </c>
    </row>
    <row r="114" spans="1:4">
      <c r="A114">
        <v>1</v>
      </c>
      <c r="B114">
        <v>96</v>
      </c>
      <c r="C114">
        <v>0</v>
      </c>
      <c r="D114">
        <v>0</v>
      </c>
    </row>
    <row r="115" spans="1:4">
      <c r="A115">
        <v>1</v>
      </c>
      <c r="B115">
        <v>97</v>
      </c>
      <c r="C115">
        <v>0</v>
      </c>
      <c r="D115">
        <v>0</v>
      </c>
    </row>
    <row r="116" spans="1:4">
      <c r="A116">
        <v>1</v>
      </c>
      <c r="B116">
        <v>98</v>
      </c>
      <c r="C116">
        <v>0</v>
      </c>
      <c r="D116">
        <v>0</v>
      </c>
    </row>
    <row r="117" spans="1:4">
      <c r="A117">
        <v>1</v>
      </c>
      <c r="B117">
        <v>99</v>
      </c>
      <c r="C117">
        <v>0</v>
      </c>
      <c r="D117">
        <v>0</v>
      </c>
    </row>
    <row r="118" spans="1:4">
      <c r="A118">
        <v>1</v>
      </c>
      <c r="B118">
        <v>100</v>
      </c>
      <c r="C118">
        <v>0</v>
      </c>
      <c r="D118">
        <v>0</v>
      </c>
    </row>
    <row r="119" spans="1:4">
      <c r="A119">
        <v>2</v>
      </c>
      <c r="B119">
        <v>1</v>
      </c>
      <c r="C119">
        <v>4</v>
      </c>
      <c r="D119">
        <v>6</v>
      </c>
    </row>
    <row r="120" spans="1:4">
      <c r="A120">
        <v>2</v>
      </c>
      <c r="B120">
        <v>2</v>
      </c>
      <c r="C120">
        <v>7</v>
      </c>
      <c r="D120">
        <v>2</v>
      </c>
    </row>
    <row r="121" spans="1:4">
      <c r="A121">
        <v>2</v>
      </c>
      <c r="B121">
        <v>3</v>
      </c>
      <c r="C121">
        <v>3</v>
      </c>
      <c r="D121">
        <v>2</v>
      </c>
    </row>
    <row r="122" spans="1:4">
      <c r="A122">
        <v>2</v>
      </c>
      <c r="B122">
        <v>4</v>
      </c>
      <c r="C122">
        <v>5</v>
      </c>
      <c r="D122">
        <v>2</v>
      </c>
    </row>
    <row r="123" spans="1:4">
      <c r="A123">
        <v>2</v>
      </c>
      <c r="B123">
        <v>5</v>
      </c>
      <c r="C123">
        <v>7</v>
      </c>
      <c r="D123">
        <v>0</v>
      </c>
    </row>
    <row r="124" spans="1:4">
      <c r="A124">
        <v>2</v>
      </c>
      <c r="B124">
        <v>6</v>
      </c>
      <c r="C124">
        <v>6</v>
      </c>
      <c r="D124">
        <v>2</v>
      </c>
    </row>
    <row r="125" spans="1:4">
      <c r="A125">
        <v>2</v>
      </c>
      <c r="B125">
        <v>7</v>
      </c>
      <c r="C125">
        <v>3</v>
      </c>
      <c r="D125">
        <v>1</v>
      </c>
    </row>
    <row r="126" spans="1:4">
      <c r="A126">
        <v>2</v>
      </c>
      <c r="B126">
        <v>8</v>
      </c>
      <c r="C126">
        <v>3</v>
      </c>
      <c r="D126">
        <v>3</v>
      </c>
    </row>
    <row r="127" spans="1:4">
      <c r="A127">
        <v>2</v>
      </c>
      <c r="B127">
        <v>9</v>
      </c>
      <c r="C127">
        <v>4</v>
      </c>
      <c r="D127">
        <v>1</v>
      </c>
    </row>
    <row r="128" spans="1:4">
      <c r="A128">
        <v>2</v>
      </c>
      <c r="B128">
        <v>10</v>
      </c>
      <c r="C128">
        <v>7</v>
      </c>
      <c r="D128">
        <v>1</v>
      </c>
    </row>
    <row r="129" spans="1:4">
      <c r="A129">
        <v>2</v>
      </c>
      <c r="B129">
        <v>11</v>
      </c>
      <c r="C129">
        <v>8</v>
      </c>
      <c r="D129">
        <v>1</v>
      </c>
    </row>
    <row r="130" spans="1:4">
      <c r="A130">
        <v>2</v>
      </c>
      <c r="B130">
        <v>12</v>
      </c>
      <c r="C130">
        <v>8</v>
      </c>
      <c r="D130">
        <v>2</v>
      </c>
    </row>
    <row r="131" spans="1:4">
      <c r="A131">
        <v>2</v>
      </c>
      <c r="B131">
        <v>13</v>
      </c>
      <c r="C131">
        <v>3</v>
      </c>
      <c r="D131">
        <v>0</v>
      </c>
    </row>
    <row r="132" spans="1:4">
      <c r="A132">
        <v>2</v>
      </c>
      <c r="B132">
        <v>14</v>
      </c>
      <c r="C132">
        <v>8</v>
      </c>
      <c r="D132">
        <v>0</v>
      </c>
    </row>
    <row r="133" spans="1:4">
      <c r="A133">
        <v>2</v>
      </c>
      <c r="B133">
        <v>15</v>
      </c>
      <c r="C133">
        <v>5</v>
      </c>
      <c r="D133">
        <v>0</v>
      </c>
    </row>
    <row r="134" spans="1:4">
      <c r="A134">
        <v>2</v>
      </c>
      <c r="B134">
        <v>16</v>
      </c>
      <c r="C134">
        <v>7</v>
      </c>
      <c r="D134">
        <v>7</v>
      </c>
    </row>
    <row r="135" spans="1:4">
      <c r="A135">
        <v>2</v>
      </c>
      <c r="B135">
        <v>17</v>
      </c>
      <c r="C135">
        <v>6</v>
      </c>
      <c r="D135">
        <v>1</v>
      </c>
    </row>
    <row r="136" spans="1:4">
      <c r="A136">
        <v>2</v>
      </c>
      <c r="B136">
        <v>18</v>
      </c>
      <c r="C136">
        <v>6</v>
      </c>
      <c r="D136">
        <v>0</v>
      </c>
    </row>
    <row r="137" spans="1:4">
      <c r="A137">
        <v>2</v>
      </c>
      <c r="B137">
        <v>19</v>
      </c>
      <c r="C137">
        <v>3</v>
      </c>
      <c r="D137">
        <v>1</v>
      </c>
    </row>
    <row r="138" spans="1:4">
      <c r="A138">
        <v>2</v>
      </c>
      <c r="B138">
        <v>20</v>
      </c>
      <c r="C138">
        <v>3</v>
      </c>
      <c r="D138">
        <v>1</v>
      </c>
    </row>
    <row r="139" spans="1:4">
      <c r="A139">
        <v>2</v>
      </c>
      <c r="B139">
        <v>21</v>
      </c>
      <c r="C139">
        <v>7</v>
      </c>
      <c r="D139">
        <v>2</v>
      </c>
    </row>
    <row r="140" spans="1:4">
      <c r="A140">
        <v>2</v>
      </c>
      <c r="B140">
        <v>22</v>
      </c>
      <c r="C140">
        <v>6</v>
      </c>
      <c r="D140">
        <v>1</v>
      </c>
    </row>
    <row r="141" spans="1:4">
      <c r="A141">
        <v>2</v>
      </c>
      <c r="B141">
        <v>23</v>
      </c>
      <c r="C141">
        <v>2</v>
      </c>
      <c r="D141">
        <v>1</v>
      </c>
    </row>
    <row r="142" spans="1:4">
      <c r="A142">
        <v>2</v>
      </c>
      <c r="B142">
        <v>24</v>
      </c>
      <c r="C142">
        <v>5</v>
      </c>
      <c r="D142">
        <v>2</v>
      </c>
    </row>
    <row r="143" spans="1:4">
      <c r="A143">
        <v>2</v>
      </c>
      <c r="B143">
        <v>25</v>
      </c>
      <c r="C143">
        <v>2</v>
      </c>
      <c r="D143">
        <v>2</v>
      </c>
    </row>
    <row r="144" spans="1:4">
      <c r="A144">
        <v>2</v>
      </c>
      <c r="B144">
        <v>26</v>
      </c>
      <c r="C144">
        <v>5</v>
      </c>
      <c r="D144">
        <v>0</v>
      </c>
    </row>
    <row r="145" spans="1:4">
      <c r="A145">
        <v>2</v>
      </c>
      <c r="B145">
        <v>27</v>
      </c>
      <c r="C145">
        <v>14</v>
      </c>
      <c r="D145">
        <v>1</v>
      </c>
    </row>
    <row r="146" spans="1:4">
      <c r="A146">
        <v>2</v>
      </c>
      <c r="B146">
        <v>28</v>
      </c>
      <c r="C146">
        <v>3</v>
      </c>
      <c r="D146">
        <v>2</v>
      </c>
    </row>
    <row r="147" spans="1:4">
      <c r="A147">
        <v>2</v>
      </c>
      <c r="B147">
        <v>29</v>
      </c>
      <c r="C147">
        <v>0</v>
      </c>
      <c r="D147">
        <v>1</v>
      </c>
    </row>
    <row r="148" spans="1:4">
      <c r="A148">
        <v>2</v>
      </c>
      <c r="B148">
        <v>30</v>
      </c>
      <c r="C148">
        <v>0</v>
      </c>
      <c r="D148">
        <v>0</v>
      </c>
    </row>
    <row r="149" spans="1:4">
      <c r="A149">
        <v>3</v>
      </c>
      <c r="B149">
        <v>1</v>
      </c>
      <c r="C149">
        <v>0</v>
      </c>
      <c r="D149">
        <v>0</v>
      </c>
    </row>
    <row r="150" spans="1:4">
      <c r="A150">
        <v>3</v>
      </c>
      <c r="B150">
        <v>2</v>
      </c>
      <c r="C150">
        <v>0</v>
      </c>
      <c r="D150">
        <v>0</v>
      </c>
    </row>
    <row r="151" spans="1:4">
      <c r="A151">
        <v>3</v>
      </c>
      <c r="B151">
        <v>3</v>
      </c>
      <c r="C151">
        <v>0</v>
      </c>
      <c r="D151">
        <v>0</v>
      </c>
    </row>
    <row r="152" spans="1:4">
      <c r="A152">
        <v>3</v>
      </c>
      <c r="B152">
        <v>4</v>
      </c>
      <c r="C152">
        <v>0</v>
      </c>
      <c r="D152">
        <v>0</v>
      </c>
    </row>
    <row r="153" spans="1:4">
      <c r="A153">
        <v>3</v>
      </c>
      <c r="B153">
        <v>5</v>
      </c>
      <c r="C153">
        <v>0</v>
      </c>
      <c r="D153">
        <v>0</v>
      </c>
    </row>
    <row r="154" spans="1:4">
      <c r="A154">
        <v>3</v>
      </c>
      <c r="B154">
        <v>6</v>
      </c>
      <c r="C154">
        <v>0</v>
      </c>
      <c r="D154">
        <v>0</v>
      </c>
    </row>
    <row r="155" spans="1:4">
      <c r="A155">
        <v>3</v>
      </c>
      <c r="B155">
        <v>7</v>
      </c>
      <c r="C155">
        <v>0</v>
      </c>
      <c r="D155">
        <v>0</v>
      </c>
    </row>
    <row r="156" spans="1:4">
      <c r="A156">
        <v>3</v>
      </c>
      <c r="B156">
        <v>8</v>
      </c>
      <c r="C156">
        <v>0</v>
      </c>
      <c r="D156">
        <v>0</v>
      </c>
    </row>
    <row r="157" spans="1:4">
      <c r="A157">
        <v>3</v>
      </c>
      <c r="B157">
        <v>9</v>
      </c>
      <c r="C157">
        <v>0</v>
      </c>
      <c r="D157">
        <v>0</v>
      </c>
    </row>
    <row r="158" spans="1:4">
      <c r="A158">
        <v>3</v>
      </c>
      <c r="B158">
        <v>10</v>
      </c>
      <c r="C158">
        <v>0</v>
      </c>
      <c r="D158">
        <v>0</v>
      </c>
    </row>
    <row r="159" spans="1:4">
      <c r="A159">
        <v>3</v>
      </c>
      <c r="B159">
        <v>11</v>
      </c>
      <c r="C159">
        <v>0</v>
      </c>
      <c r="D159">
        <v>0</v>
      </c>
    </row>
    <row r="160" spans="1:4">
      <c r="A160">
        <v>3</v>
      </c>
      <c r="B160">
        <v>12</v>
      </c>
      <c r="C160">
        <v>0</v>
      </c>
      <c r="D160">
        <v>0</v>
      </c>
    </row>
    <row r="161" spans="1:4">
      <c r="A161">
        <v>3</v>
      </c>
      <c r="B161">
        <v>13</v>
      </c>
      <c r="C161">
        <v>0</v>
      </c>
      <c r="D161">
        <v>0</v>
      </c>
    </row>
    <row r="162" spans="1:4">
      <c r="A162">
        <v>3</v>
      </c>
      <c r="B162">
        <v>14</v>
      </c>
      <c r="C162">
        <v>0</v>
      </c>
      <c r="D162">
        <v>0</v>
      </c>
    </row>
    <row r="163" spans="1:4">
      <c r="A163">
        <v>3</v>
      </c>
      <c r="B163">
        <v>15</v>
      </c>
      <c r="C163">
        <v>0</v>
      </c>
      <c r="D163">
        <v>0</v>
      </c>
    </row>
    <row r="164" spans="1:4">
      <c r="A164">
        <v>3</v>
      </c>
      <c r="B164">
        <v>16</v>
      </c>
      <c r="C164">
        <v>0</v>
      </c>
      <c r="D164">
        <v>0</v>
      </c>
    </row>
    <row r="165" spans="1:4">
      <c r="A165">
        <v>3</v>
      </c>
      <c r="B165">
        <v>17</v>
      </c>
      <c r="C165">
        <v>0</v>
      </c>
      <c r="D165">
        <v>0</v>
      </c>
    </row>
    <row r="166" spans="1:4">
      <c r="A166">
        <v>3</v>
      </c>
      <c r="B166">
        <v>18</v>
      </c>
      <c r="C166">
        <v>0</v>
      </c>
      <c r="D166">
        <v>0</v>
      </c>
    </row>
    <row r="167" spans="1:4">
      <c r="A167">
        <v>3</v>
      </c>
      <c r="B167">
        <v>19</v>
      </c>
      <c r="C167">
        <v>0</v>
      </c>
      <c r="D167">
        <v>0</v>
      </c>
    </row>
    <row r="168" spans="1:4">
      <c r="A168">
        <v>3</v>
      </c>
      <c r="B168">
        <v>20</v>
      </c>
      <c r="C168">
        <v>0</v>
      </c>
      <c r="D168">
        <v>0</v>
      </c>
    </row>
    <row r="169" spans="1:4">
      <c r="A169">
        <v>3</v>
      </c>
      <c r="B169">
        <v>21</v>
      </c>
      <c r="C169">
        <v>0</v>
      </c>
      <c r="D169">
        <v>0</v>
      </c>
    </row>
    <row r="170" spans="1:4">
      <c r="A170">
        <v>3</v>
      </c>
      <c r="B170">
        <v>22</v>
      </c>
      <c r="C170">
        <v>0</v>
      </c>
      <c r="D170">
        <v>0</v>
      </c>
    </row>
    <row r="171" spans="1:4">
      <c r="A171">
        <v>3</v>
      </c>
      <c r="B171">
        <v>23</v>
      </c>
      <c r="C171">
        <v>0</v>
      </c>
      <c r="D171">
        <v>0</v>
      </c>
    </row>
    <row r="172" spans="1:4">
      <c r="A172">
        <v>3</v>
      </c>
      <c r="B172">
        <v>24</v>
      </c>
      <c r="C172">
        <v>0</v>
      </c>
      <c r="D172">
        <v>0</v>
      </c>
    </row>
    <row r="173" spans="1:4">
      <c r="A173">
        <v>3</v>
      </c>
      <c r="B173">
        <v>25</v>
      </c>
      <c r="C173">
        <v>0</v>
      </c>
      <c r="D173">
        <v>0</v>
      </c>
    </row>
    <row r="174" spans="1:4">
      <c r="A174">
        <v>3</v>
      </c>
      <c r="B174">
        <v>26</v>
      </c>
      <c r="C174">
        <v>0</v>
      </c>
      <c r="D174">
        <v>0</v>
      </c>
    </row>
    <row r="175" spans="1:4">
      <c r="A175">
        <v>3</v>
      </c>
      <c r="B175">
        <v>27</v>
      </c>
      <c r="C175">
        <v>0</v>
      </c>
      <c r="D175">
        <v>0</v>
      </c>
    </row>
    <row r="176" spans="1:4">
      <c r="A176">
        <v>3</v>
      </c>
      <c r="B176">
        <v>28</v>
      </c>
      <c r="C176">
        <v>0</v>
      </c>
      <c r="D176">
        <v>0</v>
      </c>
    </row>
    <row r="177" spans="1:4">
      <c r="A177">
        <v>3</v>
      </c>
      <c r="B177">
        <v>29</v>
      </c>
      <c r="C177">
        <v>0</v>
      </c>
      <c r="D177">
        <v>0</v>
      </c>
    </row>
    <row r="178" spans="1:4">
      <c r="A178">
        <v>3</v>
      </c>
      <c r="B178">
        <v>30</v>
      </c>
      <c r="C178">
        <v>0</v>
      </c>
      <c r="D178">
        <v>0</v>
      </c>
    </row>
    <row r="179" spans="1:4">
      <c r="A179">
        <v>3</v>
      </c>
      <c r="B179">
        <v>31</v>
      </c>
      <c r="C179">
        <v>0</v>
      </c>
      <c r="D179">
        <v>0</v>
      </c>
    </row>
    <row r="180" spans="1:4">
      <c r="A180">
        <v>3</v>
      </c>
      <c r="B180">
        <v>32</v>
      </c>
      <c r="C180">
        <v>0</v>
      </c>
      <c r="D180">
        <v>0</v>
      </c>
    </row>
    <row r="181" spans="1:4">
      <c r="A181">
        <v>3</v>
      </c>
      <c r="B181">
        <v>33</v>
      </c>
      <c r="C181">
        <v>0</v>
      </c>
      <c r="D181">
        <v>0</v>
      </c>
    </row>
    <row r="182" spans="1:4">
      <c r="A182">
        <v>3</v>
      </c>
      <c r="B182">
        <v>34</v>
      </c>
      <c r="C182">
        <v>0</v>
      </c>
      <c r="D182">
        <v>0</v>
      </c>
    </row>
    <row r="183" spans="1:4">
      <c r="A183">
        <v>3</v>
      </c>
      <c r="B183">
        <v>35</v>
      </c>
      <c r="C183">
        <v>0</v>
      </c>
      <c r="D183">
        <v>0</v>
      </c>
    </row>
    <row r="184" spans="1:4">
      <c r="A184">
        <v>3</v>
      </c>
      <c r="B184">
        <v>36</v>
      </c>
      <c r="C184">
        <v>0</v>
      </c>
      <c r="D184">
        <v>0</v>
      </c>
    </row>
    <row r="185" spans="1:4">
      <c r="A185">
        <v>3</v>
      </c>
      <c r="B185">
        <v>37</v>
      </c>
      <c r="C185">
        <v>0</v>
      </c>
      <c r="D185">
        <v>0</v>
      </c>
    </row>
    <row r="186" spans="1:4">
      <c r="A186">
        <v>3</v>
      </c>
      <c r="B186">
        <v>38</v>
      </c>
      <c r="C186">
        <v>0</v>
      </c>
      <c r="D186">
        <v>0</v>
      </c>
    </row>
    <row r="187" spans="1:4">
      <c r="A187">
        <v>3</v>
      </c>
      <c r="B187">
        <v>39</v>
      </c>
      <c r="C187">
        <v>0</v>
      </c>
      <c r="D187">
        <v>0</v>
      </c>
    </row>
    <row r="188" spans="1:4">
      <c r="A188">
        <v>3</v>
      </c>
      <c r="B188">
        <v>40</v>
      </c>
      <c r="C188">
        <v>0</v>
      </c>
      <c r="D188">
        <v>0</v>
      </c>
    </row>
    <row r="189" spans="1:4">
      <c r="A189">
        <v>3</v>
      </c>
      <c r="B189">
        <v>41</v>
      </c>
      <c r="C189">
        <v>0</v>
      </c>
      <c r="D189">
        <v>0</v>
      </c>
    </row>
    <row r="190" spans="1:4">
      <c r="A190">
        <v>3</v>
      </c>
      <c r="B190">
        <v>42</v>
      </c>
      <c r="C190">
        <v>0</v>
      </c>
      <c r="D190">
        <v>0</v>
      </c>
    </row>
    <row r="191" spans="1:4">
      <c r="A191">
        <v>3</v>
      </c>
      <c r="B191">
        <v>43</v>
      </c>
      <c r="C191">
        <v>0</v>
      </c>
      <c r="D191">
        <v>0</v>
      </c>
    </row>
    <row r="192" spans="1:4">
      <c r="A192">
        <v>3</v>
      </c>
      <c r="B192">
        <v>44</v>
      </c>
      <c r="C192">
        <v>0</v>
      </c>
      <c r="D192">
        <v>0</v>
      </c>
    </row>
    <row r="193" spans="1:4">
      <c r="A193">
        <v>3</v>
      </c>
      <c r="B193">
        <v>45</v>
      </c>
      <c r="C193">
        <v>0</v>
      </c>
      <c r="D193">
        <v>0</v>
      </c>
    </row>
    <row r="194" spans="1:4">
      <c r="A194">
        <v>3</v>
      </c>
      <c r="B194">
        <v>46</v>
      </c>
      <c r="C194">
        <v>0</v>
      </c>
      <c r="D194">
        <v>0</v>
      </c>
    </row>
    <row r="195" spans="1:4">
      <c r="A195">
        <v>3</v>
      </c>
      <c r="B195">
        <v>47</v>
      </c>
      <c r="C195">
        <v>0</v>
      </c>
      <c r="D195">
        <v>0</v>
      </c>
    </row>
    <row r="196" spans="1:4">
      <c r="A196">
        <v>3</v>
      </c>
      <c r="B196">
        <v>48</v>
      </c>
      <c r="C196">
        <v>0</v>
      </c>
      <c r="D196">
        <v>0</v>
      </c>
    </row>
    <row r="197" spans="1:4">
      <c r="A197">
        <v>3</v>
      </c>
      <c r="B197">
        <v>49</v>
      </c>
      <c r="C197">
        <v>0</v>
      </c>
      <c r="D197">
        <v>0</v>
      </c>
    </row>
    <row r="198" spans="1:4">
      <c r="A198">
        <v>3</v>
      </c>
      <c r="B198">
        <v>50</v>
      </c>
      <c r="C198">
        <v>0</v>
      </c>
      <c r="D198">
        <v>0</v>
      </c>
    </row>
    <row r="199" spans="1:4">
      <c r="A199">
        <v>3</v>
      </c>
      <c r="B199">
        <v>51</v>
      </c>
      <c r="C199">
        <v>0</v>
      </c>
      <c r="D199">
        <v>0</v>
      </c>
    </row>
    <row r="200" spans="1:4">
      <c r="A200">
        <v>3</v>
      </c>
      <c r="B200">
        <v>52</v>
      </c>
      <c r="C200">
        <v>0</v>
      </c>
      <c r="D200">
        <v>0</v>
      </c>
    </row>
    <row r="201" spans="1:4">
      <c r="A201">
        <v>3</v>
      </c>
      <c r="B201">
        <v>53</v>
      </c>
      <c r="C201">
        <v>0</v>
      </c>
      <c r="D201">
        <v>0</v>
      </c>
    </row>
    <row r="202" spans="1:4">
      <c r="A202">
        <v>3</v>
      </c>
      <c r="B202">
        <v>54</v>
      </c>
      <c r="C202">
        <v>0</v>
      </c>
      <c r="D202">
        <v>0</v>
      </c>
    </row>
    <row r="203" spans="1:4">
      <c r="A203">
        <v>3</v>
      </c>
      <c r="B203">
        <v>55</v>
      </c>
      <c r="C203">
        <v>0</v>
      </c>
      <c r="D203">
        <v>0</v>
      </c>
    </row>
    <row r="204" spans="1:4">
      <c r="A204">
        <v>3</v>
      </c>
      <c r="B204">
        <v>56</v>
      </c>
      <c r="C204">
        <v>0</v>
      </c>
      <c r="D204">
        <v>0</v>
      </c>
    </row>
    <row r="205" spans="1:4">
      <c r="A205">
        <v>3</v>
      </c>
      <c r="B205">
        <v>57</v>
      </c>
      <c r="C205">
        <v>0</v>
      </c>
      <c r="D205">
        <v>0</v>
      </c>
    </row>
    <row r="206" spans="1:4">
      <c r="A206">
        <v>3</v>
      </c>
      <c r="B206">
        <v>58</v>
      </c>
      <c r="C206">
        <v>0</v>
      </c>
      <c r="D206">
        <v>0</v>
      </c>
    </row>
    <row r="207" spans="1:4">
      <c r="A207">
        <v>3</v>
      </c>
      <c r="B207">
        <v>59</v>
      </c>
      <c r="C207">
        <v>0</v>
      </c>
      <c r="D207">
        <v>0</v>
      </c>
    </row>
    <row r="208" spans="1:4">
      <c r="A208">
        <v>3</v>
      </c>
      <c r="B208">
        <v>60</v>
      </c>
      <c r="C208">
        <v>0</v>
      </c>
      <c r="D208">
        <v>0</v>
      </c>
    </row>
    <row r="209" spans="1:4">
      <c r="A209">
        <v>3</v>
      </c>
      <c r="B209">
        <v>61</v>
      </c>
      <c r="C209">
        <v>0</v>
      </c>
      <c r="D209">
        <v>0</v>
      </c>
    </row>
    <row r="210" spans="1:4">
      <c r="A210">
        <v>3</v>
      </c>
      <c r="B210">
        <v>62</v>
      </c>
      <c r="C210">
        <v>0</v>
      </c>
      <c r="D210">
        <v>0</v>
      </c>
    </row>
    <row r="211" spans="1:4">
      <c r="A211">
        <v>3</v>
      </c>
      <c r="B211">
        <v>63</v>
      </c>
      <c r="C211">
        <v>0</v>
      </c>
      <c r="D211">
        <v>0</v>
      </c>
    </row>
    <row r="212" spans="1:4">
      <c r="A212">
        <v>3</v>
      </c>
      <c r="B212">
        <v>64</v>
      </c>
      <c r="C212">
        <v>0</v>
      </c>
      <c r="D212">
        <v>0</v>
      </c>
    </row>
    <row r="213" spans="1:4">
      <c r="A213">
        <v>3</v>
      </c>
      <c r="B213">
        <v>65</v>
      </c>
      <c r="C213">
        <v>0</v>
      </c>
      <c r="D213">
        <v>0</v>
      </c>
    </row>
    <row r="214" spans="1:4">
      <c r="A214">
        <v>3</v>
      </c>
      <c r="B214">
        <v>66</v>
      </c>
      <c r="C214">
        <v>0</v>
      </c>
      <c r="D214">
        <v>0</v>
      </c>
    </row>
    <row r="215" spans="1:4">
      <c r="A215">
        <v>3</v>
      </c>
      <c r="B215">
        <v>67</v>
      </c>
      <c r="C215">
        <v>0</v>
      </c>
      <c r="D215">
        <v>0</v>
      </c>
    </row>
    <row r="216" spans="1:4">
      <c r="A216">
        <v>3</v>
      </c>
      <c r="B216">
        <v>68</v>
      </c>
      <c r="C216">
        <v>0</v>
      </c>
      <c r="D216">
        <v>0</v>
      </c>
    </row>
    <row r="217" spans="1:4">
      <c r="A217">
        <v>3</v>
      </c>
      <c r="B217">
        <v>69</v>
      </c>
      <c r="C217">
        <v>0</v>
      </c>
      <c r="D217">
        <v>0</v>
      </c>
    </row>
    <row r="218" spans="1:4">
      <c r="A218">
        <v>3</v>
      </c>
      <c r="B218">
        <v>70</v>
      </c>
      <c r="C218">
        <v>0</v>
      </c>
      <c r="D218">
        <v>0</v>
      </c>
    </row>
    <row r="219" spans="1:4">
      <c r="A219">
        <v>3</v>
      </c>
      <c r="B219">
        <v>71</v>
      </c>
      <c r="C219">
        <v>0</v>
      </c>
      <c r="D219">
        <v>0</v>
      </c>
    </row>
    <row r="220" spans="1:4">
      <c r="A220">
        <v>3</v>
      </c>
      <c r="B220">
        <v>72</v>
      </c>
      <c r="C220">
        <v>0</v>
      </c>
      <c r="D220">
        <v>0</v>
      </c>
    </row>
    <row r="221" spans="1:4">
      <c r="A221">
        <v>3</v>
      </c>
      <c r="B221">
        <v>73</v>
      </c>
      <c r="C221">
        <v>0</v>
      </c>
      <c r="D221">
        <v>0</v>
      </c>
    </row>
    <row r="222" spans="1:4">
      <c r="A222">
        <v>3</v>
      </c>
      <c r="B222">
        <v>74</v>
      </c>
      <c r="C222">
        <v>0</v>
      </c>
      <c r="D222">
        <v>0</v>
      </c>
    </row>
    <row r="223" spans="1:4">
      <c r="A223">
        <v>3</v>
      </c>
      <c r="B223">
        <v>75</v>
      </c>
      <c r="C223">
        <v>0</v>
      </c>
      <c r="D223">
        <v>0</v>
      </c>
    </row>
    <row r="224" spans="1:4">
      <c r="A224">
        <v>3</v>
      </c>
      <c r="B224">
        <v>76</v>
      </c>
      <c r="C224">
        <v>0</v>
      </c>
      <c r="D224">
        <v>0</v>
      </c>
    </row>
    <row r="225" spans="1:4">
      <c r="A225">
        <v>3</v>
      </c>
      <c r="B225">
        <v>77</v>
      </c>
      <c r="C225">
        <v>0</v>
      </c>
      <c r="D225">
        <v>0</v>
      </c>
    </row>
    <row r="226" spans="1:4">
      <c r="A226">
        <v>3</v>
      </c>
      <c r="B226">
        <v>78</v>
      </c>
      <c r="C226">
        <v>0</v>
      </c>
      <c r="D226">
        <v>0</v>
      </c>
    </row>
    <row r="227" spans="1:4">
      <c r="A227">
        <v>3</v>
      </c>
      <c r="B227">
        <v>79</v>
      </c>
      <c r="C227">
        <v>0</v>
      </c>
      <c r="D227">
        <v>0</v>
      </c>
    </row>
    <row r="228" spans="1:4">
      <c r="A228">
        <v>3</v>
      </c>
      <c r="B228">
        <v>80</v>
      </c>
      <c r="C228">
        <v>0</v>
      </c>
      <c r="D228">
        <v>0</v>
      </c>
    </row>
    <row r="229" spans="1:4">
      <c r="A229">
        <v>3</v>
      </c>
      <c r="B229">
        <v>81</v>
      </c>
      <c r="C229">
        <v>0</v>
      </c>
      <c r="D229">
        <v>0</v>
      </c>
    </row>
    <row r="230" spans="1:4">
      <c r="A230">
        <v>3</v>
      </c>
      <c r="B230">
        <v>82</v>
      </c>
      <c r="C230">
        <v>0</v>
      </c>
      <c r="D230">
        <v>0</v>
      </c>
    </row>
    <row r="231" spans="1:4">
      <c r="A231">
        <v>3</v>
      </c>
      <c r="B231">
        <v>83</v>
      </c>
      <c r="C231">
        <v>0</v>
      </c>
      <c r="D231">
        <v>0</v>
      </c>
    </row>
    <row r="232" spans="1:4">
      <c r="A232">
        <v>3</v>
      </c>
      <c r="B232">
        <v>84</v>
      </c>
      <c r="C232">
        <v>0</v>
      </c>
      <c r="D232">
        <v>0</v>
      </c>
    </row>
    <row r="233" spans="1:4">
      <c r="A233">
        <v>3</v>
      </c>
      <c r="B233">
        <v>85</v>
      </c>
      <c r="C233">
        <v>0</v>
      </c>
      <c r="D233">
        <v>0</v>
      </c>
    </row>
    <row r="234" spans="1:4">
      <c r="A234">
        <v>3</v>
      </c>
      <c r="B234">
        <v>86</v>
      </c>
      <c r="C234">
        <v>0</v>
      </c>
      <c r="D234">
        <v>0</v>
      </c>
    </row>
    <row r="235" spans="1:4">
      <c r="A235">
        <v>3</v>
      </c>
      <c r="B235">
        <v>87</v>
      </c>
      <c r="C235">
        <v>0</v>
      </c>
      <c r="D235">
        <v>0</v>
      </c>
    </row>
    <row r="236" spans="1:4">
      <c r="A236">
        <v>3</v>
      </c>
      <c r="B236">
        <v>88</v>
      </c>
      <c r="C236">
        <v>0</v>
      </c>
      <c r="D236">
        <v>0</v>
      </c>
    </row>
    <row r="237" spans="1:4">
      <c r="A237">
        <v>3</v>
      </c>
      <c r="B237">
        <v>89</v>
      </c>
      <c r="C237">
        <v>0</v>
      </c>
      <c r="D237">
        <v>0</v>
      </c>
    </row>
    <row r="238" spans="1:4">
      <c r="A238">
        <v>3</v>
      </c>
      <c r="B238">
        <v>90</v>
      </c>
      <c r="C238">
        <v>0</v>
      </c>
      <c r="D238">
        <v>0</v>
      </c>
    </row>
    <row r="239" spans="1:4">
      <c r="A239">
        <v>3</v>
      </c>
      <c r="B239">
        <v>91</v>
      </c>
      <c r="C239">
        <v>0</v>
      </c>
      <c r="D239">
        <v>0</v>
      </c>
    </row>
    <row r="240" spans="1:4">
      <c r="A240">
        <v>3</v>
      </c>
      <c r="B240">
        <v>92</v>
      </c>
      <c r="C240">
        <v>0</v>
      </c>
      <c r="D240">
        <v>0</v>
      </c>
    </row>
    <row r="241" spans="1:4">
      <c r="A241">
        <v>3</v>
      </c>
      <c r="B241">
        <v>93</v>
      </c>
      <c r="C241">
        <v>0</v>
      </c>
      <c r="D241">
        <v>0</v>
      </c>
    </row>
    <row r="242" spans="1:4">
      <c r="A242">
        <v>3</v>
      </c>
      <c r="B242">
        <v>94</v>
      </c>
      <c r="C242">
        <v>0</v>
      </c>
      <c r="D242">
        <v>0</v>
      </c>
    </row>
    <row r="243" spans="1:4">
      <c r="A243">
        <v>3</v>
      </c>
      <c r="B243">
        <v>95</v>
      </c>
      <c r="C243">
        <v>0</v>
      </c>
      <c r="D243">
        <v>0</v>
      </c>
    </row>
    <row r="244" spans="1:4">
      <c r="A244">
        <v>3</v>
      </c>
      <c r="B244">
        <v>96</v>
      </c>
      <c r="C244">
        <v>0</v>
      </c>
      <c r="D244">
        <v>0</v>
      </c>
    </row>
    <row r="245" spans="1:4">
      <c r="A245">
        <v>3</v>
      </c>
      <c r="B245">
        <v>97</v>
      </c>
      <c r="C245">
        <v>0</v>
      </c>
      <c r="D245">
        <v>0</v>
      </c>
    </row>
    <row r="246" spans="1:4">
      <c r="A246">
        <v>3</v>
      </c>
      <c r="B246">
        <v>98</v>
      </c>
      <c r="C246">
        <v>0</v>
      </c>
      <c r="D246">
        <v>0</v>
      </c>
    </row>
    <row r="247" spans="1:4">
      <c r="A247">
        <v>3</v>
      </c>
      <c r="B247">
        <v>99</v>
      </c>
      <c r="C247">
        <v>0</v>
      </c>
      <c r="D247">
        <v>0</v>
      </c>
    </row>
    <row r="248" spans="1:4">
      <c r="A248">
        <v>3</v>
      </c>
      <c r="B248">
        <v>100</v>
      </c>
      <c r="C248">
        <v>0</v>
      </c>
      <c r="D248">
        <v>0</v>
      </c>
    </row>
    <row r="249" spans="1:4">
      <c r="A249">
        <v>4</v>
      </c>
      <c r="B249">
        <v>1</v>
      </c>
      <c r="C249">
        <v>0</v>
      </c>
      <c r="D249">
        <v>2</v>
      </c>
    </row>
    <row r="250" spans="1:4">
      <c r="A250">
        <v>4</v>
      </c>
      <c r="B250">
        <v>2</v>
      </c>
      <c r="C250">
        <v>3</v>
      </c>
      <c r="D250">
        <v>1</v>
      </c>
    </row>
    <row r="251" spans="1:4">
      <c r="A251">
        <v>4</v>
      </c>
      <c r="B251">
        <v>3</v>
      </c>
      <c r="C251">
        <v>2</v>
      </c>
      <c r="D251">
        <v>2</v>
      </c>
    </row>
    <row r="252" spans="1:4">
      <c r="A252">
        <v>4</v>
      </c>
      <c r="B252">
        <v>4</v>
      </c>
      <c r="C252">
        <v>2</v>
      </c>
      <c r="D252">
        <v>0</v>
      </c>
    </row>
    <row r="253" spans="1:4">
      <c r="A253">
        <v>4</v>
      </c>
      <c r="B253">
        <v>5</v>
      </c>
      <c r="C253">
        <v>1</v>
      </c>
      <c r="D253">
        <v>2</v>
      </c>
    </row>
    <row r="254" spans="1:4">
      <c r="A254">
        <v>4</v>
      </c>
      <c r="B254">
        <v>6</v>
      </c>
      <c r="C254">
        <v>3</v>
      </c>
      <c r="D254">
        <v>9</v>
      </c>
    </row>
    <row r="255" spans="1:4">
      <c r="A255">
        <v>4</v>
      </c>
      <c r="B255">
        <v>7</v>
      </c>
      <c r="C255">
        <v>3</v>
      </c>
      <c r="D255">
        <v>14</v>
      </c>
    </row>
    <row r="256" spans="1:4">
      <c r="A256">
        <v>4</v>
      </c>
      <c r="B256">
        <v>8</v>
      </c>
      <c r="C256">
        <v>3</v>
      </c>
      <c r="D256">
        <v>1</v>
      </c>
    </row>
    <row r="257" spans="1:4">
      <c r="A257">
        <v>4</v>
      </c>
      <c r="B257">
        <v>9</v>
      </c>
      <c r="C257">
        <v>6</v>
      </c>
      <c r="D257">
        <v>1</v>
      </c>
    </row>
    <row r="258" spans="1:4">
      <c r="A258">
        <v>4</v>
      </c>
      <c r="B258">
        <v>10</v>
      </c>
      <c r="C258">
        <v>10</v>
      </c>
      <c r="D258">
        <v>3</v>
      </c>
    </row>
    <row r="259" spans="1:4">
      <c r="A259">
        <v>4</v>
      </c>
      <c r="B259">
        <v>11</v>
      </c>
      <c r="C259">
        <v>3</v>
      </c>
      <c r="D259">
        <v>2</v>
      </c>
    </row>
    <row r="260" spans="1:4">
      <c r="A260">
        <v>4</v>
      </c>
      <c r="B260">
        <v>12</v>
      </c>
      <c r="C260">
        <v>0</v>
      </c>
      <c r="D260">
        <v>2</v>
      </c>
    </row>
    <row r="261" spans="1:4">
      <c r="A261">
        <v>4</v>
      </c>
      <c r="B261">
        <v>13</v>
      </c>
      <c r="C261">
        <v>1</v>
      </c>
      <c r="D261">
        <v>1</v>
      </c>
    </row>
    <row r="262" spans="1:4">
      <c r="A262">
        <v>4</v>
      </c>
      <c r="B262">
        <v>14</v>
      </c>
      <c r="C262">
        <v>2</v>
      </c>
      <c r="D262">
        <v>2</v>
      </c>
    </row>
    <row r="263" spans="1:4">
      <c r="A263">
        <v>4</v>
      </c>
      <c r="B263">
        <v>15</v>
      </c>
      <c r="C263">
        <v>3</v>
      </c>
      <c r="D263">
        <v>4</v>
      </c>
    </row>
    <row r="264" spans="1:4">
      <c r="A264">
        <v>4</v>
      </c>
      <c r="B264">
        <v>16</v>
      </c>
      <c r="C264">
        <v>1</v>
      </c>
      <c r="D264">
        <v>2</v>
      </c>
    </row>
    <row r="265" spans="1:4">
      <c r="A265">
        <v>4</v>
      </c>
      <c r="B265">
        <v>17</v>
      </c>
      <c r="C265">
        <v>4</v>
      </c>
      <c r="D265">
        <v>0</v>
      </c>
    </row>
    <row r="266" spans="1:4">
      <c r="A266">
        <v>4</v>
      </c>
      <c r="B266">
        <v>18</v>
      </c>
      <c r="C266">
        <v>1</v>
      </c>
      <c r="D266">
        <v>2</v>
      </c>
    </row>
    <row r="267" spans="1:4">
      <c r="A267">
        <v>4</v>
      </c>
      <c r="B267">
        <v>19</v>
      </c>
      <c r="C267">
        <v>5</v>
      </c>
      <c r="D267">
        <v>2</v>
      </c>
    </row>
    <row r="268" spans="1:4">
      <c r="A268">
        <v>4</v>
      </c>
      <c r="B268">
        <v>20</v>
      </c>
      <c r="C268">
        <v>2</v>
      </c>
      <c r="D268">
        <v>0</v>
      </c>
    </row>
    <row r="269" spans="1:4">
      <c r="A269">
        <v>4</v>
      </c>
      <c r="B269">
        <v>21</v>
      </c>
      <c r="C269">
        <v>9</v>
      </c>
      <c r="D269">
        <v>1</v>
      </c>
    </row>
    <row r="270" spans="1:4">
      <c r="A270">
        <v>4</v>
      </c>
      <c r="B270">
        <v>22</v>
      </c>
      <c r="C270">
        <v>3</v>
      </c>
      <c r="D270">
        <v>1</v>
      </c>
    </row>
    <row r="271" spans="1:4">
      <c r="A271">
        <v>4</v>
      </c>
      <c r="B271">
        <v>23</v>
      </c>
      <c r="C271">
        <v>4</v>
      </c>
      <c r="D271">
        <v>3</v>
      </c>
    </row>
    <row r="272" spans="1:4">
      <c r="A272">
        <v>4</v>
      </c>
      <c r="B272">
        <v>24</v>
      </c>
      <c r="C272">
        <v>4</v>
      </c>
      <c r="D272">
        <v>3</v>
      </c>
    </row>
    <row r="273" spans="1:4">
      <c r="A273">
        <v>4</v>
      </c>
      <c r="B273">
        <v>25</v>
      </c>
      <c r="C273">
        <v>7</v>
      </c>
      <c r="D273">
        <v>1</v>
      </c>
    </row>
    <row r="274" spans="1:4">
      <c r="A274">
        <v>4</v>
      </c>
      <c r="B274">
        <v>26</v>
      </c>
      <c r="C274">
        <v>4</v>
      </c>
      <c r="D274">
        <v>2</v>
      </c>
    </row>
    <row r="275" spans="1:4">
      <c r="A275">
        <v>4</v>
      </c>
      <c r="B275">
        <v>27</v>
      </c>
      <c r="C275">
        <v>1</v>
      </c>
      <c r="D275">
        <v>1</v>
      </c>
    </row>
    <row r="276" spans="1:4">
      <c r="A276">
        <v>4</v>
      </c>
      <c r="B276">
        <v>28</v>
      </c>
      <c r="C276">
        <v>3</v>
      </c>
      <c r="D276">
        <v>2</v>
      </c>
    </row>
    <row r="277" spans="1:4">
      <c r="A277">
        <v>4</v>
      </c>
      <c r="B277">
        <v>29</v>
      </c>
      <c r="C277">
        <v>5</v>
      </c>
      <c r="D277">
        <v>0</v>
      </c>
    </row>
    <row r="278" spans="1:4">
      <c r="A278">
        <v>4</v>
      </c>
      <c r="B278">
        <v>30</v>
      </c>
      <c r="C278">
        <v>10</v>
      </c>
      <c r="D278">
        <v>1</v>
      </c>
    </row>
    <row r="279" spans="1:4">
      <c r="A279">
        <v>4</v>
      </c>
      <c r="B279">
        <v>31</v>
      </c>
      <c r="C279">
        <v>5</v>
      </c>
      <c r="D279">
        <v>0</v>
      </c>
    </row>
    <row r="280" spans="1:4">
      <c r="A280">
        <v>4</v>
      </c>
      <c r="B280">
        <v>32</v>
      </c>
      <c r="C280">
        <v>5</v>
      </c>
      <c r="D280">
        <v>1</v>
      </c>
    </row>
    <row r="281" spans="1:4">
      <c r="A281">
        <v>4</v>
      </c>
      <c r="B281">
        <v>33</v>
      </c>
      <c r="C281">
        <v>6</v>
      </c>
      <c r="D281">
        <v>1</v>
      </c>
    </row>
    <row r="282" spans="1:4">
      <c r="A282">
        <v>4</v>
      </c>
      <c r="B282">
        <v>34</v>
      </c>
      <c r="C282">
        <v>6</v>
      </c>
      <c r="D282">
        <v>3</v>
      </c>
    </row>
    <row r="283" spans="1:4">
      <c r="A283">
        <v>4</v>
      </c>
      <c r="B283">
        <v>35</v>
      </c>
      <c r="C283">
        <v>6</v>
      </c>
      <c r="D283">
        <v>1</v>
      </c>
    </row>
    <row r="284" spans="1:4">
      <c r="A284">
        <v>4</v>
      </c>
      <c r="B284">
        <v>36</v>
      </c>
      <c r="C284">
        <v>5</v>
      </c>
      <c r="D284">
        <v>0</v>
      </c>
    </row>
    <row r="285" spans="1:4">
      <c r="A285">
        <v>4</v>
      </c>
      <c r="B285">
        <v>37</v>
      </c>
      <c r="C285">
        <v>3</v>
      </c>
      <c r="D285">
        <v>2</v>
      </c>
    </row>
    <row r="286" spans="1:4">
      <c r="A286">
        <v>4</v>
      </c>
      <c r="B286">
        <v>38</v>
      </c>
      <c r="C286">
        <v>4</v>
      </c>
      <c r="D286">
        <v>1</v>
      </c>
    </row>
    <row r="287" spans="1:4">
      <c r="A287">
        <v>4</v>
      </c>
      <c r="B287">
        <v>39</v>
      </c>
      <c r="C287">
        <v>10</v>
      </c>
      <c r="D287">
        <v>2</v>
      </c>
    </row>
    <row r="288" spans="1:4">
      <c r="A288">
        <v>4</v>
      </c>
      <c r="B288">
        <v>40</v>
      </c>
      <c r="C288">
        <v>0</v>
      </c>
      <c r="D288">
        <v>0</v>
      </c>
    </row>
    <row r="289" spans="1:4">
      <c r="A289">
        <v>4</v>
      </c>
      <c r="B289">
        <v>41</v>
      </c>
      <c r="C289">
        <v>0</v>
      </c>
      <c r="D289">
        <v>0</v>
      </c>
    </row>
    <row r="290" spans="1:4">
      <c r="A290">
        <v>4</v>
      </c>
      <c r="B290">
        <v>42</v>
      </c>
      <c r="C290">
        <v>0</v>
      </c>
      <c r="D290">
        <v>0</v>
      </c>
    </row>
    <row r="291" spans="1:4">
      <c r="A291">
        <v>4</v>
      </c>
      <c r="B291">
        <v>43</v>
      </c>
      <c r="C291">
        <v>1</v>
      </c>
      <c r="D291">
        <v>0</v>
      </c>
    </row>
    <row r="292" spans="1:4">
      <c r="A292">
        <v>4</v>
      </c>
      <c r="B292">
        <v>44</v>
      </c>
      <c r="C292">
        <v>1</v>
      </c>
      <c r="D292">
        <v>0</v>
      </c>
    </row>
    <row r="293" spans="1:4">
      <c r="A293">
        <v>4</v>
      </c>
      <c r="B293">
        <v>45</v>
      </c>
      <c r="C293">
        <v>1</v>
      </c>
      <c r="D293">
        <v>0</v>
      </c>
    </row>
    <row r="294" spans="1:4">
      <c r="A294">
        <v>4</v>
      </c>
      <c r="B294">
        <v>46</v>
      </c>
      <c r="C294">
        <v>0</v>
      </c>
      <c r="D294">
        <v>0</v>
      </c>
    </row>
    <row r="295" spans="1:4">
      <c r="A295">
        <v>4</v>
      </c>
      <c r="B295">
        <v>47</v>
      </c>
      <c r="C295">
        <v>0</v>
      </c>
      <c r="D295">
        <v>0</v>
      </c>
    </row>
    <row r="296" spans="1:4">
      <c r="A296">
        <v>4</v>
      </c>
      <c r="B296">
        <v>48</v>
      </c>
      <c r="C296">
        <v>0</v>
      </c>
      <c r="D296">
        <v>0</v>
      </c>
    </row>
    <row r="297" spans="1:4">
      <c r="A297">
        <v>4</v>
      </c>
      <c r="B297">
        <v>49</v>
      </c>
      <c r="C297">
        <v>0</v>
      </c>
      <c r="D297">
        <v>0</v>
      </c>
    </row>
    <row r="298" spans="1:4">
      <c r="A298">
        <v>4</v>
      </c>
      <c r="B298">
        <v>50</v>
      </c>
      <c r="C298">
        <v>0</v>
      </c>
      <c r="D298">
        <v>0</v>
      </c>
    </row>
    <row r="299" spans="1:4">
      <c r="A299">
        <v>4</v>
      </c>
      <c r="B299">
        <v>51</v>
      </c>
      <c r="C299">
        <v>0</v>
      </c>
      <c r="D299">
        <v>0</v>
      </c>
    </row>
    <row r="300" spans="1:4">
      <c r="A300">
        <v>4</v>
      </c>
      <c r="B300">
        <v>52</v>
      </c>
      <c r="C300">
        <v>0</v>
      </c>
      <c r="D300">
        <v>0</v>
      </c>
    </row>
    <row r="301" spans="1:4">
      <c r="A301">
        <v>4</v>
      </c>
      <c r="B301">
        <v>53</v>
      </c>
      <c r="C301">
        <v>0</v>
      </c>
      <c r="D301">
        <v>0</v>
      </c>
    </row>
    <row r="302" spans="1:4">
      <c r="A302">
        <v>4</v>
      </c>
      <c r="B302">
        <v>54</v>
      </c>
      <c r="C302">
        <v>0</v>
      </c>
      <c r="D302">
        <v>0</v>
      </c>
    </row>
    <row r="303" spans="1:4">
      <c r="A303">
        <v>4</v>
      </c>
      <c r="B303">
        <v>55</v>
      </c>
      <c r="C303">
        <v>0</v>
      </c>
      <c r="D303">
        <v>0</v>
      </c>
    </row>
    <row r="304" spans="1:4">
      <c r="A304">
        <v>4</v>
      </c>
      <c r="B304">
        <v>56</v>
      </c>
      <c r="C304">
        <v>0</v>
      </c>
      <c r="D304">
        <v>0</v>
      </c>
    </row>
    <row r="305" spans="1:4">
      <c r="A305">
        <v>4</v>
      </c>
      <c r="B305">
        <v>57</v>
      </c>
      <c r="C305">
        <v>0</v>
      </c>
      <c r="D305">
        <v>0</v>
      </c>
    </row>
    <row r="306" spans="1:4">
      <c r="A306">
        <v>4</v>
      </c>
      <c r="B306">
        <v>58</v>
      </c>
      <c r="C306">
        <v>0</v>
      </c>
      <c r="D306">
        <v>0</v>
      </c>
    </row>
    <row r="307" spans="1:4">
      <c r="A307">
        <v>4</v>
      </c>
      <c r="B307">
        <v>59</v>
      </c>
      <c r="C307">
        <v>0</v>
      </c>
      <c r="D307">
        <v>0</v>
      </c>
    </row>
    <row r="308" spans="1:4">
      <c r="A308">
        <v>4</v>
      </c>
      <c r="B308">
        <v>60</v>
      </c>
      <c r="C308">
        <v>0</v>
      </c>
      <c r="D308">
        <v>0</v>
      </c>
    </row>
    <row r="309" spans="1:4">
      <c r="A309">
        <v>4</v>
      </c>
      <c r="B309">
        <v>61</v>
      </c>
      <c r="C309">
        <v>0</v>
      </c>
      <c r="D309">
        <v>0</v>
      </c>
    </row>
    <row r="310" spans="1:4">
      <c r="A310">
        <v>4</v>
      </c>
      <c r="B310">
        <v>62</v>
      </c>
      <c r="C310">
        <v>0</v>
      </c>
      <c r="D310">
        <v>0</v>
      </c>
    </row>
    <row r="311" spans="1:4">
      <c r="A311">
        <v>4</v>
      </c>
      <c r="B311">
        <v>63</v>
      </c>
      <c r="C311">
        <v>0</v>
      </c>
      <c r="D311">
        <v>0</v>
      </c>
    </row>
    <row r="312" spans="1:4">
      <c r="A312">
        <v>4</v>
      </c>
      <c r="B312">
        <v>64</v>
      </c>
      <c r="C312">
        <v>0</v>
      </c>
      <c r="D312">
        <v>0</v>
      </c>
    </row>
    <row r="313" spans="1:4">
      <c r="A313">
        <v>4</v>
      </c>
      <c r="B313">
        <v>65</v>
      </c>
      <c r="C313">
        <v>0</v>
      </c>
      <c r="D313">
        <v>0</v>
      </c>
    </row>
    <row r="314" spans="1:4">
      <c r="A314">
        <v>4</v>
      </c>
      <c r="B314">
        <v>66</v>
      </c>
      <c r="C314">
        <v>0</v>
      </c>
      <c r="D314">
        <v>0</v>
      </c>
    </row>
    <row r="315" spans="1:4">
      <c r="A315">
        <v>4</v>
      </c>
      <c r="B315">
        <v>67</v>
      </c>
      <c r="C315">
        <v>0</v>
      </c>
      <c r="D315">
        <v>0</v>
      </c>
    </row>
    <row r="316" spans="1:4">
      <c r="A316">
        <v>4</v>
      </c>
      <c r="B316">
        <v>68</v>
      </c>
      <c r="C316">
        <v>0</v>
      </c>
      <c r="D316">
        <v>0</v>
      </c>
    </row>
    <row r="317" spans="1:4">
      <c r="A317">
        <v>4</v>
      </c>
      <c r="B317">
        <v>69</v>
      </c>
      <c r="C317">
        <v>0</v>
      </c>
      <c r="D317">
        <v>0</v>
      </c>
    </row>
    <row r="318" spans="1:4">
      <c r="A318">
        <v>4</v>
      </c>
      <c r="B318">
        <v>70</v>
      </c>
      <c r="C318">
        <v>0</v>
      </c>
      <c r="D318">
        <v>0</v>
      </c>
    </row>
    <row r="319" spans="1:4">
      <c r="A319">
        <v>4</v>
      </c>
      <c r="B319">
        <v>71</v>
      </c>
      <c r="C319">
        <v>0</v>
      </c>
      <c r="D319">
        <v>0</v>
      </c>
    </row>
    <row r="320" spans="1:4">
      <c r="A320">
        <v>4</v>
      </c>
      <c r="B320">
        <v>72</v>
      </c>
      <c r="C320">
        <v>0</v>
      </c>
      <c r="D320">
        <v>0</v>
      </c>
    </row>
    <row r="321" spans="1:4">
      <c r="A321">
        <v>4</v>
      </c>
      <c r="B321">
        <v>73</v>
      </c>
      <c r="C321">
        <v>0</v>
      </c>
      <c r="D321">
        <v>0</v>
      </c>
    </row>
    <row r="322" spans="1:4">
      <c r="A322">
        <v>6</v>
      </c>
      <c r="B322">
        <v>1</v>
      </c>
      <c r="C322">
        <v>0</v>
      </c>
      <c r="D322">
        <v>0</v>
      </c>
    </row>
    <row r="323" spans="1:4">
      <c r="A323">
        <v>6</v>
      </c>
      <c r="B323">
        <v>2</v>
      </c>
      <c r="C323">
        <v>1</v>
      </c>
      <c r="D323">
        <v>1</v>
      </c>
    </row>
    <row r="324" spans="1:4">
      <c r="A324">
        <v>6</v>
      </c>
      <c r="B324">
        <v>3</v>
      </c>
      <c r="C324">
        <v>0</v>
      </c>
      <c r="D324">
        <v>0</v>
      </c>
    </row>
    <row r="325" spans="1:4">
      <c r="A325">
        <v>6</v>
      </c>
      <c r="B325">
        <v>4</v>
      </c>
      <c r="C325">
        <v>0</v>
      </c>
      <c r="D325">
        <v>0</v>
      </c>
    </row>
    <row r="326" spans="1:4">
      <c r="A326">
        <v>6</v>
      </c>
      <c r="B326">
        <v>5</v>
      </c>
      <c r="C326">
        <v>0</v>
      </c>
      <c r="D326">
        <v>0</v>
      </c>
    </row>
    <row r="327" spans="1:4">
      <c r="A327">
        <v>6</v>
      </c>
      <c r="B327">
        <v>6</v>
      </c>
      <c r="C327">
        <v>0</v>
      </c>
      <c r="D327">
        <v>0</v>
      </c>
    </row>
    <row r="328" spans="1:4">
      <c r="A328">
        <v>6</v>
      </c>
      <c r="B328">
        <v>7</v>
      </c>
      <c r="C328">
        <v>3</v>
      </c>
      <c r="D328">
        <v>1</v>
      </c>
    </row>
    <row r="329" spans="1:4">
      <c r="A329">
        <v>6</v>
      </c>
      <c r="B329">
        <v>8</v>
      </c>
      <c r="C329">
        <v>0</v>
      </c>
      <c r="D329">
        <v>0</v>
      </c>
    </row>
    <row r="330" spans="1:4">
      <c r="A330">
        <v>6</v>
      </c>
      <c r="B330">
        <v>9</v>
      </c>
      <c r="C330">
        <v>7</v>
      </c>
      <c r="D330">
        <v>1</v>
      </c>
    </row>
    <row r="331" spans="1:4">
      <c r="A331">
        <v>6</v>
      </c>
      <c r="B331">
        <v>10</v>
      </c>
      <c r="C331">
        <v>0</v>
      </c>
      <c r="D331">
        <v>0</v>
      </c>
    </row>
    <row r="332" spans="1:4">
      <c r="A332">
        <v>6</v>
      </c>
      <c r="B332">
        <v>11</v>
      </c>
      <c r="C332">
        <v>3</v>
      </c>
      <c r="D332">
        <v>3</v>
      </c>
    </row>
    <row r="333" spans="1:4">
      <c r="A333">
        <v>6</v>
      </c>
      <c r="B333">
        <v>12</v>
      </c>
      <c r="C333">
        <v>5</v>
      </c>
      <c r="D333">
        <v>0</v>
      </c>
    </row>
    <row r="334" spans="1:4">
      <c r="A334">
        <v>6</v>
      </c>
      <c r="B334">
        <v>13</v>
      </c>
      <c r="C334">
        <v>2</v>
      </c>
      <c r="D334">
        <v>1</v>
      </c>
    </row>
    <row r="335" spans="1:4">
      <c r="A335">
        <v>6</v>
      </c>
      <c r="B335">
        <v>14</v>
      </c>
      <c r="C335">
        <v>0</v>
      </c>
      <c r="D335">
        <v>0</v>
      </c>
    </row>
    <row r="336" spans="1:4">
      <c r="A336">
        <v>6</v>
      </c>
      <c r="B336">
        <v>15</v>
      </c>
      <c r="C336">
        <v>0</v>
      </c>
      <c r="D336">
        <v>0</v>
      </c>
    </row>
    <row r="337" spans="1:4">
      <c r="A337">
        <v>6</v>
      </c>
      <c r="B337">
        <v>16</v>
      </c>
      <c r="C337">
        <v>0</v>
      </c>
      <c r="D337">
        <v>0</v>
      </c>
    </row>
    <row r="338" spans="1:4">
      <c r="A338">
        <v>6</v>
      </c>
      <c r="B338">
        <v>17</v>
      </c>
      <c r="C338">
        <v>0</v>
      </c>
      <c r="D338">
        <v>0</v>
      </c>
    </row>
    <row r="339" spans="1:4">
      <c r="A339">
        <v>6</v>
      </c>
      <c r="B339">
        <v>18</v>
      </c>
      <c r="C339">
        <v>0</v>
      </c>
      <c r="D339">
        <v>0</v>
      </c>
    </row>
    <row r="340" spans="1:4">
      <c r="A340">
        <v>6</v>
      </c>
      <c r="B340">
        <v>19</v>
      </c>
      <c r="C340">
        <v>0</v>
      </c>
      <c r="D340">
        <v>0</v>
      </c>
    </row>
    <row r="341" spans="1:4">
      <c r="A341">
        <v>6</v>
      </c>
      <c r="B341">
        <v>20</v>
      </c>
      <c r="C341">
        <v>0</v>
      </c>
      <c r="D341">
        <v>0</v>
      </c>
    </row>
    <row r="342" spans="1:4">
      <c r="A342">
        <v>6</v>
      </c>
      <c r="B342">
        <v>21</v>
      </c>
      <c r="C342">
        <v>0</v>
      </c>
      <c r="D342">
        <v>0</v>
      </c>
    </row>
    <row r="343" spans="1:4">
      <c r="A343">
        <v>6</v>
      </c>
      <c r="B343">
        <v>22</v>
      </c>
      <c r="C343">
        <v>0</v>
      </c>
      <c r="D343">
        <v>0</v>
      </c>
    </row>
    <row r="344" spans="1:4">
      <c r="A344">
        <v>6</v>
      </c>
      <c r="B344">
        <v>23</v>
      </c>
      <c r="C344">
        <v>0</v>
      </c>
      <c r="D344">
        <v>0</v>
      </c>
    </row>
    <row r="345" spans="1:4">
      <c r="A345">
        <v>6</v>
      </c>
      <c r="B345">
        <v>24</v>
      </c>
      <c r="C345">
        <v>0</v>
      </c>
      <c r="D345">
        <v>0</v>
      </c>
    </row>
    <row r="346" spans="1:4">
      <c r="A346">
        <v>6</v>
      </c>
      <c r="B346">
        <v>25</v>
      </c>
      <c r="C346">
        <v>0</v>
      </c>
      <c r="D346">
        <v>0</v>
      </c>
    </row>
    <row r="347" spans="1:4">
      <c r="A347">
        <v>6</v>
      </c>
      <c r="B347">
        <v>26</v>
      </c>
      <c r="C347">
        <v>0</v>
      </c>
      <c r="D347">
        <v>0</v>
      </c>
    </row>
    <row r="348" spans="1:4">
      <c r="A348">
        <v>6</v>
      </c>
      <c r="B348">
        <v>27</v>
      </c>
      <c r="C348">
        <v>0</v>
      </c>
      <c r="D348">
        <v>0</v>
      </c>
    </row>
    <row r="349" spans="1:4">
      <c r="A349">
        <v>6</v>
      </c>
      <c r="B349">
        <v>28</v>
      </c>
      <c r="C349">
        <v>0</v>
      </c>
      <c r="D349">
        <v>0</v>
      </c>
    </row>
    <row r="350" spans="1:4">
      <c r="A350">
        <v>6</v>
      </c>
      <c r="B350">
        <v>29</v>
      </c>
      <c r="C350">
        <v>0</v>
      </c>
      <c r="D350">
        <v>0</v>
      </c>
    </row>
    <row r="351" spans="1:4">
      <c r="A351">
        <v>6</v>
      </c>
      <c r="B351">
        <v>30</v>
      </c>
      <c r="C351">
        <v>0</v>
      </c>
      <c r="D351">
        <v>0</v>
      </c>
    </row>
    <row r="352" spans="1:4">
      <c r="A352">
        <v>6</v>
      </c>
      <c r="B352">
        <v>31</v>
      </c>
      <c r="C352">
        <v>0</v>
      </c>
      <c r="D352">
        <v>0</v>
      </c>
    </row>
    <row r="353" spans="1:4">
      <c r="A353">
        <v>6</v>
      </c>
      <c r="B353">
        <v>32</v>
      </c>
      <c r="C353">
        <v>0</v>
      </c>
      <c r="D353">
        <v>0</v>
      </c>
    </row>
    <row r="354" spans="1:4">
      <c r="A354">
        <v>6</v>
      </c>
      <c r="B354">
        <v>33</v>
      </c>
      <c r="C354">
        <v>1</v>
      </c>
      <c r="D354">
        <v>0</v>
      </c>
    </row>
    <row r="355" spans="1:4">
      <c r="A355">
        <v>6</v>
      </c>
      <c r="B355">
        <v>34</v>
      </c>
      <c r="C355">
        <v>0</v>
      </c>
      <c r="D355">
        <v>0</v>
      </c>
    </row>
    <row r="356" spans="1:4">
      <c r="A356">
        <v>6</v>
      </c>
      <c r="B356">
        <v>35</v>
      </c>
      <c r="C356">
        <v>0</v>
      </c>
      <c r="D356">
        <v>0</v>
      </c>
    </row>
    <row r="357" spans="1:4">
      <c r="A357">
        <v>6</v>
      </c>
      <c r="B357">
        <v>36</v>
      </c>
      <c r="C357">
        <v>0</v>
      </c>
      <c r="D357">
        <v>0</v>
      </c>
    </row>
    <row r="358" spans="1:4">
      <c r="A358">
        <v>6</v>
      </c>
      <c r="B358">
        <v>37</v>
      </c>
      <c r="C358">
        <v>0</v>
      </c>
      <c r="D358">
        <v>0</v>
      </c>
    </row>
    <row r="359" spans="1:4">
      <c r="A359">
        <v>6</v>
      </c>
      <c r="B359">
        <v>38</v>
      </c>
      <c r="C359">
        <v>0</v>
      </c>
      <c r="D359">
        <v>0</v>
      </c>
    </row>
    <row r="360" spans="1:4">
      <c r="A360">
        <v>6</v>
      </c>
      <c r="B360">
        <v>39</v>
      </c>
      <c r="C360">
        <v>0</v>
      </c>
      <c r="D360">
        <v>0</v>
      </c>
    </row>
    <row r="361" spans="1:4">
      <c r="A361">
        <v>7</v>
      </c>
      <c r="B361">
        <v>1</v>
      </c>
      <c r="C361">
        <v>2</v>
      </c>
      <c r="D361">
        <v>1</v>
      </c>
    </row>
    <row r="362" spans="1:4">
      <c r="A362">
        <v>7</v>
      </c>
      <c r="B362">
        <v>2</v>
      </c>
      <c r="C362">
        <v>0</v>
      </c>
      <c r="D362">
        <v>0</v>
      </c>
    </row>
    <row r="363" spans="1:4">
      <c r="A363">
        <v>7</v>
      </c>
      <c r="B363">
        <v>3</v>
      </c>
      <c r="C363">
        <v>0</v>
      </c>
      <c r="D363">
        <v>0</v>
      </c>
    </row>
    <row r="364" spans="1:4">
      <c r="A364">
        <v>7</v>
      </c>
      <c r="B364">
        <v>4</v>
      </c>
      <c r="C364">
        <v>3</v>
      </c>
      <c r="D364">
        <v>3</v>
      </c>
    </row>
    <row r="365" spans="1:4">
      <c r="A365">
        <v>7</v>
      </c>
      <c r="B365">
        <v>5</v>
      </c>
      <c r="C365">
        <v>0</v>
      </c>
      <c r="D365">
        <v>0</v>
      </c>
    </row>
    <row r="366" spans="1:4">
      <c r="A366">
        <v>7</v>
      </c>
      <c r="B366">
        <v>6</v>
      </c>
      <c r="C366">
        <v>0</v>
      </c>
      <c r="D366">
        <v>0</v>
      </c>
    </row>
    <row r="367" spans="1:4">
      <c r="A367">
        <v>7</v>
      </c>
      <c r="B367">
        <v>7</v>
      </c>
      <c r="C367">
        <v>0</v>
      </c>
      <c r="D367">
        <v>0</v>
      </c>
    </row>
    <row r="368" spans="1:4">
      <c r="A368">
        <v>7</v>
      </c>
      <c r="B368">
        <v>8</v>
      </c>
      <c r="C368">
        <v>0</v>
      </c>
      <c r="D368">
        <v>0</v>
      </c>
    </row>
    <row r="369" spans="1:4">
      <c r="A369">
        <v>7</v>
      </c>
      <c r="B369">
        <v>9</v>
      </c>
      <c r="C369">
        <v>0</v>
      </c>
      <c r="D369">
        <v>0</v>
      </c>
    </row>
    <row r="370" spans="1:4">
      <c r="A370">
        <v>7</v>
      </c>
      <c r="B370">
        <v>10</v>
      </c>
      <c r="C370">
        <v>0</v>
      </c>
      <c r="D370">
        <v>0</v>
      </c>
    </row>
    <row r="371" spans="1:4">
      <c r="A371">
        <v>7</v>
      </c>
      <c r="B371">
        <v>11</v>
      </c>
      <c r="C371">
        <v>0</v>
      </c>
      <c r="D371">
        <v>0</v>
      </c>
    </row>
    <row r="372" spans="1:4">
      <c r="A372">
        <v>7</v>
      </c>
      <c r="B372">
        <v>12</v>
      </c>
      <c r="C372">
        <v>0</v>
      </c>
      <c r="D372">
        <v>0</v>
      </c>
    </row>
    <row r="373" spans="1:4">
      <c r="A373">
        <v>7</v>
      </c>
      <c r="B373">
        <v>13</v>
      </c>
      <c r="C373">
        <v>0</v>
      </c>
      <c r="D373">
        <v>0</v>
      </c>
    </row>
    <row r="374" spans="1:4">
      <c r="A374">
        <v>7</v>
      </c>
      <c r="B374">
        <v>14</v>
      </c>
      <c r="C374">
        <v>0</v>
      </c>
      <c r="D374">
        <v>0</v>
      </c>
    </row>
    <row r="375" spans="1:4">
      <c r="A375">
        <v>7</v>
      </c>
      <c r="B375">
        <v>15</v>
      </c>
      <c r="C375">
        <v>0</v>
      </c>
      <c r="D375">
        <v>0</v>
      </c>
    </row>
    <row r="376" spans="1:4">
      <c r="A376">
        <v>7</v>
      </c>
      <c r="B376">
        <v>16</v>
      </c>
      <c r="C376">
        <v>0</v>
      </c>
      <c r="D376">
        <v>0</v>
      </c>
    </row>
    <row r="377" spans="1:4">
      <c r="A377">
        <v>7</v>
      </c>
      <c r="B377">
        <v>17</v>
      </c>
      <c r="C377">
        <v>0</v>
      </c>
      <c r="D377">
        <v>0</v>
      </c>
    </row>
    <row r="378" spans="1:4">
      <c r="A378">
        <v>7</v>
      </c>
      <c r="B378">
        <v>18</v>
      </c>
      <c r="C378">
        <v>0</v>
      </c>
      <c r="D378">
        <v>0</v>
      </c>
    </row>
    <row r="379" spans="1:4">
      <c r="A379">
        <v>7</v>
      </c>
      <c r="B379">
        <v>19</v>
      </c>
      <c r="C379">
        <v>0</v>
      </c>
      <c r="D379">
        <v>0</v>
      </c>
    </row>
    <row r="380" spans="1:4">
      <c r="A380">
        <v>7</v>
      </c>
      <c r="B380">
        <v>20</v>
      </c>
      <c r="C380">
        <v>0</v>
      </c>
      <c r="D380">
        <v>0</v>
      </c>
    </row>
    <row r="381" spans="1:4">
      <c r="A381">
        <v>7</v>
      </c>
      <c r="B381">
        <v>21</v>
      </c>
      <c r="C381">
        <v>0</v>
      </c>
      <c r="D381">
        <v>0</v>
      </c>
    </row>
    <row r="382" spans="1:4">
      <c r="A382">
        <v>8</v>
      </c>
      <c r="B382">
        <v>1</v>
      </c>
      <c r="C382">
        <v>10</v>
      </c>
      <c r="D382">
        <v>3</v>
      </c>
    </row>
    <row r="383" spans="1:4">
      <c r="A383">
        <v>8</v>
      </c>
      <c r="B383">
        <v>2</v>
      </c>
      <c r="C383">
        <v>7</v>
      </c>
      <c r="D383">
        <v>1</v>
      </c>
    </row>
    <row r="384" spans="1:4">
      <c r="A384">
        <v>8</v>
      </c>
      <c r="B384">
        <v>3</v>
      </c>
      <c r="C384">
        <v>3</v>
      </c>
      <c r="D384">
        <v>1</v>
      </c>
    </row>
    <row r="385" spans="1:4">
      <c r="A385">
        <v>8</v>
      </c>
      <c r="B385">
        <v>4</v>
      </c>
      <c r="C385">
        <v>1</v>
      </c>
      <c r="D385">
        <v>0</v>
      </c>
    </row>
    <row r="386" spans="1:4">
      <c r="A386">
        <v>8</v>
      </c>
      <c r="B386">
        <v>5</v>
      </c>
      <c r="C386">
        <v>2</v>
      </c>
      <c r="D386">
        <v>1</v>
      </c>
    </row>
    <row r="387" spans="1:4">
      <c r="A387">
        <v>8</v>
      </c>
      <c r="B387">
        <v>6</v>
      </c>
      <c r="C387">
        <v>2</v>
      </c>
      <c r="D387">
        <v>0</v>
      </c>
    </row>
    <row r="388" spans="1:4">
      <c r="A388">
        <v>8</v>
      </c>
      <c r="B388">
        <v>7</v>
      </c>
      <c r="C388">
        <v>2</v>
      </c>
      <c r="D388">
        <v>0</v>
      </c>
    </row>
    <row r="389" spans="1:4">
      <c r="A389">
        <v>8</v>
      </c>
      <c r="B389">
        <v>8</v>
      </c>
      <c r="C389">
        <v>0</v>
      </c>
      <c r="D389">
        <v>0</v>
      </c>
    </row>
    <row r="390" spans="1:4">
      <c r="A390">
        <v>8</v>
      </c>
      <c r="B390">
        <v>9</v>
      </c>
      <c r="C390">
        <v>0</v>
      </c>
      <c r="D390">
        <v>0</v>
      </c>
    </row>
    <row r="391" spans="1:4">
      <c r="A391">
        <v>8</v>
      </c>
      <c r="B391">
        <v>10</v>
      </c>
      <c r="C391">
        <v>0</v>
      </c>
      <c r="D391">
        <v>0</v>
      </c>
    </row>
    <row r="392" spans="1:4">
      <c r="A392">
        <v>8</v>
      </c>
      <c r="B392">
        <v>11</v>
      </c>
      <c r="C392">
        <v>1</v>
      </c>
      <c r="D392">
        <v>0</v>
      </c>
    </row>
    <row r="393" spans="1:4">
      <c r="A393">
        <v>8</v>
      </c>
      <c r="B393">
        <v>12</v>
      </c>
      <c r="C393">
        <v>0</v>
      </c>
      <c r="D393">
        <v>0</v>
      </c>
    </row>
    <row r="394" spans="1:4">
      <c r="A394">
        <v>8</v>
      </c>
      <c r="B394">
        <v>13</v>
      </c>
      <c r="C394">
        <v>0</v>
      </c>
      <c r="D394">
        <v>0</v>
      </c>
    </row>
    <row r="395" spans="1:4">
      <c r="A395">
        <v>8</v>
      </c>
      <c r="B395">
        <v>14</v>
      </c>
      <c r="C395">
        <v>1</v>
      </c>
      <c r="D395">
        <v>0</v>
      </c>
    </row>
    <row r="396" spans="1:4">
      <c r="A396">
        <v>8</v>
      </c>
      <c r="B396">
        <v>15</v>
      </c>
      <c r="C396">
        <v>1</v>
      </c>
      <c r="D396">
        <v>0</v>
      </c>
    </row>
    <row r="397" spans="1:4">
      <c r="A397">
        <v>8</v>
      </c>
      <c r="B397">
        <v>16</v>
      </c>
      <c r="C397">
        <v>1</v>
      </c>
      <c r="D397">
        <v>1</v>
      </c>
    </row>
    <row r="398" spans="1:4">
      <c r="A398">
        <v>8</v>
      </c>
      <c r="B398">
        <v>17</v>
      </c>
      <c r="C398">
        <v>1</v>
      </c>
      <c r="D398">
        <v>0</v>
      </c>
    </row>
    <row r="399" spans="1:4">
      <c r="A399">
        <v>8</v>
      </c>
      <c r="B399">
        <v>18</v>
      </c>
      <c r="C399">
        <v>1</v>
      </c>
      <c r="D399">
        <v>0</v>
      </c>
    </row>
    <row r="400" spans="1:4">
      <c r="A400">
        <v>8</v>
      </c>
      <c r="B400">
        <v>19</v>
      </c>
      <c r="C400">
        <v>2</v>
      </c>
      <c r="D400">
        <v>2</v>
      </c>
    </row>
    <row r="401" spans="1:4">
      <c r="A401">
        <v>8</v>
      </c>
      <c r="B401">
        <v>20</v>
      </c>
      <c r="C401">
        <v>2</v>
      </c>
      <c r="D401">
        <v>7</v>
      </c>
    </row>
    <row r="402" spans="1:4">
      <c r="A402">
        <v>8</v>
      </c>
      <c r="B402">
        <v>21</v>
      </c>
      <c r="C402">
        <v>1</v>
      </c>
      <c r="D402">
        <v>1</v>
      </c>
    </row>
    <row r="403" spans="1:4">
      <c r="A403">
        <v>8</v>
      </c>
      <c r="B403">
        <v>22</v>
      </c>
      <c r="C403">
        <v>3</v>
      </c>
      <c r="D403">
        <v>1</v>
      </c>
    </row>
    <row r="404" spans="1:4">
      <c r="A404">
        <v>8</v>
      </c>
      <c r="B404">
        <v>23</v>
      </c>
      <c r="C404">
        <v>0</v>
      </c>
      <c r="D404">
        <v>0</v>
      </c>
    </row>
    <row r="405" spans="1:4">
      <c r="A405">
        <v>8</v>
      </c>
      <c r="B405">
        <v>24</v>
      </c>
      <c r="C405">
        <v>0</v>
      </c>
      <c r="D405">
        <v>2</v>
      </c>
    </row>
    <row r="406" spans="1:4">
      <c r="A406">
        <v>8</v>
      </c>
      <c r="B406">
        <v>25</v>
      </c>
      <c r="C406">
        <v>0</v>
      </c>
      <c r="D406">
        <v>1</v>
      </c>
    </row>
    <row r="407" spans="1:4">
      <c r="A407">
        <v>8</v>
      </c>
      <c r="B407">
        <v>26</v>
      </c>
      <c r="C407">
        <v>2</v>
      </c>
      <c r="D407">
        <v>1</v>
      </c>
    </row>
    <row r="408" spans="1:4">
      <c r="A408">
        <v>8</v>
      </c>
      <c r="B408">
        <v>27</v>
      </c>
      <c r="C408">
        <v>1</v>
      </c>
      <c r="D408">
        <v>0</v>
      </c>
    </row>
    <row r="409" spans="1:4">
      <c r="A409">
        <v>8</v>
      </c>
      <c r="B409">
        <v>28</v>
      </c>
      <c r="C409">
        <v>0</v>
      </c>
      <c r="D409">
        <v>0</v>
      </c>
    </row>
    <row r="410" spans="1:4">
      <c r="A410">
        <v>8</v>
      </c>
      <c r="B410">
        <v>29</v>
      </c>
      <c r="C410">
        <v>1</v>
      </c>
      <c r="D410">
        <v>2</v>
      </c>
    </row>
    <row r="411" spans="1:4">
      <c r="A411">
        <v>8</v>
      </c>
      <c r="B411">
        <v>30</v>
      </c>
      <c r="C411">
        <v>0</v>
      </c>
      <c r="D411">
        <v>0</v>
      </c>
    </row>
    <row r="412" spans="1:4">
      <c r="A412">
        <v>8</v>
      </c>
      <c r="B412">
        <v>31</v>
      </c>
      <c r="C412">
        <v>7</v>
      </c>
      <c r="D412">
        <v>3</v>
      </c>
    </row>
    <row r="413" spans="1:4">
      <c r="A413">
        <v>8</v>
      </c>
      <c r="B413">
        <v>32</v>
      </c>
      <c r="C413">
        <v>0</v>
      </c>
      <c r="D413">
        <v>0</v>
      </c>
    </row>
    <row r="414" spans="1:4">
      <c r="A414">
        <v>8</v>
      </c>
      <c r="B414">
        <v>33</v>
      </c>
      <c r="C414">
        <v>1</v>
      </c>
      <c r="D414">
        <v>0</v>
      </c>
    </row>
    <row r="415" spans="1:4">
      <c r="A415">
        <v>8</v>
      </c>
      <c r="B415">
        <v>34</v>
      </c>
      <c r="C415">
        <v>3</v>
      </c>
      <c r="D415">
        <v>1</v>
      </c>
    </row>
    <row r="416" spans="1:4">
      <c r="A416">
        <v>8</v>
      </c>
      <c r="B416">
        <v>35</v>
      </c>
      <c r="C416">
        <v>0</v>
      </c>
      <c r="D416">
        <v>0</v>
      </c>
    </row>
    <row r="417" spans="1:4">
      <c r="A417">
        <v>8</v>
      </c>
      <c r="B417">
        <v>36</v>
      </c>
      <c r="C417">
        <v>2</v>
      </c>
      <c r="D417">
        <v>0</v>
      </c>
    </row>
    <row r="418" spans="1:4">
      <c r="A418">
        <v>8</v>
      </c>
      <c r="B418">
        <v>37</v>
      </c>
      <c r="C418">
        <v>0</v>
      </c>
      <c r="D418">
        <v>0</v>
      </c>
    </row>
    <row r="419" spans="1:4">
      <c r="A419">
        <v>8</v>
      </c>
      <c r="B419">
        <v>38</v>
      </c>
      <c r="C419">
        <v>3</v>
      </c>
      <c r="D419">
        <v>0</v>
      </c>
    </row>
    <row r="420" spans="1:4">
      <c r="A420">
        <v>8</v>
      </c>
      <c r="B420">
        <v>39</v>
      </c>
      <c r="C420">
        <v>5</v>
      </c>
      <c r="D420">
        <v>2</v>
      </c>
    </row>
    <row r="421" spans="1:4">
      <c r="A421">
        <v>8</v>
      </c>
      <c r="B421">
        <v>40</v>
      </c>
      <c r="C421">
        <v>0</v>
      </c>
      <c r="D421">
        <v>0</v>
      </c>
    </row>
    <row r="422" spans="1:4">
      <c r="A422">
        <v>8</v>
      </c>
      <c r="B422">
        <v>41</v>
      </c>
      <c r="C422">
        <v>5</v>
      </c>
      <c r="D422">
        <v>1</v>
      </c>
    </row>
    <row r="423" spans="1:4">
      <c r="A423">
        <v>8</v>
      </c>
      <c r="B423">
        <v>42</v>
      </c>
      <c r="C423">
        <v>9</v>
      </c>
      <c r="D423">
        <v>0</v>
      </c>
    </row>
    <row r="424" spans="1:4">
      <c r="A424">
        <v>8</v>
      </c>
      <c r="B424">
        <v>43</v>
      </c>
      <c r="C424">
        <v>5</v>
      </c>
      <c r="D424">
        <v>0</v>
      </c>
    </row>
    <row r="425" spans="1:4">
      <c r="A425">
        <v>8</v>
      </c>
      <c r="B425">
        <v>44</v>
      </c>
      <c r="C425">
        <v>0</v>
      </c>
      <c r="D425">
        <v>0</v>
      </c>
    </row>
    <row r="426" spans="1:4">
      <c r="A426">
        <v>8</v>
      </c>
      <c r="B426">
        <v>45</v>
      </c>
      <c r="C426">
        <v>0</v>
      </c>
      <c r="D426">
        <v>0</v>
      </c>
    </row>
    <row r="427" spans="1:4">
      <c r="A427">
        <v>8</v>
      </c>
      <c r="B427">
        <v>46</v>
      </c>
      <c r="C427">
        <v>0</v>
      </c>
      <c r="D427">
        <v>0</v>
      </c>
    </row>
    <row r="428" spans="1:4">
      <c r="A428">
        <v>9</v>
      </c>
      <c r="B428">
        <v>1</v>
      </c>
      <c r="C428">
        <v>0</v>
      </c>
      <c r="D428">
        <v>0</v>
      </c>
    </row>
    <row r="429" spans="1:4">
      <c r="A429">
        <v>9</v>
      </c>
      <c r="B429">
        <v>2</v>
      </c>
      <c r="C429">
        <v>0</v>
      </c>
      <c r="D429">
        <v>0</v>
      </c>
    </row>
    <row r="430" spans="1:4">
      <c r="A430">
        <v>9</v>
      </c>
      <c r="B430">
        <v>3</v>
      </c>
      <c r="C430">
        <v>1</v>
      </c>
      <c r="D430">
        <v>1</v>
      </c>
    </row>
    <row r="431" spans="1:4">
      <c r="A431">
        <v>9</v>
      </c>
      <c r="B431">
        <v>4</v>
      </c>
      <c r="C431">
        <v>0</v>
      </c>
      <c r="D431">
        <v>0</v>
      </c>
    </row>
    <row r="432" spans="1:4">
      <c r="A432">
        <v>9</v>
      </c>
      <c r="B432">
        <v>5</v>
      </c>
      <c r="C432">
        <v>1</v>
      </c>
      <c r="D432">
        <v>0</v>
      </c>
    </row>
    <row r="433" spans="1:4">
      <c r="A433">
        <v>9</v>
      </c>
      <c r="B433">
        <v>6</v>
      </c>
      <c r="C433">
        <v>2</v>
      </c>
      <c r="D433">
        <v>0</v>
      </c>
    </row>
    <row r="434" spans="1:4">
      <c r="A434">
        <v>9</v>
      </c>
      <c r="B434">
        <v>7</v>
      </c>
      <c r="C434">
        <v>2</v>
      </c>
      <c r="D434">
        <v>0</v>
      </c>
    </row>
    <row r="435" spans="1:4">
      <c r="A435">
        <v>9</v>
      </c>
      <c r="B435">
        <v>8</v>
      </c>
      <c r="C435">
        <v>1</v>
      </c>
      <c r="D435">
        <v>1</v>
      </c>
    </row>
    <row r="436" spans="1:4">
      <c r="A436">
        <v>9</v>
      </c>
      <c r="B436">
        <v>9</v>
      </c>
      <c r="C436">
        <v>3</v>
      </c>
      <c r="D436">
        <v>0</v>
      </c>
    </row>
    <row r="437" spans="1:4">
      <c r="A437">
        <v>9</v>
      </c>
      <c r="B437">
        <v>10</v>
      </c>
      <c r="C437">
        <v>1</v>
      </c>
      <c r="D437">
        <v>0</v>
      </c>
    </row>
    <row r="438" spans="1:4">
      <c r="A438">
        <v>9</v>
      </c>
      <c r="B438">
        <v>11</v>
      </c>
      <c r="C438">
        <v>1</v>
      </c>
      <c r="D438">
        <v>0</v>
      </c>
    </row>
    <row r="439" spans="1:4">
      <c r="A439">
        <v>9</v>
      </c>
      <c r="B439">
        <v>12</v>
      </c>
      <c r="C439">
        <v>3</v>
      </c>
      <c r="D439">
        <v>1</v>
      </c>
    </row>
    <row r="440" spans="1:4">
      <c r="A440">
        <v>9</v>
      </c>
      <c r="B440">
        <v>13</v>
      </c>
      <c r="C440">
        <v>1</v>
      </c>
      <c r="D440">
        <v>0</v>
      </c>
    </row>
    <row r="441" spans="1:4">
      <c r="A441">
        <v>9</v>
      </c>
      <c r="B441">
        <v>14</v>
      </c>
      <c r="C441">
        <v>0</v>
      </c>
      <c r="D441">
        <v>2</v>
      </c>
    </row>
    <row r="442" spans="1:4">
      <c r="A442">
        <v>9</v>
      </c>
      <c r="B442">
        <v>15</v>
      </c>
      <c r="C442">
        <v>3</v>
      </c>
      <c r="D442">
        <v>0</v>
      </c>
    </row>
    <row r="443" spans="1:4">
      <c r="A443">
        <v>9</v>
      </c>
      <c r="B443">
        <v>16</v>
      </c>
      <c r="C443">
        <v>5</v>
      </c>
      <c r="D443">
        <v>1</v>
      </c>
    </row>
    <row r="444" spans="1:4">
      <c r="A444">
        <v>9</v>
      </c>
      <c r="B444">
        <v>17</v>
      </c>
      <c r="C444">
        <v>1</v>
      </c>
      <c r="D444">
        <v>0</v>
      </c>
    </row>
    <row r="445" spans="1:4">
      <c r="A445">
        <v>9</v>
      </c>
      <c r="B445">
        <v>18</v>
      </c>
      <c r="C445">
        <v>1</v>
      </c>
      <c r="D445">
        <v>0</v>
      </c>
    </row>
    <row r="446" spans="1:4">
      <c r="A446">
        <v>9</v>
      </c>
      <c r="B446">
        <v>19</v>
      </c>
      <c r="C446">
        <v>3</v>
      </c>
      <c r="D446">
        <v>0</v>
      </c>
    </row>
    <row r="447" spans="1:4">
      <c r="A447">
        <v>9</v>
      </c>
      <c r="B447">
        <v>20</v>
      </c>
      <c r="C447">
        <v>2</v>
      </c>
      <c r="D447">
        <v>1</v>
      </c>
    </row>
    <row r="448" spans="1:4">
      <c r="A448">
        <v>9</v>
      </c>
      <c r="B448">
        <v>21</v>
      </c>
      <c r="C448">
        <v>2</v>
      </c>
      <c r="D448">
        <v>0</v>
      </c>
    </row>
    <row r="449" spans="1:4">
      <c r="A449">
        <v>9</v>
      </c>
      <c r="B449">
        <v>22</v>
      </c>
      <c r="C449">
        <v>2</v>
      </c>
      <c r="D449">
        <v>0</v>
      </c>
    </row>
    <row r="450" spans="1:4">
      <c r="A450">
        <v>9</v>
      </c>
      <c r="B450">
        <v>23</v>
      </c>
      <c r="C450">
        <v>5</v>
      </c>
      <c r="D450">
        <v>2</v>
      </c>
    </row>
    <row r="451" spans="1:4">
      <c r="A451">
        <v>9</v>
      </c>
      <c r="B451">
        <v>24</v>
      </c>
      <c r="C451">
        <v>6</v>
      </c>
      <c r="D451">
        <v>0</v>
      </c>
    </row>
    <row r="452" spans="1:4">
      <c r="A452">
        <v>10</v>
      </c>
      <c r="B452">
        <v>1</v>
      </c>
      <c r="C452">
        <v>0</v>
      </c>
      <c r="D452">
        <v>0</v>
      </c>
    </row>
    <row r="453" spans="1:4">
      <c r="A453">
        <v>10</v>
      </c>
      <c r="B453">
        <v>2</v>
      </c>
      <c r="C453">
        <v>0</v>
      </c>
      <c r="D453">
        <v>0</v>
      </c>
    </row>
    <row r="454" spans="1:4">
      <c r="A454">
        <v>10</v>
      </c>
      <c r="B454">
        <v>3</v>
      </c>
      <c r="C454">
        <v>1</v>
      </c>
      <c r="D454">
        <v>0</v>
      </c>
    </row>
    <row r="455" spans="1:4">
      <c r="A455">
        <v>10</v>
      </c>
      <c r="B455">
        <v>4</v>
      </c>
      <c r="C455">
        <v>0</v>
      </c>
      <c r="D455">
        <v>0</v>
      </c>
    </row>
    <row r="456" spans="1:4">
      <c r="A456">
        <v>10</v>
      </c>
      <c r="B456">
        <v>5</v>
      </c>
      <c r="C456">
        <v>0</v>
      </c>
      <c r="D456">
        <v>0</v>
      </c>
    </row>
    <row r="457" spans="1:4">
      <c r="A457">
        <v>10</v>
      </c>
      <c r="B457">
        <v>6</v>
      </c>
      <c r="C457">
        <v>0</v>
      </c>
      <c r="D457">
        <v>0</v>
      </c>
    </row>
    <row r="458" spans="1:4">
      <c r="A458">
        <v>10</v>
      </c>
      <c r="B458">
        <v>7</v>
      </c>
      <c r="C458">
        <v>0</v>
      </c>
      <c r="D458">
        <v>0</v>
      </c>
    </row>
    <row r="459" spans="1:4">
      <c r="A459">
        <v>10</v>
      </c>
      <c r="B459">
        <v>8</v>
      </c>
      <c r="C459">
        <v>0</v>
      </c>
      <c r="D459">
        <v>0</v>
      </c>
    </row>
    <row r="460" spans="1:4">
      <c r="A460">
        <v>10</v>
      </c>
      <c r="B460">
        <v>9</v>
      </c>
      <c r="C460">
        <v>0</v>
      </c>
      <c r="D460">
        <v>0</v>
      </c>
    </row>
    <row r="461" spans="1:4">
      <c r="A461">
        <v>10</v>
      </c>
      <c r="B461">
        <v>10</v>
      </c>
      <c r="C461">
        <v>0</v>
      </c>
      <c r="D461">
        <v>0</v>
      </c>
    </row>
    <row r="462" spans="1:4">
      <c r="A462">
        <v>10</v>
      </c>
      <c r="B462">
        <v>11</v>
      </c>
      <c r="C462">
        <v>0</v>
      </c>
      <c r="D462">
        <v>0</v>
      </c>
    </row>
    <row r="463" spans="1:4">
      <c r="A463">
        <v>10</v>
      </c>
      <c r="B463">
        <v>12</v>
      </c>
      <c r="C463">
        <v>0</v>
      </c>
      <c r="D463">
        <v>0</v>
      </c>
    </row>
    <row r="464" spans="1:4">
      <c r="A464">
        <v>10</v>
      </c>
      <c r="B464">
        <v>13</v>
      </c>
      <c r="C464">
        <v>0</v>
      </c>
      <c r="D464">
        <v>0</v>
      </c>
    </row>
    <row r="465" spans="1:4">
      <c r="A465">
        <v>10</v>
      </c>
      <c r="B465">
        <v>14</v>
      </c>
      <c r="C465">
        <v>1</v>
      </c>
      <c r="D465">
        <v>0</v>
      </c>
    </row>
    <row r="466" spans="1:4">
      <c r="A466">
        <v>10</v>
      </c>
      <c r="B466">
        <v>15</v>
      </c>
      <c r="C466">
        <v>5</v>
      </c>
      <c r="D466">
        <v>4</v>
      </c>
    </row>
    <row r="467" spans="1:4">
      <c r="A467">
        <v>10</v>
      </c>
      <c r="B467">
        <v>16</v>
      </c>
      <c r="C467">
        <v>0</v>
      </c>
      <c r="D467">
        <v>0</v>
      </c>
    </row>
    <row r="468" spans="1:4">
      <c r="A468">
        <v>10</v>
      </c>
      <c r="B468">
        <v>17</v>
      </c>
      <c r="C468">
        <v>1</v>
      </c>
      <c r="D468">
        <v>11</v>
      </c>
    </row>
    <row r="469" spans="1:4">
      <c r="A469">
        <v>10</v>
      </c>
      <c r="B469">
        <v>18</v>
      </c>
      <c r="C469">
        <v>6</v>
      </c>
      <c r="D469">
        <v>5</v>
      </c>
    </row>
    <row r="470" spans="1:4">
      <c r="A470">
        <v>10</v>
      </c>
      <c r="B470">
        <v>19</v>
      </c>
      <c r="C470">
        <v>0</v>
      </c>
      <c r="D470">
        <v>0</v>
      </c>
    </row>
    <row r="471" spans="1:4">
      <c r="A471">
        <v>10</v>
      </c>
      <c r="B471">
        <v>20</v>
      </c>
      <c r="C471">
        <v>0</v>
      </c>
      <c r="D471">
        <v>0</v>
      </c>
    </row>
    <row r="472" spans="1:4">
      <c r="A472">
        <v>10</v>
      </c>
      <c r="B472">
        <v>21</v>
      </c>
      <c r="C472">
        <v>0</v>
      </c>
      <c r="D472">
        <v>0</v>
      </c>
    </row>
    <row r="473" spans="1:4">
      <c r="A473">
        <v>10</v>
      </c>
      <c r="B473">
        <v>22</v>
      </c>
      <c r="C473">
        <v>1</v>
      </c>
      <c r="D473">
        <v>2</v>
      </c>
    </row>
    <row r="474" spans="1:4">
      <c r="A474">
        <v>10</v>
      </c>
      <c r="B474">
        <v>23</v>
      </c>
      <c r="C474">
        <v>0</v>
      </c>
      <c r="D474">
        <v>0</v>
      </c>
    </row>
    <row r="475" spans="1:4">
      <c r="A475">
        <v>10</v>
      </c>
      <c r="B475">
        <v>24</v>
      </c>
      <c r="C475">
        <v>1</v>
      </c>
      <c r="D475">
        <v>0</v>
      </c>
    </row>
    <row r="476" spans="1:4">
      <c r="A476">
        <v>10</v>
      </c>
      <c r="B476">
        <v>25</v>
      </c>
      <c r="C476">
        <v>2</v>
      </c>
      <c r="D476">
        <v>0</v>
      </c>
    </row>
    <row r="477" spans="1:4">
      <c r="A477">
        <v>10</v>
      </c>
      <c r="B477">
        <v>26</v>
      </c>
      <c r="C477">
        <v>0</v>
      </c>
      <c r="D477">
        <v>0</v>
      </c>
    </row>
    <row r="478" spans="1:4">
      <c r="A478">
        <v>10</v>
      </c>
      <c r="B478">
        <v>27</v>
      </c>
      <c r="C478">
        <v>0</v>
      </c>
      <c r="D478">
        <v>0</v>
      </c>
    </row>
    <row r="479" spans="1:4">
      <c r="A479">
        <v>10</v>
      </c>
      <c r="B479">
        <v>28</v>
      </c>
      <c r="C479">
        <v>1</v>
      </c>
      <c r="D479">
        <v>0</v>
      </c>
    </row>
    <row r="480" spans="1:4">
      <c r="A480">
        <v>10</v>
      </c>
      <c r="B480">
        <v>29</v>
      </c>
      <c r="C480">
        <v>1</v>
      </c>
      <c r="D480">
        <v>0</v>
      </c>
    </row>
    <row r="481" spans="1:4">
      <c r="A481">
        <v>10</v>
      </c>
      <c r="B481">
        <v>30</v>
      </c>
      <c r="C481">
        <v>0</v>
      </c>
      <c r="D481">
        <v>0</v>
      </c>
    </row>
    <row r="482" spans="1:4">
      <c r="A482">
        <v>10</v>
      </c>
      <c r="B482">
        <v>31</v>
      </c>
      <c r="C482">
        <v>0</v>
      </c>
      <c r="D482">
        <v>0</v>
      </c>
    </row>
    <row r="483" spans="1:4">
      <c r="A483">
        <v>10</v>
      </c>
      <c r="B483">
        <v>32</v>
      </c>
      <c r="C483">
        <v>1</v>
      </c>
      <c r="D483">
        <v>0</v>
      </c>
    </row>
    <row r="484" spans="1:4">
      <c r="A484">
        <v>10</v>
      </c>
      <c r="B484">
        <v>33</v>
      </c>
      <c r="C484">
        <v>3</v>
      </c>
      <c r="D484">
        <v>0</v>
      </c>
    </row>
    <row r="485" spans="1:4">
      <c r="A485">
        <v>10</v>
      </c>
      <c r="B485">
        <v>34</v>
      </c>
      <c r="C485">
        <v>2</v>
      </c>
      <c r="D485">
        <v>0</v>
      </c>
    </row>
    <row r="486" spans="1:4">
      <c r="A486">
        <v>10</v>
      </c>
      <c r="B486">
        <v>35</v>
      </c>
      <c r="C486">
        <v>1</v>
      </c>
      <c r="D486">
        <v>0</v>
      </c>
    </row>
    <row r="487" spans="1:4">
      <c r="A487">
        <v>10</v>
      </c>
      <c r="B487">
        <v>36</v>
      </c>
      <c r="C487">
        <v>0</v>
      </c>
      <c r="D487">
        <v>0</v>
      </c>
    </row>
    <row r="488" spans="1:4">
      <c r="A488">
        <v>10</v>
      </c>
      <c r="B488">
        <v>37</v>
      </c>
      <c r="C488">
        <v>0</v>
      </c>
      <c r="D488">
        <v>0</v>
      </c>
    </row>
    <row r="489" spans="1:4">
      <c r="A489">
        <v>11</v>
      </c>
      <c r="B489">
        <v>1</v>
      </c>
      <c r="C489">
        <v>0</v>
      </c>
      <c r="D489">
        <v>0</v>
      </c>
    </row>
    <row r="490" spans="1:4">
      <c r="A490">
        <v>11</v>
      </c>
      <c r="B490">
        <v>2</v>
      </c>
      <c r="C490">
        <v>0</v>
      </c>
      <c r="D490">
        <v>0</v>
      </c>
    </row>
    <row r="491" spans="1:4">
      <c r="A491">
        <v>11</v>
      </c>
      <c r="B491">
        <v>3</v>
      </c>
      <c r="C491">
        <v>0</v>
      </c>
      <c r="D491">
        <v>0</v>
      </c>
    </row>
    <row r="492" spans="1:4">
      <c r="A492">
        <v>11</v>
      </c>
      <c r="B492">
        <v>4</v>
      </c>
      <c r="C492">
        <v>0</v>
      </c>
      <c r="D492">
        <v>0</v>
      </c>
    </row>
    <row r="493" spans="1:4">
      <c r="A493">
        <v>11</v>
      </c>
      <c r="B493">
        <v>5</v>
      </c>
      <c r="C493">
        <v>0</v>
      </c>
      <c r="D493">
        <v>0</v>
      </c>
    </row>
    <row r="494" spans="1:4">
      <c r="A494">
        <v>11</v>
      </c>
      <c r="B494">
        <v>6</v>
      </c>
      <c r="C494">
        <v>0</v>
      </c>
      <c r="D494">
        <v>0</v>
      </c>
    </row>
    <row r="495" spans="1:4">
      <c r="A495">
        <v>11</v>
      </c>
      <c r="B495">
        <v>7</v>
      </c>
      <c r="C495">
        <v>0</v>
      </c>
      <c r="D495">
        <v>0</v>
      </c>
    </row>
    <row r="496" spans="1:4">
      <c r="A496">
        <v>11</v>
      </c>
      <c r="B496">
        <v>8</v>
      </c>
      <c r="C496">
        <v>0</v>
      </c>
      <c r="D496">
        <v>0</v>
      </c>
    </row>
    <row r="497" spans="1:4">
      <c r="A497">
        <v>11</v>
      </c>
      <c r="B497">
        <v>9</v>
      </c>
      <c r="C497">
        <v>0</v>
      </c>
      <c r="D497">
        <v>0</v>
      </c>
    </row>
    <row r="498" spans="1:4">
      <c r="A498">
        <v>11</v>
      </c>
      <c r="B498">
        <v>10</v>
      </c>
      <c r="C498">
        <v>0</v>
      </c>
      <c r="D498">
        <v>0</v>
      </c>
    </row>
    <row r="499" spans="1:4">
      <c r="A499">
        <v>11</v>
      </c>
      <c r="B499">
        <v>11</v>
      </c>
      <c r="C499">
        <v>1</v>
      </c>
      <c r="D499">
        <v>1</v>
      </c>
    </row>
    <row r="500" spans="1:4">
      <c r="A500">
        <v>11</v>
      </c>
      <c r="B500">
        <v>12</v>
      </c>
      <c r="C500">
        <v>0</v>
      </c>
      <c r="D500">
        <v>0</v>
      </c>
    </row>
    <row r="501" spans="1:4">
      <c r="A501">
        <v>11</v>
      </c>
      <c r="B501">
        <v>13</v>
      </c>
      <c r="C501">
        <v>0</v>
      </c>
      <c r="D501">
        <v>0</v>
      </c>
    </row>
    <row r="502" spans="1:4">
      <c r="A502">
        <v>11</v>
      </c>
      <c r="B502">
        <v>14</v>
      </c>
      <c r="C502">
        <v>6</v>
      </c>
      <c r="D502">
        <v>2</v>
      </c>
    </row>
    <row r="503" spans="1:4">
      <c r="A503">
        <v>11</v>
      </c>
      <c r="B503">
        <v>15</v>
      </c>
      <c r="C503">
        <v>0</v>
      </c>
      <c r="D503">
        <v>0</v>
      </c>
    </row>
    <row r="504" spans="1:4">
      <c r="A504">
        <v>11</v>
      </c>
      <c r="B504">
        <v>16</v>
      </c>
      <c r="C504">
        <v>0</v>
      </c>
      <c r="D504">
        <v>0</v>
      </c>
    </row>
    <row r="505" spans="1:4">
      <c r="A505">
        <v>11</v>
      </c>
      <c r="B505">
        <v>17</v>
      </c>
      <c r="C505">
        <v>0</v>
      </c>
      <c r="D505">
        <v>0</v>
      </c>
    </row>
    <row r="506" spans="1:4">
      <c r="A506">
        <v>11</v>
      </c>
      <c r="B506">
        <v>18</v>
      </c>
      <c r="C506">
        <v>1</v>
      </c>
      <c r="D506">
        <v>0</v>
      </c>
    </row>
    <row r="507" spans="1:4">
      <c r="A507">
        <v>11</v>
      </c>
      <c r="B507">
        <v>19</v>
      </c>
      <c r="C507">
        <v>0</v>
      </c>
      <c r="D507">
        <v>0</v>
      </c>
    </row>
    <row r="508" spans="1:4">
      <c r="A508">
        <v>11</v>
      </c>
      <c r="B508">
        <v>20</v>
      </c>
      <c r="C508">
        <v>1</v>
      </c>
      <c r="D508">
        <v>0</v>
      </c>
    </row>
    <row r="509" spans="1:4">
      <c r="A509">
        <v>11</v>
      </c>
      <c r="B509">
        <v>21</v>
      </c>
      <c r="C509">
        <v>0</v>
      </c>
      <c r="D509">
        <v>0</v>
      </c>
    </row>
    <row r="510" spans="1:4">
      <c r="A510">
        <v>11</v>
      </c>
      <c r="B510">
        <v>22</v>
      </c>
      <c r="C510">
        <v>0</v>
      </c>
      <c r="D510">
        <v>0</v>
      </c>
    </row>
    <row r="511" spans="1:4">
      <c r="A511">
        <v>11</v>
      </c>
      <c r="B511">
        <v>23</v>
      </c>
      <c r="C511">
        <v>0</v>
      </c>
      <c r="D511">
        <v>0</v>
      </c>
    </row>
    <row r="512" spans="1:4">
      <c r="A512">
        <v>11</v>
      </c>
      <c r="B512">
        <v>24</v>
      </c>
      <c r="C512">
        <v>0</v>
      </c>
      <c r="D512">
        <v>0</v>
      </c>
    </row>
    <row r="513" spans="1:4">
      <c r="A513">
        <v>13</v>
      </c>
      <c r="B513">
        <v>1</v>
      </c>
      <c r="C513">
        <v>0</v>
      </c>
      <c r="D513">
        <v>0</v>
      </c>
    </row>
    <row r="514" spans="1:4">
      <c r="A514">
        <v>13</v>
      </c>
      <c r="B514">
        <v>2</v>
      </c>
      <c r="C514">
        <v>0</v>
      </c>
      <c r="D514">
        <v>0</v>
      </c>
    </row>
    <row r="515" spans="1:4">
      <c r="A515">
        <v>13</v>
      </c>
      <c r="B515">
        <v>3</v>
      </c>
      <c r="C515">
        <v>1</v>
      </c>
      <c r="D515">
        <v>0</v>
      </c>
    </row>
    <row r="516" spans="1:4">
      <c r="A516">
        <v>13</v>
      </c>
      <c r="B516">
        <v>4</v>
      </c>
      <c r="C516">
        <v>0</v>
      </c>
      <c r="D516">
        <v>0</v>
      </c>
    </row>
    <row r="517" spans="1:4">
      <c r="A517">
        <v>13</v>
      </c>
      <c r="B517">
        <v>5</v>
      </c>
      <c r="C517">
        <v>0</v>
      </c>
      <c r="D517">
        <v>1</v>
      </c>
    </row>
    <row r="518" spans="1:4">
      <c r="A518">
        <v>13</v>
      </c>
      <c r="B518">
        <v>6</v>
      </c>
      <c r="C518">
        <v>0</v>
      </c>
      <c r="D518">
        <v>0</v>
      </c>
    </row>
    <row r="519" spans="1:4">
      <c r="A519">
        <v>13</v>
      </c>
      <c r="B519">
        <v>7</v>
      </c>
      <c r="C519">
        <v>0</v>
      </c>
      <c r="D519">
        <v>0</v>
      </c>
    </row>
    <row r="520" spans="1:4">
      <c r="A520">
        <v>13</v>
      </c>
      <c r="B520">
        <v>8</v>
      </c>
      <c r="C520">
        <v>0</v>
      </c>
      <c r="D520">
        <v>0</v>
      </c>
    </row>
    <row r="521" spans="1:4">
      <c r="A521">
        <v>13</v>
      </c>
      <c r="B521">
        <v>9</v>
      </c>
      <c r="C521">
        <v>2</v>
      </c>
      <c r="D521">
        <v>0</v>
      </c>
    </row>
    <row r="522" spans="1:4">
      <c r="A522">
        <v>13</v>
      </c>
      <c r="B522">
        <v>10</v>
      </c>
      <c r="C522">
        <v>1</v>
      </c>
      <c r="D522">
        <v>0</v>
      </c>
    </row>
    <row r="523" spans="1:4">
      <c r="A523">
        <v>13</v>
      </c>
      <c r="B523">
        <v>11</v>
      </c>
      <c r="C523">
        <v>0</v>
      </c>
      <c r="D523">
        <v>0</v>
      </c>
    </row>
    <row r="524" spans="1:4">
      <c r="A524">
        <v>13</v>
      </c>
      <c r="B524">
        <v>12</v>
      </c>
      <c r="C524">
        <v>0</v>
      </c>
      <c r="D524">
        <v>0</v>
      </c>
    </row>
    <row r="525" spans="1:4">
      <c r="A525">
        <v>13</v>
      </c>
      <c r="B525">
        <v>13</v>
      </c>
      <c r="C525">
        <v>0</v>
      </c>
      <c r="D525">
        <v>0</v>
      </c>
    </row>
    <row r="526" spans="1:4">
      <c r="A526">
        <v>13</v>
      </c>
      <c r="B526">
        <v>14</v>
      </c>
      <c r="C526">
        <v>0</v>
      </c>
      <c r="D526">
        <v>2</v>
      </c>
    </row>
    <row r="527" spans="1:4">
      <c r="A527">
        <v>13</v>
      </c>
      <c r="B527">
        <v>15</v>
      </c>
      <c r="C527">
        <v>1</v>
      </c>
      <c r="D527">
        <v>0</v>
      </c>
    </row>
    <row r="528" spans="1:4">
      <c r="A528">
        <v>13</v>
      </c>
      <c r="B528">
        <v>16</v>
      </c>
      <c r="C528">
        <v>0</v>
      </c>
      <c r="D528">
        <v>1</v>
      </c>
    </row>
    <row r="529" spans="1:4">
      <c r="A529">
        <v>13</v>
      </c>
      <c r="B529">
        <v>17</v>
      </c>
      <c r="C529">
        <v>1</v>
      </c>
      <c r="D529">
        <v>0</v>
      </c>
    </row>
    <row r="530" spans="1:4">
      <c r="A530">
        <v>13</v>
      </c>
      <c r="B530">
        <v>18</v>
      </c>
      <c r="C530">
        <v>2</v>
      </c>
      <c r="D530">
        <v>1</v>
      </c>
    </row>
    <row r="531" spans="1:4">
      <c r="A531">
        <v>13</v>
      </c>
      <c r="B531">
        <v>19</v>
      </c>
      <c r="C531">
        <v>1</v>
      </c>
      <c r="D531">
        <v>0</v>
      </c>
    </row>
    <row r="532" spans="1:4">
      <c r="A532">
        <v>13</v>
      </c>
      <c r="B532">
        <v>20</v>
      </c>
      <c r="C532">
        <v>0</v>
      </c>
      <c r="D532">
        <v>0</v>
      </c>
    </row>
    <row r="533" spans="1:4">
      <c r="A533">
        <v>13</v>
      </c>
      <c r="B533">
        <v>21</v>
      </c>
      <c r="C533">
        <v>2</v>
      </c>
      <c r="D533">
        <v>0</v>
      </c>
    </row>
    <row r="534" spans="1:4">
      <c r="A534">
        <v>13</v>
      </c>
      <c r="B534">
        <v>22</v>
      </c>
      <c r="C534">
        <v>4</v>
      </c>
      <c r="D534">
        <v>0</v>
      </c>
    </row>
    <row r="535" spans="1:4">
      <c r="A535">
        <v>13</v>
      </c>
      <c r="B535">
        <v>23</v>
      </c>
      <c r="C535">
        <v>5</v>
      </c>
      <c r="D535">
        <v>0</v>
      </c>
    </row>
    <row r="536" spans="1:4">
      <c r="A536">
        <v>13</v>
      </c>
      <c r="B536">
        <v>24</v>
      </c>
      <c r="C536">
        <v>3</v>
      </c>
      <c r="D536">
        <v>0</v>
      </c>
    </row>
    <row r="537" spans="1:4">
      <c r="A537">
        <v>13</v>
      </c>
      <c r="B537">
        <v>25</v>
      </c>
      <c r="C537">
        <v>1</v>
      </c>
      <c r="D537">
        <v>0</v>
      </c>
    </row>
    <row r="538" spans="1:4">
      <c r="A538">
        <v>13</v>
      </c>
      <c r="B538">
        <v>26</v>
      </c>
      <c r="C538">
        <v>0</v>
      </c>
      <c r="D538">
        <v>0</v>
      </c>
    </row>
    <row r="539" spans="1:4">
      <c r="A539">
        <v>13</v>
      </c>
      <c r="B539">
        <v>27</v>
      </c>
      <c r="C539">
        <v>2</v>
      </c>
      <c r="D539">
        <v>0</v>
      </c>
    </row>
    <row r="540" spans="1:4">
      <c r="A540">
        <v>13</v>
      </c>
      <c r="B540">
        <v>28</v>
      </c>
      <c r="C540">
        <v>0</v>
      </c>
      <c r="D540">
        <v>0</v>
      </c>
    </row>
    <row r="541" spans="1:4">
      <c r="A541">
        <v>13</v>
      </c>
      <c r="B541">
        <v>29</v>
      </c>
      <c r="C541">
        <v>3</v>
      </c>
      <c r="D541">
        <v>0</v>
      </c>
    </row>
    <row r="542" spans="1:4">
      <c r="A542">
        <v>13</v>
      </c>
      <c r="B542">
        <v>30</v>
      </c>
      <c r="C542">
        <v>0</v>
      </c>
      <c r="D542">
        <v>0</v>
      </c>
    </row>
    <row r="543" spans="1:4">
      <c r="A543">
        <v>13</v>
      </c>
      <c r="B543">
        <v>31</v>
      </c>
      <c r="C543">
        <v>0</v>
      </c>
      <c r="D543">
        <v>0</v>
      </c>
    </row>
    <row r="544" spans="1:4">
      <c r="A544">
        <v>13</v>
      </c>
      <c r="B544">
        <v>32</v>
      </c>
      <c r="C544">
        <v>2</v>
      </c>
      <c r="D544">
        <v>0</v>
      </c>
    </row>
    <row r="545" spans="1:4">
      <c r="A545">
        <v>13</v>
      </c>
      <c r="B545">
        <v>33</v>
      </c>
      <c r="C545">
        <v>2</v>
      </c>
      <c r="D545">
        <v>0</v>
      </c>
    </row>
    <row r="546" spans="1:4">
      <c r="A546">
        <v>13</v>
      </c>
      <c r="B546">
        <v>34</v>
      </c>
      <c r="C546">
        <v>2</v>
      </c>
      <c r="D546">
        <v>0</v>
      </c>
    </row>
    <row r="547" spans="1:4">
      <c r="A547">
        <v>13</v>
      </c>
      <c r="B547">
        <v>35</v>
      </c>
      <c r="C547">
        <v>2</v>
      </c>
      <c r="D547">
        <v>0</v>
      </c>
    </row>
    <row r="548" spans="1:4">
      <c r="A548">
        <v>13</v>
      </c>
      <c r="B548">
        <v>36</v>
      </c>
      <c r="C548">
        <v>3</v>
      </c>
      <c r="D548">
        <v>2</v>
      </c>
    </row>
    <row r="549" spans="1:4">
      <c r="A549">
        <v>13</v>
      </c>
      <c r="B549">
        <v>37</v>
      </c>
      <c r="C549">
        <v>2</v>
      </c>
      <c r="D549">
        <v>2</v>
      </c>
    </row>
    <row r="550" spans="1:4">
      <c r="A550">
        <v>13</v>
      </c>
      <c r="B550">
        <v>38</v>
      </c>
      <c r="C550">
        <v>4</v>
      </c>
      <c r="D550">
        <v>2</v>
      </c>
    </row>
    <row r="551" spans="1:4">
      <c r="A551">
        <v>13</v>
      </c>
      <c r="B551">
        <v>39</v>
      </c>
      <c r="C551">
        <v>4</v>
      </c>
      <c r="D551">
        <v>1</v>
      </c>
    </row>
    <row r="552" spans="1:4">
      <c r="A552">
        <v>13</v>
      </c>
      <c r="B552">
        <v>40</v>
      </c>
      <c r="C552">
        <v>0</v>
      </c>
      <c r="D552">
        <v>0</v>
      </c>
    </row>
    <row r="553" spans="1:4">
      <c r="A553">
        <v>14</v>
      </c>
      <c r="B553">
        <v>1</v>
      </c>
      <c r="C553">
        <v>0</v>
      </c>
      <c r="D553">
        <v>0</v>
      </c>
    </row>
    <row r="554" spans="1:4">
      <c r="A554">
        <v>14</v>
      </c>
      <c r="B554">
        <v>2</v>
      </c>
      <c r="C554">
        <v>1</v>
      </c>
      <c r="D554">
        <v>0</v>
      </c>
    </row>
    <row r="555" spans="1:4">
      <c r="A555">
        <v>14</v>
      </c>
      <c r="B555">
        <v>3</v>
      </c>
      <c r="C555">
        <v>0</v>
      </c>
      <c r="D555">
        <v>0</v>
      </c>
    </row>
    <row r="556" spans="1:4">
      <c r="A556">
        <v>14</v>
      </c>
      <c r="B556">
        <v>4</v>
      </c>
      <c r="C556">
        <v>0</v>
      </c>
      <c r="D556">
        <v>0</v>
      </c>
    </row>
    <row r="557" spans="1:4">
      <c r="A557">
        <v>14</v>
      </c>
      <c r="B557">
        <v>5</v>
      </c>
      <c r="C557">
        <v>0</v>
      </c>
      <c r="D557">
        <v>1</v>
      </c>
    </row>
    <row r="558" spans="1:4">
      <c r="A558">
        <v>14</v>
      </c>
      <c r="B558">
        <v>6</v>
      </c>
      <c r="C558">
        <v>1</v>
      </c>
      <c r="D558">
        <v>0</v>
      </c>
    </row>
    <row r="559" spans="1:4">
      <c r="A559">
        <v>14</v>
      </c>
      <c r="B559">
        <v>7</v>
      </c>
      <c r="C559">
        <v>1</v>
      </c>
      <c r="D559">
        <v>0</v>
      </c>
    </row>
    <row r="560" spans="1:4">
      <c r="A560">
        <v>14</v>
      </c>
      <c r="B560">
        <v>8</v>
      </c>
      <c r="C560">
        <v>3</v>
      </c>
      <c r="D560">
        <v>1</v>
      </c>
    </row>
    <row r="561" spans="1:4">
      <c r="A561">
        <v>14</v>
      </c>
      <c r="B561">
        <v>9</v>
      </c>
      <c r="C561">
        <v>1</v>
      </c>
      <c r="D561">
        <v>0</v>
      </c>
    </row>
    <row r="562" spans="1:4">
      <c r="A562">
        <v>14</v>
      </c>
      <c r="B562">
        <v>10</v>
      </c>
      <c r="C562">
        <v>0</v>
      </c>
      <c r="D562">
        <v>0</v>
      </c>
    </row>
    <row r="563" spans="1:4">
      <c r="A563">
        <v>14</v>
      </c>
      <c r="B563">
        <v>11</v>
      </c>
      <c r="C563">
        <v>0</v>
      </c>
      <c r="D563">
        <v>0</v>
      </c>
    </row>
    <row r="564" spans="1:4">
      <c r="A564">
        <v>14</v>
      </c>
      <c r="B564">
        <v>12</v>
      </c>
      <c r="C564">
        <v>0</v>
      </c>
      <c r="D564">
        <v>0</v>
      </c>
    </row>
    <row r="565" spans="1:4">
      <c r="A565">
        <v>14</v>
      </c>
      <c r="B565">
        <v>13</v>
      </c>
      <c r="C565">
        <v>0</v>
      </c>
      <c r="D565">
        <v>0</v>
      </c>
    </row>
    <row r="566" spans="1:4">
      <c r="A566">
        <v>14</v>
      </c>
      <c r="B566">
        <v>14</v>
      </c>
      <c r="C566">
        <v>0</v>
      </c>
      <c r="D566">
        <v>0</v>
      </c>
    </row>
    <row r="567" spans="1:4">
      <c r="A567">
        <v>14</v>
      </c>
      <c r="B567">
        <v>15</v>
      </c>
      <c r="C567">
        <v>0</v>
      </c>
      <c r="D567">
        <v>0</v>
      </c>
    </row>
    <row r="568" spans="1:4">
      <c r="A568">
        <v>14</v>
      </c>
      <c r="B568">
        <v>16</v>
      </c>
      <c r="C568">
        <v>0</v>
      </c>
      <c r="D568">
        <v>0</v>
      </c>
    </row>
    <row r="569" spans="1:4">
      <c r="A569">
        <v>14</v>
      </c>
      <c r="B569">
        <v>17</v>
      </c>
      <c r="C569">
        <v>0</v>
      </c>
      <c r="D569">
        <v>0</v>
      </c>
    </row>
    <row r="570" spans="1:4">
      <c r="A570">
        <v>14</v>
      </c>
      <c r="B570">
        <v>18</v>
      </c>
      <c r="C570">
        <v>0</v>
      </c>
      <c r="D570">
        <v>0</v>
      </c>
    </row>
    <row r="571" spans="1:4">
      <c r="A571">
        <v>14</v>
      </c>
      <c r="B571">
        <v>19</v>
      </c>
      <c r="C571">
        <v>0</v>
      </c>
      <c r="D571">
        <v>0</v>
      </c>
    </row>
    <row r="572" spans="1:4">
      <c r="A572">
        <v>14</v>
      </c>
      <c r="B572">
        <v>20</v>
      </c>
      <c r="C572">
        <v>2</v>
      </c>
      <c r="D572">
        <v>0</v>
      </c>
    </row>
    <row r="573" spans="1:4">
      <c r="A573">
        <v>14</v>
      </c>
      <c r="B573">
        <v>21</v>
      </c>
      <c r="C573">
        <v>1</v>
      </c>
      <c r="D573">
        <v>0</v>
      </c>
    </row>
    <row r="574" spans="1:4">
      <c r="A574">
        <v>14</v>
      </c>
      <c r="B574">
        <v>22</v>
      </c>
      <c r="C574">
        <v>0</v>
      </c>
      <c r="D574">
        <v>0</v>
      </c>
    </row>
    <row r="575" spans="1:4">
      <c r="A575">
        <v>14</v>
      </c>
      <c r="B575">
        <v>23</v>
      </c>
      <c r="C575">
        <v>3</v>
      </c>
      <c r="D575">
        <v>0</v>
      </c>
    </row>
    <row r="576" spans="1:4">
      <c r="A576">
        <v>14</v>
      </c>
      <c r="B576">
        <v>24</v>
      </c>
      <c r="C576">
        <v>5</v>
      </c>
      <c r="D576">
        <v>1</v>
      </c>
    </row>
    <row r="577" spans="1:4">
      <c r="A577">
        <v>14</v>
      </c>
      <c r="B577">
        <v>25</v>
      </c>
      <c r="C577">
        <v>3</v>
      </c>
      <c r="D577">
        <v>0</v>
      </c>
    </row>
    <row r="578" spans="1:4">
      <c r="A578">
        <v>14</v>
      </c>
      <c r="B578">
        <v>26</v>
      </c>
      <c r="C578">
        <v>2</v>
      </c>
      <c r="D578">
        <v>1</v>
      </c>
    </row>
    <row r="579" spans="1:4">
      <c r="A579">
        <v>14</v>
      </c>
      <c r="B579">
        <v>27</v>
      </c>
      <c r="C579">
        <v>0</v>
      </c>
      <c r="D579">
        <v>0</v>
      </c>
    </row>
    <row r="580" spans="1:4">
      <c r="A580">
        <v>14</v>
      </c>
      <c r="B580">
        <v>28</v>
      </c>
      <c r="C580">
        <v>0</v>
      </c>
      <c r="D580">
        <v>2</v>
      </c>
    </row>
    <row r="581" spans="1:4">
      <c r="A581">
        <v>14</v>
      </c>
      <c r="B581">
        <v>29</v>
      </c>
      <c r="C581">
        <v>4</v>
      </c>
      <c r="D581">
        <v>0</v>
      </c>
    </row>
    <row r="582" spans="1:4">
      <c r="A582">
        <v>14</v>
      </c>
      <c r="B582">
        <v>30</v>
      </c>
      <c r="C582">
        <v>4</v>
      </c>
      <c r="D582">
        <v>2</v>
      </c>
    </row>
    <row r="583" spans="1:4">
      <c r="A583">
        <v>14</v>
      </c>
      <c r="B583">
        <v>31</v>
      </c>
      <c r="C583">
        <v>3</v>
      </c>
      <c r="D583">
        <v>0</v>
      </c>
    </row>
    <row r="584" spans="1:4">
      <c r="A584">
        <v>14</v>
      </c>
      <c r="B584">
        <v>32</v>
      </c>
      <c r="C584">
        <v>5</v>
      </c>
      <c r="D584">
        <v>0</v>
      </c>
    </row>
    <row r="585" spans="1:4">
      <c r="A585">
        <v>14</v>
      </c>
      <c r="B585">
        <v>33</v>
      </c>
      <c r="C585">
        <v>0</v>
      </c>
      <c r="D585">
        <v>0</v>
      </c>
    </row>
    <row r="586" spans="1:4">
      <c r="A586">
        <v>14</v>
      </c>
      <c r="B586">
        <v>34</v>
      </c>
      <c r="C586">
        <v>6</v>
      </c>
      <c r="D586">
        <v>2</v>
      </c>
    </row>
    <row r="587" spans="1:4">
      <c r="A587">
        <v>14</v>
      </c>
      <c r="B587">
        <v>35</v>
      </c>
      <c r="C587">
        <v>0</v>
      </c>
      <c r="D587">
        <v>0</v>
      </c>
    </row>
    <row r="588" spans="1:4">
      <c r="A588">
        <v>14</v>
      </c>
      <c r="B588">
        <v>36</v>
      </c>
      <c r="C588">
        <v>0</v>
      </c>
      <c r="D588">
        <v>0</v>
      </c>
    </row>
    <row r="589" spans="1:4">
      <c r="A589">
        <v>14</v>
      </c>
      <c r="B589">
        <v>37</v>
      </c>
      <c r="C589">
        <v>5</v>
      </c>
      <c r="D589">
        <v>0</v>
      </c>
    </row>
    <row r="590" spans="1:4">
      <c r="A590">
        <v>15</v>
      </c>
      <c r="B590">
        <v>1</v>
      </c>
      <c r="C590">
        <v>1</v>
      </c>
      <c r="D590">
        <v>0</v>
      </c>
    </row>
    <row r="591" spans="1:4">
      <c r="A591">
        <v>15</v>
      </c>
      <c r="B591">
        <v>2</v>
      </c>
      <c r="C591">
        <v>0</v>
      </c>
      <c r="D591">
        <v>0</v>
      </c>
    </row>
    <row r="592" spans="1:4">
      <c r="A592">
        <v>15</v>
      </c>
      <c r="B592">
        <v>3</v>
      </c>
      <c r="C592">
        <v>0</v>
      </c>
      <c r="D592">
        <v>0</v>
      </c>
    </row>
    <row r="593" spans="1:4">
      <c r="A593">
        <v>15</v>
      </c>
      <c r="B593">
        <v>4</v>
      </c>
      <c r="C593">
        <v>0</v>
      </c>
      <c r="D593">
        <v>0</v>
      </c>
    </row>
    <row r="594" spans="1:4">
      <c r="A594">
        <v>15</v>
      </c>
      <c r="B594">
        <v>5</v>
      </c>
      <c r="C594">
        <v>1</v>
      </c>
      <c r="D594">
        <v>0</v>
      </c>
    </row>
    <row r="595" spans="1:4">
      <c r="A595">
        <v>15</v>
      </c>
      <c r="B595">
        <v>6</v>
      </c>
      <c r="C595">
        <v>0</v>
      </c>
      <c r="D595">
        <v>0</v>
      </c>
    </row>
    <row r="596" spans="1:4">
      <c r="A596">
        <v>15</v>
      </c>
      <c r="B596">
        <v>7</v>
      </c>
      <c r="C596">
        <v>1</v>
      </c>
      <c r="D596">
        <v>0</v>
      </c>
    </row>
    <row r="597" spans="1:4">
      <c r="A597">
        <v>15</v>
      </c>
      <c r="B597">
        <v>8</v>
      </c>
      <c r="C597">
        <v>0</v>
      </c>
      <c r="D597">
        <v>0</v>
      </c>
    </row>
    <row r="598" spans="1:4">
      <c r="A598">
        <v>15</v>
      </c>
      <c r="B598">
        <v>9</v>
      </c>
      <c r="C598">
        <v>0</v>
      </c>
      <c r="D598">
        <v>0</v>
      </c>
    </row>
    <row r="599" spans="1:4">
      <c r="A599">
        <v>15</v>
      </c>
      <c r="B599">
        <v>10</v>
      </c>
      <c r="C599">
        <v>0</v>
      </c>
      <c r="D599">
        <v>0</v>
      </c>
    </row>
    <row r="600" spans="1:4">
      <c r="A600">
        <v>15</v>
      </c>
      <c r="B600">
        <v>11</v>
      </c>
      <c r="C600">
        <v>0</v>
      </c>
      <c r="D600">
        <v>0</v>
      </c>
    </row>
    <row r="601" spans="1:4">
      <c r="A601">
        <v>15</v>
      </c>
      <c r="B601">
        <v>12</v>
      </c>
      <c r="C601">
        <v>0</v>
      </c>
      <c r="D601">
        <v>0</v>
      </c>
    </row>
    <row r="602" spans="1:4">
      <c r="A602">
        <v>15</v>
      </c>
      <c r="B602">
        <v>13</v>
      </c>
      <c r="C602">
        <v>0</v>
      </c>
      <c r="D602">
        <v>0</v>
      </c>
    </row>
    <row r="603" spans="1:4">
      <c r="A603">
        <v>15</v>
      </c>
      <c r="B603">
        <v>14</v>
      </c>
      <c r="C603">
        <v>0</v>
      </c>
      <c r="D603">
        <v>0</v>
      </c>
    </row>
    <row r="604" spans="1:4">
      <c r="A604">
        <v>15</v>
      </c>
      <c r="B604">
        <v>15</v>
      </c>
      <c r="C604">
        <v>4</v>
      </c>
      <c r="D604">
        <v>0</v>
      </c>
    </row>
    <row r="605" spans="1:4">
      <c r="A605">
        <v>15</v>
      </c>
      <c r="B605">
        <v>16</v>
      </c>
      <c r="C605">
        <v>1</v>
      </c>
      <c r="D605">
        <v>0</v>
      </c>
    </row>
    <row r="606" spans="1:4">
      <c r="A606">
        <v>15</v>
      </c>
      <c r="B606">
        <v>17</v>
      </c>
      <c r="C606">
        <v>0</v>
      </c>
      <c r="D606">
        <v>0</v>
      </c>
    </row>
    <row r="607" spans="1:4">
      <c r="A607">
        <v>15</v>
      </c>
      <c r="B607">
        <v>18</v>
      </c>
      <c r="C607">
        <v>0</v>
      </c>
      <c r="D607">
        <v>0</v>
      </c>
    </row>
    <row r="608" spans="1:4">
      <c r="A608">
        <v>15</v>
      </c>
      <c r="B608">
        <v>19</v>
      </c>
      <c r="C608">
        <v>0</v>
      </c>
      <c r="D608">
        <v>0</v>
      </c>
    </row>
    <row r="609" spans="1:4">
      <c r="A609">
        <v>15</v>
      </c>
      <c r="B609">
        <v>20</v>
      </c>
      <c r="C609">
        <v>0</v>
      </c>
      <c r="D609">
        <v>0</v>
      </c>
    </row>
    <row r="610" spans="1:4">
      <c r="A610">
        <v>15</v>
      </c>
      <c r="B610">
        <v>21</v>
      </c>
      <c r="C610">
        <v>0</v>
      </c>
      <c r="D610">
        <v>0</v>
      </c>
    </row>
    <row r="611" spans="1:4">
      <c r="A611">
        <v>15</v>
      </c>
      <c r="B611">
        <v>22</v>
      </c>
      <c r="C611">
        <v>2</v>
      </c>
      <c r="D611">
        <v>0</v>
      </c>
    </row>
    <row r="612" spans="1:4">
      <c r="A612">
        <v>15</v>
      </c>
      <c r="B612">
        <v>23</v>
      </c>
      <c r="C612">
        <v>0</v>
      </c>
      <c r="D612">
        <v>0</v>
      </c>
    </row>
    <row r="613" spans="1:4">
      <c r="A613">
        <v>15</v>
      </c>
      <c r="B613">
        <v>24</v>
      </c>
      <c r="C613">
        <v>0</v>
      </c>
      <c r="D613">
        <v>0</v>
      </c>
    </row>
    <row r="614" spans="1:4">
      <c r="A614">
        <v>15</v>
      </c>
      <c r="B614">
        <v>25</v>
      </c>
      <c r="C614">
        <v>0</v>
      </c>
      <c r="D614">
        <v>0</v>
      </c>
    </row>
    <row r="615" spans="1:4">
      <c r="A615">
        <v>15</v>
      </c>
      <c r="B615">
        <v>26</v>
      </c>
      <c r="C615">
        <v>0</v>
      </c>
      <c r="D615">
        <v>0</v>
      </c>
    </row>
    <row r="616" spans="1:4">
      <c r="A616">
        <v>15</v>
      </c>
      <c r="B616">
        <v>27</v>
      </c>
      <c r="C616">
        <v>0</v>
      </c>
      <c r="D616">
        <v>0</v>
      </c>
    </row>
    <row r="617" spans="1:4">
      <c r="A617">
        <v>15</v>
      </c>
      <c r="B617">
        <v>28</v>
      </c>
      <c r="C617">
        <v>1</v>
      </c>
      <c r="D617">
        <v>0</v>
      </c>
    </row>
    <row r="618" spans="1:4">
      <c r="A618">
        <v>15</v>
      </c>
      <c r="B618">
        <v>29</v>
      </c>
      <c r="C618">
        <v>0</v>
      </c>
      <c r="D618">
        <v>0</v>
      </c>
    </row>
    <row r="619" spans="1:4">
      <c r="A619">
        <v>15</v>
      </c>
      <c r="B619">
        <v>30</v>
      </c>
      <c r="C619">
        <v>0</v>
      </c>
      <c r="D619">
        <v>0</v>
      </c>
    </row>
    <row r="620" spans="1:4">
      <c r="A620">
        <v>15</v>
      </c>
      <c r="B620">
        <v>31</v>
      </c>
      <c r="C620">
        <v>3</v>
      </c>
      <c r="D620">
        <v>1</v>
      </c>
    </row>
    <row r="621" spans="1:4">
      <c r="A621">
        <v>15</v>
      </c>
      <c r="B621">
        <v>32</v>
      </c>
      <c r="C621">
        <v>1</v>
      </c>
      <c r="D621">
        <v>0</v>
      </c>
    </row>
    <row r="622" spans="1:4">
      <c r="A622">
        <v>16</v>
      </c>
      <c r="B622">
        <v>1</v>
      </c>
      <c r="C622">
        <v>2</v>
      </c>
      <c r="D622">
        <v>0</v>
      </c>
    </row>
    <row r="623" spans="1:4">
      <c r="A623">
        <v>16</v>
      </c>
      <c r="B623">
        <v>2</v>
      </c>
      <c r="C623">
        <v>3</v>
      </c>
      <c r="D623">
        <v>1</v>
      </c>
    </row>
    <row r="624" spans="1:4">
      <c r="A624">
        <v>16</v>
      </c>
      <c r="B624">
        <v>3</v>
      </c>
      <c r="C624">
        <v>6</v>
      </c>
      <c r="D624">
        <v>0</v>
      </c>
    </row>
    <row r="625" spans="1:4">
      <c r="A625">
        <v>16</v>
      </c>
      <c r="B625">
        <v>4</v>
      </c>
      <c r="C625">
        <v>4</v>
      </c>
      <c r="D625">
        <v>0</v>
      </c>
    </row>
    <row r="626" spans="1:4">
      <c r="A626">
        <v>16</v>
      </c>
      <c r="B626">
        <v>5</v>
      </c>
      <c r="C626">
        <v>2</v>
      </c>
      <c r="D626">
        <v>0</v>
      </c>
    </row>
    <row r="627" spans="1:4">
      <c r="A627">
        <v>16</v>
      </c>
      <c r="B627">
        <v>6</v>
      </c>
      <c r="C627">
        <v>1</v>
      </c>
      <c r="D627">
        <v>0</v>
      </c>
    </row>
    <row r="628" spans="1:4">
      <c r="A628">
        <v>16</v>
      </c>
      <c r="B628">
        <v>7</v>
      </c>
      <c r="C628">
        <v>2</v>
      </c>
      <c r="D628">
        <v>0</v>
      </c>
    </row>
    <row r="629" spans="1:4">
      <c r="A629">
        <v>16</v>
      </c>
      <c r="B629">
        <v>8</v>
      </c>
      <c r="C629">
        <v>2</v>
      </c>
      <c r="D629">
        <v>0</v>
      </c>
    </row>
    <row r="630" spans="1:4">
      <c r="A630">
        <v>16</v>
      </c>
      <c r="B630">
        <v>9</v>
      </c>
      <c r="C630">
        <v>4</v>
      </c>
      <c r="D630">
        <v>1</v>
      </c>
    </row>
    <row r="631" spans="1:4">
      <c r="A631">
        <v>16</v>
      </c>
      <c r="B631">
        <v>10</v>
      </c>
      <c r="C631">
        <v>1</v>
      </c>
      <c r="D631">
        <v>0</v>
      </c>
    </row>
    <row r="632" spans="1:4">
      <c r="A632">
        <v>16</v>
      </c>
      <c r="B632">
        <v>11</v>
      </c>
      <c r="C632">
        <v>2</v>
      </c>
      <c r="D632">
        <v>0</v>
      </c>
    </row>
    <row r="633" spans="1:4">
      <c r="A633">
        <v>16</v>
      </c>
      <c r="B633">
        <v>12</v>
      </c>
      <c r="C633">
        <v>2</v>
      </c>
      <c r="D633">
        <v>0</v>
      </c>
    </row>
    <row r="634" spans="1:4">
      <c r="A634">
        <v>16</v>
      </c>
      <c r="B634">
        <v>13</v>
      </c>
      <c r="C634">
        <v>0</v>
      </c>
      <c r="D634">
        <v>0</v>
      </c>
    </row>
    <row r="635" spans="1:4">
      <c r="A635">
        <v>16</v>
      </c>
      <c r="B635">
        <v>14</v>
      </c>
      <c r="C635">
        <v>3</v>
      </c>
      <c r="D635">
        <v>0</v>
      </c>
    </row>
    <row r="636" spans="1:4">
      <c r="A636">
        <v>16</v>
      </c>
      <c r="B636">
        <v>15</v>
      </c>
      <c r="C636">
        <v>1</v>
      </c>
      <c r="D636">
        <v>0</v>
      </c>
    </row>
    <row r="637" spans="1:4">
      <c r="A637">
        <v>16</v>
      </c>
      <c r="B637">
        <v>16</v>
      </c>
      <c r="C637">
        <v>1</v>
      </c>
      <c r="D637">
        <v>0</v>
      </c>
    </row>
    <row r="638" spans="1:4">
      <c r="A638">
        <v>16</v>
      </c>
      <c r="B638">
        <v>17</v>
      </c>
      <c r="C638">
        <v>3</v>
      </c>
      <c r="D638">
        <v>0</v>
      </c>
    </row>
    <row r="639" spans="1:4">
      <c r="A639">
        <v>16</v>
      </c>
      <c r="B639">
        <v>18</v>
      </c>
      <c r="C639">
        <v>3</v>
      </c>
      <c r="D639">
        <v>2</v>
      </c>
    </row>
    <row r="640" spans="1:4">
      <c r="A640">
        <v>16</v>
      </c>
      <c r="B640">
        <v>19</v>
      </c>
      <c r="C640">
        <v>3</v>
      </c>
      <c r="D640">
        <v>0</v>
      </c>
    </row>
    <row r="641" spans="1:4">
      <c r="A641">
        <v>16</v>
      </c>
      <c r="B641">
        <v>20</v>
      </c>
      <c r="C641">
        <v>8</v>
      </c>
      <c r="D641">
        <v>0</v>
      </c>
    </row>
    <row r="642" spans="1:4">
      <c r="A642">
        <v>16</v>
      </c>
      <c r="B642">
        <v>21</v>
      </c>
      <c r="C642">
        <v>5</v>
      </c>
      <c r="D642">
        <v>1</v>
      </c>
    </row>
    <row r="643" spans="1:4">
      <c r="A643">
        <v>18</v>
      </c>
      <c r="B643">
        <v>1</v>
      </c>
      <c r="C643">
        <v>0</v>
      </c>
      <c r="D643">
        <v>0</v>
      </c>
    </row>
    <row r="644" spans="1:4">
      <c r="A644">
        <v>18</v>
      </c>
      <c r="B644">
        <v>2</v>
      </c>
      <c r="C644">
        <v>1</v>
      </c>
      <c r="D644">
        <v>0</v>
      </c>
    </row>
    <row r="645" spans="1:4">
      <c r="A645">
        <v>18</v>
      </c>
      <c r="B645">
        <v>3</v>
      </c>
      <c r="C645">
        <v>0</v>
      </c>
      <c r="D645">
        <v>0</v>
      </c>
    </row>
    <row r="646" spans="1:4">
      <c r="A646">
        <v>18</v>
      </c>
      <c r="B646">
        <v>4</v>
      </c>
      <c r="C646">
        <v>0</v>
      </c>
      <c r="D646">
        <v>0</v>
      </c>
    </row>
    <row r="647" spans="1:4">
      <c r="A647">
        <v>18</v>
      </c>
      <c r="B647">
        <v>5</v>
      </c>
      <c r="C647">
        <v>0</v>
      </c>
      <c r="D647">
        <v>0</v>
      </c>
    </row>
    <row r="648" spans="1:4">
      <c r="A648">
        <v>18</v>
      </c>
      <c r="B648">
        <v>6</v>
      </c>
      <c r="C648">
        <v>0</v>
      </c>
      <c r="D648">
        <v>0</v>
      </c>
    </row>
    <row r="649" spans="1:4">
      <c r="A649">
        <v>18</v>
      </c>
      <c r="B649">
        <v>7</v>
      </c>
      <c r="C649">
        <v>0</v>
      </c>
      <c r="D649">
        <v>0</v>
      </c>
    </row>
    <row r="650" spans="1:4">
      <c r="A650">
        <v>18</v>
      </c>
      <c r="B650">
        <v>8</v>
      </c>
      <c r="C650">
        <v>0</v>
      </c>
      <c r="D650">
        <v>0</v>
      </c>
    </row>
    <row r="651" spans="1:4">
      <c r="A651">
        <v>18</v>
      </c>
      <c r="B651">
        <v>9</v>
      </c>
      <c r="C651">
        <v>2</v>
      </c>
      <c r="D651">
        <v>0</v>
      </c>
    </row>
    <row r="652" spans="1:4">
      <c r="A652">
        <v>18</v>
      </c>
      <c r="B652">
        <v>10</v>
      </c>
      <c r="C652">
        <v>1</v>
      </c>
      <c r="D652">
        <v>0</v>
      </c>
    </row>
    <row r="653" spans="1:4">
      <c r="A653">
        <v>18</v>
      </c>
      <c r="B653">
        <v>11</v>
      </c>
      <c r="C653">
        <v>1</v>
      </c>
      <c r="D653">
        <v>0</v>
      </c>
    </row>
    <row r="654" spans="1:4">
      <c r="A654">
        <v>18</v>
      </c>
      <c r="B654">
        <v>12</v>
      </c>
      <c r="C654">
        <v>0</v>
      </c>
      <c r="D654">
        <v>0</v>
      </c>
    </row>
    <row r="655" spans="1:4">
      <c r="A655">
        <v>18</v>
      </c>
      <c r="B655">
        <v>13</v>
      </c>
      <c r="C655">
        <v>0</v>
      </c>
      <c r="D655">
        <v>0</v>
      </c>
    </row>
    <row r="656" spans="1:4">
      <c r="A656">
        <v>18</v>
      </c>
      <c r="B656">
        <v>14</v>
      </c>
      <c r="C656">
        <v>0</v>
      </c>
      <c r="D656">
        <v>0</v>
      </c>
    </row>
    <row r="657" spans="1:4">
      <c r="A657">
        <v>18</v>
      </c>
      <c r="B657">
        <v>15</v>
      </c>
      <c r="C657">
        <v>0</v>
      </c>
      <c r="D657">
        <v>0</v>
      </c>
    </row>
    <row r="658" spans="1:4">
      <c r="A658">
        <v>18</v>
      </c>
      <c r="B658">
        <v>16</v>
      </c>
      <c r="C658">
        <v>1</v>
      </c>
      <c r="D658">
        <v>0</v>
      </c>
    </row>
    <row r="659" spans="1:4">
      <c r="A659">
        <v>18</v>
      </c>
      <c r="B659">
        <v>17</v>
      </c>
      <c r="C659">
        <v>0</v>
      </c>
      <c r="D659">
        <v>0</v>
      </c>
    </row>
    <row r="660" spans="1:4">
      <c r="A660">
        <v>18</v>
      </c>
      <c r="B660">
        <v>18</v>
      </c>
      <c r="C660">
        <v>1</v>
      </c>
      <c r="D660">
        <v>0</v>
      </c>
    </row>
    <row r="661" spans="1:4">
      <c r="A661">
        <v>18</v>
      </c>
      <c r="B661">
        <v>19</v>
      </c>
      <c r="C661">
        <v>0</v>
      </c>
      <c r="D661">
        <v>1</v>
      </c>
    </row>
    <row r="662" spans="1:4">
      <c r="A662">
        <v>18</v>
      </c>
      <c r="B662">
        <v>20</v>
      </c>
      <c r="C662">
        <v>0</v>
      </c>
      <c r="D662">
        <v>1</v>
      </c>
    </row>
    <row r="663" spans="1:4">
      <c r="A663">
        <v>18</v>
      </c>
      <c r="B663">
        <v>21</v>
      </c>
      <c r="C663">
        <v>0</v>
      </c>
      <c r="D663">
        <v>0</v>
      </c>
    </row>
    <row r="664" spans="1:4">
      <c r="A664">
        <v>18</v>
      </c>
      <c r="B664">
        <v>22</v>
      </c>
      <c r="C664">
        <v>5</v>
      </c>
      <c r="D664">
        <v>3</v>
      </c>
    </row>
    <row r="665" spans="1:4">
      <c r="A665">
        <v>18</v>
      </c>
      <c r="B665">
        <v>23</v>
      </c>
      <c r="C665">
        <v>1</v>
      </c>
      <c r="D665">
        <v>1</v>
      </c>
    </row>
    <row r="666" spans="1:4">
      <c r="A666">
        <v>18</v>
      </c>
      <c r="B666">
        <v>24</v>
      </c>
      <c r="C666">
        <v>0</v>
      </c>
      <c r="D666">
        <v>0</v>
      </c>
    </row>
    <row r="667" spans="1:4">
      <c r="A667">
        <v>18</v>
      </c>
      <c r="B667">
        <v>25</v>
      </c>
      <c r="C667">
        <v>4</v>
      </c>
      <c r="D667">
        <v>0</v>
      </c>
    </row>
    <row r="668" spans="1:4">
      <c r="A668">
        <v>18</v>
      </c>
      <c r="B668">
        <v>26</v>
      </c>
      <c r="C668">
        <v>3</v>
      </c>
      <c r="D668">
        <v>0</v>
      </c>
    </row>
    <row r="669" spans="1:4">
      <c r="A669">
        <v>18</v>
      </c>
      <c r="B669">
        <v>27</v>
      </c>
      <c r="C669">
        <v>2</v>
      </c>
      <c r="D669">
        <v>1</v>
      </c>
    </row>
    <row r="670" spans="1:4">
      <c r="A670">
        <v>18</v>
      </c>
      <c r="B670">
        <v>28</v>
      </c>
      <c r="C670">
        <v>5</v>
      </c>
      <c r="D670">
        <v>0</v>
      </c>
    </row>
    <row r="671" spans="1:4">
      <c r="A671">
        <v>18</v>
      </c>
      <c r="B671">
        <v>29</v>
      </c>
      <c r="C671">
        <v>4</v>
      </c>
      <c r="D671">
        <v>1</v>
      </c>
    </row>
    <row r="672" spans="1:4">
      <c r="A672">
        <v>18</v>
      </c>
      <c r="B672">
        <v>30</v>
      </c>
      <c r="C672">
        <v>6</v>
      </c>
      <c r="D672">
        <v>1</v>
      </c>
    </row>
    <row r="673" spans="1:4">
      <c r="A673">
        <v>18</v>
      </c>
      <c r="B673">
        <v>31</v>
      </c>
      <c r="C673">
        <v>5</v>
      </c>
      <c r="D673">
        <v>1</v>
      </c>
    </row>
    <row r="674" spans="1:4">
      <c r="A674">
        <v>18</v>
      </c>
      <c r="B674">
        <v>32</v>
      </c>
      <c r="C674">
        <v>0</v>
      </c>
      <c r="D674">
        <v>0</v>
      </c>
    </row>
    <row r="675" spans="1:4">
      <c r="A675">
        <v>20</v>
      </c>
      <c r="B675">
        <v>1</v>
      </c>
      <c r="C675">
        <v>0</v>
      </c>
      <c r="D675">
        <v>0</v>
      </c>
    </row>
    <row r="676" spans="1:4">
      <c r="A676">
        <v>20</v>
      </c>
      <c r="B676">
        <v>2</v>
      </c>
      <c r="C676">
        <v>0</v>
      </c>
      <c r="D676">
        <v>0</v>
      </c>
    </row>
    <row r="677" spans="1:4">
      <c r="A677">
        <v>20</v>
      </c>
      <c r="B677">
        <v>3</v>
      </c>
      <c r="C677">
        <v>0</v>
      </c>
      <c r="D677">
        <v>0</v>
      </c>
    </row>
    <row r="678" spans="1:4">
      <c r="A678">
        <v>20</v>
      </c>
      <c r="B678">
        <v>4</v>
      </c>
      <c r="C678">
        <v>0</v>
      </c>
      <c r="D678">
        <v>0</v>
      </c>
    </row>
    <row r="679" spans="1:4">
      <c r="A679">
        <v>20</v>
      </c>
      <c r="B679">
        <v>5</v>
      </c>
      <c r="C679">
        <v>0</v>
      </c>
      <c r="D679">
        <v>0</v>
      </c>
    </row>
    <row r="680" spans="1:4">
      <c r="A680">
        <v>20</v>
      </c>
      <c r="B680">
        <v>6</v>
      </c>
      <c r="C680">
        <v>0</v>
      </c>
      <c r="D680">
        <v>0</v>
      </c>
    </row>
    <row r="681" spans="1:4">
      <c r="A681">
        <v>20</v>
      </c>
      <c r="B681">
        <v>7</v>
      </c>
      <c r="C681">
        <v>0</v>
      </c>
      <c r="D681">
        <v>0</v>
      </c>
    </row>
    <row r="682" spans="1:4">
      <c r="A682">
        <v>20</v>
      </c>
      <c r="B682">
        <v>8</v>
      </c>
      <c r="C682">
        <v>0</v>
      </c>
      <c r="D682">
        <v>0</v>
      </c>
    </row>
    <row r="683" spans="1:4">
      <c r="A683">
        <v>20</v>
      </c>
      <c r="B683">
        <v>9</v>
      </c>
      <c r="C683">
        <v>0</v>
      </c>
      <c r="D683">
        <v>0</v>
      </c>
    </row>
    <row r="684" spans="1:4">
      <c r="A684">
        <v>20</v>
      </c>
      <c r="B684">
        <v>10</v>
      </c>
      <c r="C684">
        <v>0</v>
      </c>
      <c r="D684">
        <v>0</v>
      </c>
    </row>
    <row r="685" spans="1:4">
      <c r="A685">
        <v>20</v>
      </c>
      <c r="B685">
        <v>11</v>
      </c>
      <c r="C685">
        <v>0</v>
      </c>
      <c r="D685">
        <v>0</v>
      </c>
    </row>
    <row r="686" spans="1:4">
      <c r="A686">
        <v>20</v>
      </c>
      <c r="B686">
        <v>12</v>
      </c>
      <c r="C686">
        <v>0</v>
      </c>
      <c r="D686">
        <v>0</v>
      </c>
    </row>
    <row r="687" spans="1:4">
      <c r="A687">
        <v>20</v>
      </c>
      <c r="B687">
        <v>13</v>
      </c>
      <c r="C687">
        <v>0</v>
      </c>
      <c r="D687">
        <v>0</v>
      </c>
    </row>
    <row r="688" spans="1:4">
      <c r="A688">
        <v>20</v>
      </c>
      <c r="B688">
        <v>14</v>
      </c>
      <c r="C688">
        <v>0</v>
      </c>
      <c r="D688">
        <v>0</v>
      </c>
    </row>
    <row r="689" spans="1:4">
      <c r="A689">
        <v>20</v>
      </c>
      <c r="B689">
        <v>15</v>
      </c>
      <c r="C689">
        <v>0</v>
      </c>
      <c r="D689">
        <v>0</v>
      </c>
    </row>
    <row r="690" spans="1:4">
      <c r="A690">
        <v>20</v>
      </c>
      <c r="B690">
        <v>16</v>
      </c>
      <c r="C690">
        <v>0</v>
      </c>
      <c r="D690">
        <v>0</v>
      </c>
    </row>
    <row r="691" spans="1:4">
      <c r="A691">
        <v>20</v>
      </c>
      <c r="B691">
        <v>17</v>
      </c>
      <c r="C691">
        <v>0</v>
      </c>
      <c r="D691">
        <v>0</v>
      </c>
    </row>
    <row r="692" spans="1:4">
      <c r="A692">
        <v>20</v>
      </c>
      <c r="B692">
        <v>18</v>
      </c>
      <c r="C692">
        <v>0</v>
      </c>
      <c r="D692">
        <v>0</v>
      </c>
    </row>
    <row r="693" spans="1:4">
      <c r="A693">
        <v>20</v>
      </c>
      <c r="B693">
        <v>19</v>
      </c>
      <c r="C693">
        <v>0</v>
      </c>
      <c r="D693">
        <v>0</v>
      </c>
    </row>
    <row r="694" spans="1:4">
      <c r="A694">
        <v>20</v>
      </c>
      <c r="B694">
        <v>20</v>
      </c>
      <c r="C694">
        <v>0</v>
      </c>
      <c r="D694">
        <v>0</v>
      </c>
    </row>
    <row r="695" spans="1:4">
      <c r="A695">
        <v>20</v>
      </c>
      <c r="B695">
        <v>21</v>
      </c>
      <c r="C695">
        <v>1</v>
      </c>
      <c r="D695">
        <v>0</v>
      </c>
    </row>
    <row r="696" spans="1:4">
      <c r="A696">
        <v>20</v>
      </c>
      <c r="B696">
        <v>22</v>
      </c>
      <c r="C696">
        <v>0</v>
      </c>
      <c r="D696">
        <v>0</v>
      </c>
    </row>
    <row r="697" spans="1:4">
      <c r="A697">
        <v>20</v>
      </c>
      <c r="B697">
        <v>23</v>
      </c>
      <c r="C697">
        <v>0</v>
      </c>
      <c r="D697">
        <v>0</v>
      </c>
    </row>
    <row r="698" spans="1:4">
      <c r="A698">
        <v>20</v>
      </c>
      <c r="B698">
        <v>24</v>
      </c>
      <c r="C698">
        <v>0</v>
      </c>
      <c r="D698">
        <v>0</v>
      </c>
    </row>
    <row r="699" spans="1:4">
      <c r="A699">
        <v>20</v>
      </c>
      <c r="B699">
        <v>25</v>
      </c>
      <c r="C699">
        <v>0</v>
      </c>
      <c r="D699">
        <v>0</v>
      </c>
    </row>
    <row r="700" spans="1:4">
      <c r="A700">
        <v>20</v>
      </c>
      <c r="B700">
        <v>26</v>
      </c>
      <c r="C700">
        <v>0</v>
      </c>
      <c r="D700">
        <v>0</v>
      </c>
    </row>
    <row r="701" spans="1:4">
      <c r="A701">
        <v>20</v>
      </c>
      <c r="B701">
        <v>27</v>
      </c>
      <c r="C701">
        <v>0</v>
      </c>
      <c r="D701">
        <v>0</v>
      </c>
    </row>
    <row r="702" spans="1:4">
      <c r="A702">
        <v>20</v>
      </c>
      <c r="B702">
        <v>28</v>
      </c>
      <c r="C702">
        <v>0</v>
      </c>
      <c r="D702">
        <v>0</v>
      </c>
    </row>
    <row r="703" spans="1:4">
      <c r="A703">
        <v>20</v>
      </c>
      <c r="B703">
        <v>29</v>
      </c>
      <c r="C703">
        <v>1</v>
      </c>
      <c r="D703">
        <v>0</v>
      </c>
    </row>
    <row r="704" spans="1:4">
      <c r="A704">
        <v>20</v>
      </c>
      <c r="B704">
        <v>30</v>
      </c>
      <c r="C704">
        <v>0</v>
      </c>
      <c r="D704">
        <v>0</v>
      </c>
    </row>
    <row r="705" spans="1:4">
      <c r="A705">
        <v>20</v>
      </c>
      <c r="B705">
        <v>31</v>
      </c>
      <c r="C705">
        <v>0</v>
      </c>
      <c r="D705">
        <v>0</v>
      </c>
    </row>
    <row r="706" spans="1:4">
      <c r="A706">
        <v>20</v>
      </c>
      <c r="B706">
        <v>32</v>
      </c>
      <c r="C706">
        <v>1</v>
      </c>
      <c r="D706">
        <v>0</v>
      </c>
    </row>
    <row r="707" spans="1:4">
      <c r="A707">
        <v>20</v>
      </c>
      <c r="B707">
        <v>33</v>
      </c>
      <c r="C707">
        <v>2</v>
      </c>
      <c r="D707">
        <v>1</v>
      </c>
    </row>
    <row r="708" spans="1:4">
      <c r="A708">
        <v>20</v>
      </c>
      <c r="B708">
        <v>34</v>
      </c>
      <c r="C708">
        <v>3</v>
      </c>
      <c r="D708">
        <v>1</v>
      </c>
    </row>
    <row r="709" spans="1:4">
      <c r="A709">
        <v>20</v>
      </c>
      <c r="B709">
        <v>35</v>
      </c>
      <c r="C709">
        <v>0</v>
      </c>
      <c r="D709">
        <v>0</v>
      </c>
    </row>
    <row r="710" spans="1:4">
      <c r="A710">
        <v>20</v>
      </c>
      <c r="B710">
        <v>36</v>
      </c>
      <c r="C710">
        <v>0</v>
      </c>
      <c r="D710">
        <v>0</v>
      </c>
    </row>
    <row r="711" spans="1:4">
      <c r="A711">
        <v>20</v>
      </c>
      <c r="B711">
        <v>37</v>
      </c>
      <c r="C711">
        <v>0</v>
      </c>
      <c r="D711">
        <v>0</v>
      </c>
    </row>
    <row r="712" spans="1:4">
      <c r="A712">
        <v>20</v>
      </c>
      <c r="B712">
        <v>38</v>
      </c>
      <c r="C712">
        <v>0</v>
      </c>
      <c r="D712">
        <v>0</v>
      </c>
    </row>
    <row r="713" spans="1:4">
      <c r="A713">
        <v>20</v>
      </c>
      <c r="B713">
        <v>39</v>
      </c>
      <c r="C713">
        <v>3</v>
      </c>
      <c r="D713">
        <v>0</v>
      </c>
    </row>
    <row r="714" spans="1:4">
      <c r="A714">
        <v>20</v>
      </c>
      <c r="B714">
        <v>40</v>
      </c>
      <c r="C714">
        <v>0</v>
      </c>
      <c r="D714">
        <v>0</v>
      </c>
    </row>
    <row r="715" spans="1:4">
      <c r="A715">
        <v>20</v>
      </c>
      <c r="B715">
        <v>41</v>
      </c>
      <c r="C715">
        <v>1</v>
      </c>
      <c r="D715">
        <v>0</v>
      </c>
    </row>
    <row r="716" spans="1:4">
      <c r="A716">
        <v>20</v>
      </c>
      <c r="B716">
        <v>42</v>
      </c>
      <c r="C716">
        <v>0</v>
      </c>
      <c r="D716">
        <v>0</v>
      </c>
    </row>
    <row r="717" spans="1:4">
      <c r="A717">
        <v>21</v>
      </c>
      <c r="B717">
        <v>1</v>
      </c>
      <c r="C717">
        <v>2</v>
      </c>
      <c r="D717">
        <v>0</v>
      </c>
    </row>
    <row r="718" spans="1:4">
      <c r="A718">
        <v>21</v>
      </c>
      <c r="B718">
        <v>2</v>
      </c>
      <c r="C718">
        <v>0</v>
      </c>
      <c r="D718">
        <v>0</v>
      </c>
    </row>
    <row r="719" spans="1:4">
      <c r="A719">
        <v>21</v>
      </c>
      <c r="B719">
        <v>3</v>
      </c>
      <c r="C719">
        <v>3</v>
      </c>
      <c r="D719">
        <v>0</v>
      </c>
    </row>
    <row r="720" spans="1:4">
      <c r="A720">
        <v>21</v>
      </c>
      <c r="B720">
        <v>4</v>
      </c>
      <c r="C720">
        <v>1</v>
      </c>
      <c r="D720">
        <v>0</v>
      </c>
    </row>
    <row r="721" spans="1:4">
      <c r="A721">
        <v>21</v>
      </c>
      <c r="B721">
        <v>5</v>
      </c>
      <c r="C721">
        <v>2</v>
      </c>
      <c r="D721">
        <v>0</v>
      </c>
    </row>
    <row r="722" spans="1:4">
      <c r="A722">
        <v>21</v>
      </c>
      <c r="B722">
        <v>6</v>
      </c>
      <c r="C722">
        <v>2</v>
      </c>
      <c r="D722">
        <v>0</v>
      </c>
    </row>
    <row r="723" spans="1:4">
      <c r="A723">
        <v>21</v>
      </c>
      <c r="B723">
        <v>7</v>
      </c>
      <c r="C723">
        <v>0</v>
      </c>
      <c r="D723">
        <v>0</v>
      </c>
    </row>
    <row r="724" spans="1:4">
      <c r="A724">
        <v>21</v>
      </c>
      <c r="B724">
        <v>8</v>
      </c>
      <c r="C724">
        <v>5</v>
      </c>
      <c r="D724">
        <v>0</v>
      </c>
    </row>
    <row r="725" spans="1:4">
      <c r="A725">
        <v>21</v>
      </c>
      <c r="B725">
        <v>9</v>
      </c>
      <c r="C725">
        <v>0</v>
      </c>
      <c r="D725">
        <v>0</v>
      </c>
    </row>
    <row r="726" spans="1:4">
      <c r="A726">
        <v>21</v>
      </c>
      <c r="B726">
        <v>10</v>
      </c>
      <c r="C726">
        <v>4</v>
      </c>
      <c r="D726">
        <v>0</v>
      </c>
    </row>
    <row r="727" spans="1:4">
      <c r="A727">
        <v>21</v>
      </c>
      <c r="B727">
        <v>11</v>
      </c>
      <c r="C727">
        <v>3</v>
      </c>
      <c r="D727">
        <v>0</v>
      </c>
    </row>
    <row r="728" spans="1:4">
      <c r="A728">
        <v>21</v>
      </c>
      <c r="B728">
        <v>12</v>
      </c>
      <c r="C728">
        <v>1</v>
      </c>
      <c r="D728">
        <v>0</v>
      </c>
    </row>
    <row r="729" spans="1:4">
      <c r="A729">
        <v>21</v>
      </c>
      <c r="B729">
        <v>13</v>
      </c>
      <c r="C729">
        <v>1</v>
      </c>
      <c r="D729">
        <v>0</v>
      </c>
    </row>
    <row r="730" spans="1:4">
      <c r="A730">
        <v>21</v>
      </c>
      <c r="B730">
        <v>14</v>
      </c>
      <c r="C730">
        <v>9</v>
      </c>
      <c r="D730">
        <v>0</v>
      </c>
    </row>
    <row r="731" spans="1:4">
      <c r="A731">
        <v>21</v>
      </c>
      <c r="B731">
        <v>15</v>
      </c>
      <c r="C731">
        <v>5</v>
      </c>
      <c r="D731">
        <v>2</v>
      </c>
    </row>
    <row r="732" spans="1:4">
      <c r="A732">
        <v>21</v>
      </c>
      <c r="B732">
        <v>16</v>
      </c>
      <c r="C732">
        <v>10</v>
      </c>
      <c r="D732">
        <v>7</v>
      </c>
    </row>
    <row r="733" spans="1:4">
      <c r="A733">
        <v>21</v>
      </c>
      <c r="B733">
        <v>17</v>
      </c>
      <c r="C733">
        <v>4</v>
      </c>
      <c r="D733">
        <v>0</v>
      </c>
    </row>
    <row r="734" spans="1:4">
      <c r="A734">
        <v>21</v>
      </c>
      <c r="B734">
        <v>18</v>
      </c>
      <c r="C734">
        <v>0</v>
      </c>
      <c r="D734">
        <v>0</v>
      </c>
    </row>
    <row r="735" spans="1:4">
      <c r="A735">
        <v>21</v>
      </c>
      <c r="B735">
        <v>19</v>
      </c>
      <c r="C735">
        <v>0</v>
      </c>
      <c r="D735">
        <v>0</v>
      </c>
    </row>
    <row r="736" spans="1:4">
      <c r="A736">
        <v>21</v>
      </c>
      <c r="B736">
        <v>20</v>
      </c>
      <c r="C736">
        <v>0</v>
      </c>
      <c r="D736">
        <v>0</v>
      </c>
    </row>
    <row r="737" spans="1:4">
      <c r="A737">
        <v>21</v>
      </c>
      <c r="B737">
        <v>21</v>
      </c>
      <c r="C737">
        <v>0</v>
      </c>
      <c r="D737">
        <v>0</v>
      </c>
    </row>
    <row r="738" spans="1:4">
      <c r="A738">
        <v>22</v>
      </c>
      <c r="B738">
        <v>1</v>
      </c>
      <c r="C738">
        <v>0</v>
      </c>
      <c r="D738">
        <v>0</v>
      </c>
    </row>
    <row r="739" spans="1:4">
      <c r="A739">
        <v>22</v>
      </c>
      <c r="B739">
        <v>2</v>
      </c>
      <c r="C739">
        <v>0</v>
      </c>
      <c r="D739">
        <v>0</v>
      </c>
    </row>
    <row r="740" spans="1:4">
      <c r="A740">
        <v>22</v>
      </c>
      <c r="B740">
        <v>3</v>
      </c>
      <c r="C740">
        <v>0</v>
      </c>
      <c r="D740">
        <v>0</v>
      </c>
    </row>
    <row r="741" spans="1:4">
      <c r="A741">
        <v>22</v>
      </c>
      <c r="B741">
        <v>4</v>
      </c>
      <c r="C741">
        <v>0</v>
      </c>
      <c r="D741">
        <v>0</v>
      </c>
    </row>
    <row r="742" spans="1:4">
      <c r="A742">
        <v>22</v>
      </c>
      <c r="B742">
        <v>5</v>
      </c>
      <c r="C742">
        <v>0</v>
      </c>
      <c r="D742">
        <v>0</v>
      </c>
    </row>
    <row r="743" spans="1:4">
      <c r="A743">
        <v>22</v>
      </c>
      <c r="B743">
        <v>6</v>
      </c>
      <c r="C743">
        <v>0</v>
      </c>
      <c r="D743">
        <v>0</v>
      </c>
    </row>
    <row r="744" spans="1:4">
      <c r="A744">
        <v>22</v>
      </c>
      <c r="B744">
        <v>7</v>
      </c>
      <c r="C744">
        <v>0</v>
      </c>
      <c r="D744">
        <v>0</v>
      </c>
    </row>
    <row r="745" spans="1:4">
      <c r="A745">
        <v>22</v>
      </c>
      <c r="B745">
        <v>8</v>
      </c>
      <c r="C745">
        <v>0</v>
      </c>
      <c r="D745">
        <v>0</v>
      </c>
    </row>
    <row r="746" spans="1:4">
      <c r="A746">
        <v>22</v>
      </c>
      <c r="B746">
        <v>9</v>
      </c>
      <c r="C746">
        <v>0</v>
      </c>
      <c r="D746">
        <v>0</v>
      </c>
    </row>
    <row r="747" spans="1:4">
      <c r="A747">
        <v>22</v>
      </c>
      <c r="B747">
        <v>10</v>
      </c>
      <c r="C747">
        <v>0</v>
      </c>
      <c r="D747">
        <v>0</v>
      </c>
    </row>
    <row r="748" spans="1:4">
      <c r="A748">
        <v>22</v>
      </c>
      <c r="B748">
        <v>11</v>
      </c>
      <c r="C748">
        <v>0</v>
      </c>
      <c r="D748">
        <v>0</v>
      </c>
    </row>
    <row r="749" spans="1:4">
      <c r="A749">
        <v>22</v>
      </c>
      <c r="B749">
        <v>12</v>
      </c>
      <c r="C749">
        <v>0</v>
      </c>
      <c r="D749">
        <v>0</v>
      </c>
    </row>
    <row r="750" spans="1:4">
      <c r="A750">
        <v>22</v>
      </c>
      <c r="B750">
        <v>13</v>
      </c>
      <c r="C750">
        <v>0</v>
      </c>
      <c r="D750">
        <v>0</v>
      </c>
    </row>
    <row r="751" spans="1:4">
      <c r="A751">
        <v>23</v>
      </c>
      <c r="B751">
        <v>1</v>
      </c>
      <c r="C751">
        <v>0</v>
      </c>
      <c r="D751">
        <v>0</v>
      </c>
    </row>
    <row r="752" spans="1:4">
      <c r="A752">
        <v>23</v>
      </c>
      <c r="B752">
        <v>2</v>
      </c>
      <c r="C752">
        <v>0</v>
      </c>
      <c r="D752">
        <v>0</v>
      </c>
    </row>
    <row r="753" spans="1:4">
      <c r="A753">
        <v>23</v>
      </c>
      <c r="B753">
        <v>3</v>
      </c>
      <c r="C753">
        <v>0</v>
      </c>
      <c r="D753">
        <v>0</v>
      </c>
    </row>
    <row r="754" spans="1:4">
      <c r="A754">
        <v>23</v>
      </c>
      <c r="B754">
        <v>4</v>
      </c>
      <c r="C754">
        <v>0</v>
      </c>
      <c r="D754">
        <v>0</v>
      </c>
    </row>
    <row r="755" spans="1:4">
      <c r="A755">
        <v>23</v>
      </c>
      <c r="B755">
        <v>5</v>
      </c>
      <c r="C755">
        <v>0</v>
      </c>
      <c r="D755">
        <v>0</v>
      </c>
    </row>
    <row r="756" spans="1:4">
      <c r="A756">
        <v>23</v>
      </c>
      <c r="B756">
        <v>6</v>
      </c>
      <c r="C756">
        <v>0</v>
      </c>
      <c r="D756">
        <v>0</v>
      </c>
    </row>
    <row r="757" spans="1:4">
      <c r="A757">
        <v>23</v>
      </c>
      <c r="B757">
        <v>7</v>
      </c>
      <c r="C757">
        <v>0</v>
      </c>
      <c r="D757">
        <v>0</v>
      </c>
    </row>
    <row r="758" spans="1:4">
      <c r="A758">
        <v>23</v>
      </c>
      <c r="B758">
        <v>8</v>
      </c>
      <c r="C758">
        <v>0</v>
      </c>
      <c r="D758">
        <v>0</v>
      </c>
    </row>
    <row r="759" spans="1:4">
      <c r="A759">
        <v>23</v>
      </c>
      <c r="B759">
        <v>9</v>
      </c>
      <c r="C759">
        <v>0</v>
      </c>
      <c r="D759">
        <v>0</v>
      </c>
    </row>
    <row r="760" spans="1:4">
      <c r="A760">
        <v>23</v>
      </c>
      <c r="B760">
        <v>10</v>
      </c>
      <c r="C760">
        <v>0</v>
      </c>
      <c r="D760">
        <v>0</v>
      </c>
    </row>
    <row r="761" spans="1:4">
      <c r="A761">
        <v>23</v>
      </c>
      <c r="B761">
        <v>11</v>
      </c>
      <c r="C761">
        <v>0</v>
      </c>
      <c r="D761">
        <v>0</v>
      </c>
    </row>
    <row r="762" spans="1:4">
      <c r="A762">
        <v>23</v>
      </c>
      <c r="B762">
        <v>12</v>
      </c>
      <c r="C762">
        <v>0</v>
      </c>
      <c r="D762">
        <v>0</v>
      </c>
    </row>
    <row r="763" spans="1:4">
      <c r="A763">
        <v>23</v>
      </c>
      <c r="B763">
        <v>13</v>
      </c>
      <c r="C763">
        <v>0</v>
      </c>
      <c r="D763">
        <v>0</v>
      </c>
    </row>
    <row r="764" spans="1:4">
      <c r="A764">
        <v>23</v>
      </c>
      <c r="B764">
        <v>14</v>
      </c>
      <c r="C764">
        <v>0</v>
      </c>
      <c r="D764">
        <v>0</v>
      </c>
    </row>
    <row r="765" spans="1:4">
      <c r="A765">
        <v>23</v>
      </c>
      <c r="B765">
        <v>15</v>
      </c>
      <c r="C765">
        <v>0</v>
      </c>
      <c r="D765">
        <v>0</v>
      </c>
    </row>
    <row r="766" spans="1:4">
      <c r="A766">
        <v>23</v>
      </c>
      <c r="B766">
        <v>16</v>
      </c>
      <c r="C766">
        <v>0</v>
      </c>
      <c r="D766">
        <v>0</v>
      </c>
    </row>
    <row r="767" spans="1:4">
      <c r="A767">
        <v>23</v>
      </c>
      <c r="B767">
        <v>17</v>
      </c>
      <c r="C767">
        <v>0</v>
      </c>
      <c r="D767">
        <v>0</v>
      </c>
    </row>
    <row r="768" spans="1:4">
      <c r="A768">
        <v>23</v>
      </c>
      <c r="B768">
        <v>18</v>
      </c>
      <c r="C768">
        <v>0</v>
      </c>
      <c r="D768">
        <v>0</v>
      </c>
    </row>
    <row r="769" spans="1:4">
      <c r="A769">
        <v>23</v>
      </c>
      <c r="B769">
        <v>19</v>
      </c>
      <c r="C769">
        <v>0</v>
      </c>
      <c r="D769">
        <v>0</v>
      </c>
    </row>
    <row r="770" spans="1:4">
      <c r="A770">
        <v>23</v>
      </c>
      <c r="B770">
        <v>20</v>
      </c>
      <c r="C770">
        <v>0</v>
      </c>
      <c r="D770">
        <v>0</v>
      </c>
    </row>
    <row r="771" spans="1:4">
      <c r="A771">
        <v>23</v>
      </c>
      <c r="B771">
        <v>21</v>
      </c>
      <c r="C771">
        <v>0</v>
      </c>
      <c r="D771">
        <v>0</v>
      </c>
    </row>
    <row r="772" spans="1:4">
      <c r="A772">
        <v>23</v>
      </c>
      <c r="B772">
        <v>22</v>
      </c>
      <c r="C772">
        <v>0</v>
      </c>
      <c r="D772">
        <v>0</v>
      </c>
    </row>
    <row r="773" spans="1:4">
      <c r="A773">
        <v>23</v>
      </c>
      <c r="B773">
        <v>23</v>
      </c>
      <c r="C773">
        <v>0</v>
      </c>
      <c r="D773">
        <v>0</v>
      </c>
    </row>
    <row r="774" spans="1:4">
      <c r="A774">
        <v>23</v>
      </c>
      <c r="B774">
        <v>24</v>
      </c>
      <c r="C774">
        <v>0</v>
      </c>
      <c r="D774">
        <v>0</v>
      </c>
    </row>
    <row r="775" spans="1:4">
      <c r="A775">
        <v>23</v>
      </c>
      <c r="B775">
        <v>25</v>
      </c>
      <c r="C775">
        <v>0</v>
      </c>
      <c r="D775">
        <v>0</v>
      </c>
    </row>
    <row r="776" spans="1:4">
      <c r="A776">
        <v>23</v>
      </c>
      <c r="B776">
        <v>26</v>
      </c>
      <c r="C776">
        <v>0</v>
      </c>
      <c r="D776">
        <v>0</v>
      </c>
    </row>
    <row r="777" spans="1:4">
      <c r="A777">
        <v>23</v>
      </c>
      <c r="B777">
        <v>27</v>
      </c>
      <c r="C777">
        <v>0</v>
      </c>
      <c r="D777">
        <v>0</v>
      </c>
    </row>
    <row r="778" spans="1:4">
      <c r="A778">
        <v>23</v>
      </c>
      <c r="B778">
        <v>28</v>
      </c>
      <c r="C778">
        <v>0</v>
      </c>
      <c r="D778">
        <v>0</v>
      </c>
    </row>
    <row r="779" spans="1:4">
      <c r="A779">
        <v>23</v>
      </c>
      <c r="B779">
        <v>29</v>
      </c>
      <c r="C779">
        <v>0</v>
      </c>
      <c r="D779">
        <v>0</v>
      </c>
    </row>
    <row r="780" spans="1:4">
      <c r="A780">
        <v>23</v>
      </c>
      <c r="B780">
        <v>30</v>
      </c>
      <c r="C780">
        <v>0</v>
      </c>
      <c r="D780">
        <v>0</v>
      </c>
    </row>
    <row r="781" spans="1:4">
      <c r="A781">
        <v>23</v>
      </c>
      <c r="B781">
        <v>31</v>
      </c>
      <c r="C781">
        <v>0</v>
      </c>
      <c r="D781">
        <v>0</v>
      </c>
    </row>
    <row r="782" spans="1:4">
      <c r="A782">
        <v>23</v>
      </c>
      <c r="B782">
        <v>32</v>
      </c>
      <c r="C782">
        <v>0</v>
      </c>
      <c r="D782">
        <v>0</v>
      </c>
    </row>
    <row r="783" spans="1:4">
      <c r="A783">
        <v>23</v>
      </c>
      <c r="B783">
        <v>33</v>
      </c>
      <c r="C783">
        <v>0</v>
      </c>
      <c r="D783">
        <v>0</v>
      </c>
    </row>
    <row r="784" spans="1:4">
      <c r="A784">
        <v>23</v>
      </c>
      <c r="B784">
        <v>34</v>
      </c>
      <c r="C784">
        <v>0</v>
      </c>
      <c r="D784">
        <v>0</v>
      </c>
    </row>
    <row r="785" spans="1:4">
      <c r="A785">
        <v>23</v>
      </c>
      <c r="B785">
        <v>35</v>
      </c>
      <c r="C785">
        <v>0</v>
      </c>
      <c r="D785">
        <v>0</v>
      </c>
    </row>
    <row r="786" spans="1:4">
      <c r="A786">
        <v>23</v>
      </c>
      <c r="B786">
        <v>36</v>
      </c>
      <c r="C786">
        <v>0</v>
      </c>
      <c r="D786">
        <v>0</v>
      </c>
    </row>
    <row r="787" spans="1:4">
      <c r="A787">
        <v>23</v>
      </c>
      <c r="B787">
        <v>37</v>
      </c>
      <c r="C787">
        <v>0</v>
      </c>
      <c r="D787">
        <v>0</v>
      </c>
    </row>
    <row r="788" spans="1:4">
      <c r="A788">
        <v>23</v>
      </c>
      <c r="B788">
        <v>38</v>
      </c>
      <c r="C788">
        <v>0</v>
      </c>
      <c r="D788">
        <v>0</v>
      </c>
    </row>
    <row r="789" spans="1:4">
      <c r="A789">
        <v>23</v>
      </c>
      <c r="B789">
        <v>39</v>
      </c>
      <c r="C789">
        <v>2</v>
      </c>
      <c r="D789">
        <v>12</v>
      </c>
    </row>
    <row r="790" spans="1:4">
      <c r="A790">
        <v>23</v>
      </c>
      <c r="B790">
        <v>40</v>
      </c>
      <c r="C790">
        <v>0</v>
      </c>
      <c r="D790">
        <v>0</v>
      </c>
    </row>
    <row r="791" spans="1:4">
      <c r="A791">
        <v>23</v>
      </c>
      <c r="B791">
        <v>41</v>
      </c>
      <c r="C791">
        <v>0</v>
      </c>
      <c r="D791">
        <v>0</v>
      </c>
    </row>
    <row r="792" spans="1:4">
      <c r="A792">
        <v>23</v>
      </c>
      <c r="B792">
        <v>42</v>
      </c>
      <c r="C792">
        <v>0</v>
      </c>
      <c r="D792">
        <v>0</v>
      </c>
    </row>
    <row r="793" spans="1:4">
      <c r="A793">
        <v>23</v>
      </c>
      <c r="B793">
        <v>43</v>
      </c>
      <c r="C793">
        <v>0</v>
      </c>
      <c r="D793">
        <v>0</v>
      </c>
    </row>
    <row r="794" spans="1:4">
      <c r="A794">
        <v>23</v>
      </c>
      <c r="B794">
        <v>44</v>
      </c>
      <c r="C794">
        <v>0</v>
      </c>
      <c r="D794">
        <v>0</v>
      </c>
    </row>
    <row r="795" spans="1:4">
      <c r="A795">
        <v>23</v>
      </c>
      <c r="B795">
        <v>45</v>
      </c>
      <c r="C795">
        <v>0</v>
      </c>
      <c r="D795">
        <v>0</v>
      </c>
    </row>
    <row r="796" spans="1:4">
      <c r="A796">
        <v>23</v>
      </c>
      <c r="B796">
        <v>46</v>
      </c>
      <c r="C796">
        <v>0</v>
      </c>
      <c r="D796">
        <v>0</v>
      </c>
    </row>
    <row r="797" spans="1:4">
      <c r="A797">
        <v>23</v>
      </c>
      <c r="B797">
        <v>47</v>
      </c>
      <c r="C797">
        <v>0</v>
      </c>
      <c r="D797">
        <v>0</v>
      </c>
    </row>
    <row r="798" spans="1:4">
      <c r="A798">
        <v>23</v>
      </c>
      <c r="B798">
        <v>48</v>
      </c>
      <c r="C798">
        <v>0</v>
      </c>
      <c r="D798">
        <v>0</v>
      </c>
    </row>
    <row r="799" spans="1:4">
      <c r="A799">
        <v>23</v>
      </c>
      <c r="B799">
        <v>49</v>
      </c>
      <c r="C799">
        <v>0</v>
      </c>
      <c r="D799">
        <v>0</v>
      </c>
    </row>
    <row r="800" spans="1:4">
      <c r="A800">
        <v>23</v>
      </c>
      <c r="B800">
        <v>50</v>
      </c>
      <c r="C800">
        <v>0</v>
      </c>
      <c r="D800">
        <v>0</v>
      </c>
    </row>
    <row r="801" spans="1:4">
      <c r="A801">
        <v>23</v>
      </c>
      <c r="B801">
        <v>51</v>
      </c>
      <c r="C801">
        <v>0</v>
      </c>
      <c r="D801">
        <v>0</v>
      </c>
    </row>
    <row r="802" spans="1:4">
      <c r="A802">
        <v>23</v>
      </c>
      <c r="B802">
        <v>52</v>
      </c>
      <c r="C802">
        <v>0</v>
      </c>
      <c r="D802">
        <v>0</v>
      </c>
    </row>
    <row r="803" spans="1:4">
      <c r="A803">
        <v>23</v>
      </c>
      <c r="B803">
        <v>53</v>
      </c>
      <c r="C803">
        <v>0</v>
      </c>
      <c r="D803">
        <v>0</v>
      </c>
    </row>
    <row r="804" spans="1:4">
      <c r="A804">
        <v>23</v>
      </c>
      <c r="B804">
        <v>54</v>
      </c>
      <c r="C804">
        <v>0</v>
      </c>
      <c r="D804">
        <v>0</v>
      </c>
    </row>
    <row r="805" spans="1:4">
      <c r="A805">
        <v>23</v>
      </c>
      <c r="B805">
        <v>55</v>
      </c>
      <c r="C805">
        <v>0</v>
      </c>
      <c r="D805">
        <v>0</v>
      </c>
    </row>
    <row r="806" spans="1:4">
      <c r="A806">
        <v>23</v>
      </c>
      <c r="B806">
        <v>56</v>
      </c>
      <c r="C806">
        <v>0</v>
      </c>
      <c r="D806">
        <v>0</v>
      </c>
    </row>
    <row r="807" spans="1:4">
      <c r="A807">
        <v>23</v>
      </c>
      <c r="B807">
        <v>57</v>
      </c>
      <c r="C807">
        <v>0</v>
      </c>
      <c r="D807">
        <v>0</v>
      </c>
    </row>
    <row r="808" spans="1:4">
      <c r="A808">
        <v>23</v>
      </c>
      <c r="B808">
        <v>58</v>
      </c>
      <c r="C808">
        <v>0</v>
      </c>
      <c r="D808">
        <v>0</v>
      </c>
    </row>
    <row r="809" spans="1:4">
      <c r="A809">
        <v>23</v>
      </c>
      <c r="B809">
        <v>59</v>
      </c>
      <c r="C809">
        <v>0</v>
      </c>
      <c r="D809">
        <v>0</v>
      </c>
    </row>
    <row r="810" spans="1:4">
      <c r="A810">
        <v>23</v>
      </c>
      <c r="B810">
        <v>60</v>
      </c>
      <c r="C810">
        <v>0</v>
      </c>
      <c r="D810">
        <v>0</v>
      </c>
    </row>
    <row r="811" spans="1:4">
      <c r="A811">
        <v>23</v>
      </c>
      <c r="B811">
        <v>61</v>
      </c>
      <c r="C811">
        <v>0</v>
      </c>
      <c r="D811">
        <v>0</v>
      </c>
    </row>
    <row r="812" spans="1:4">
      <c r="A812">
        <v>23</v>
      </c>
      <c r="B812">
        <v>62</v>
      </c>
      <c r="C812">
        <v>0</v>
      </c>
      <c r="D812">
        <v>0</v>
      </c>
    </row>
    <row r="813" spans="1:4">
      <c r="A813">
        <v>23</v>
      </c>
      <c r="B813">
        <v>63</v>
      </c>
      <c r="C813">
        <v>0</v>
      </c>
      <c r="D813">
        <v>0</v>
      </c>
    </row>
    <row r="814" spans="1:4">
      <c r="A814">
        <v>23</v>
      </c>
      <c r="B814">
        <v>64</v>
      </c>
      <c r="C814">
        <v>0</v>
      </c>
      <c r="D814">
        <v>0</v>
      </c>
    </row>
    <row r="815" spans="1:4">
      <c r="A815">
        <v>23</v>
      </c>
      <c r="B815">
        <v>65</v>
      </c>
      <c r="C815">
        <v>0</v>
      </c>
      <c r="D815">
        <v>0</v>
      </c>
    </row>
    <row r="816" spans="1:4">
      <c r="A816">
        <v>23</v>
      </c>
      <c r="B816">
        <v>66</v>
      </c>
      <c r="C816">
        <v>0</v>
      </c>
      <c r="D816">
        <v>0</v>
      </c>
    </row>
    <row r="817" spans="1:4">
      <c r="A817">
        <v>23</v>
      </c>
      <c r="B817">
        <v>67</v>
      </c>
      <c r="C817">
        <v>0</v>
      </c>
      <c r="D817">
        <v>0</v>
      </c>
    </row>
    <row r="818" spans="1:4">
      <c r="A818">
        <v>23</v>
      </c>
      <c r="B818">
        <v>68</v>
      </c>
      <c r="C818">
        <v>4</v>
      </c>
      <c r="D818">
        <v>1</v>
      </c>
    </row>
    <row r="819" spans="1:4">
      <c r="A819">
        <v>23</v>
      </c>
      <c r="B819">
        <v>69</v>
      </c>
      <c r="C819">
        <v>7</v>
      </c>
      <c r="D819">
        <v>2</v>
      </c>
    </row>
    <row r="820" spans="1:4">
      <c r="A820">
        <v>23</v>
      </c>
      <c r="B820">
        <v>70</v>
      </c>
      <c r="C820">
        <v>3</v>
      </c>
      <c r="D820">
        <v>0</v>
      </c>
    </row>
    <row r="821" spans="1:4">
      <c r="A821">
        <v>23</v>
      </c>
      <c r="B821">
        <v>71</v>
      </c>
      <c r="C821">
        <v>0</v>
      </c>
      <c r="D821">
        <v>0</v>
      </c>
    </row>
    <row r="822" spans="1:4">
      <c r="A822">
        <v>23</v>
      </c>
      <c r="B822">
        <v>72</v>
      </c>
      <c r="C822">
        <v>1</v>
      </c>
      <c r="D822">
        <v>0</v>
      </c>
    </row>
    <row r="823" spans="1:4">
      <c r="A823">
        <v>23</v>
      </c>
      <c r="B823">
        <v>73</v>
      </c>
      <c r="C823">
        <v>2</v>
      </c>
      <c r="D823">
        <v>1</v>
      </c>
    </row>
    <row r="824" spans="1:4">
      <c r="A824">
        <v>23</v>
      </c>
      <c r="B824">
        <v>74</v>
      </c>
      <c r="C824">
        <v>4</v>
      </c>
      <c r="D824">
        <v>4</v>
      </c>
    </row>
    <row r="825" spans="1:4">
      <c r="A825">
        <v>23</v>
      </c>
      <c r="B825">
        <v>75</v>
      </c>
      <c r="C825">
        <v>0</v>
      </c>
      <c r="D825">
        <v>0</v>
      </c>
    </row>
    <row r="826" spans="1:4">
      <c r="A826">
        <v>23</v>
      </c>
      <c r="B826">
        <v>76</v>
      </c>
      <c r="C826">
        <v>1</v>
      </c>
      <c r="D826">
        <v>0</v>
      </c>
    </row>
    <row r="827" spans="1:4">
      <c r="A827">
        <v>23</v>
      </c>
      <c r="B827">
        <v>77</v>
      </c>
      <c r="C827">
        <v>5</v>
      </c>
      <c r="D827">
        <v>0</v>
      </c>
    </row>
    <row r="828" spans="1:4">
      <c r="A828">
        <v>23</v>
      </c>
      <c r="B828">
        <v>78</v>
      </c>
      <c r="C828">
        <v>7</v>
      </c>
      <c r="D828">
        <v>0</v>
      </c>
    </row>
    <row r="829" spans="1:4">
      <c r="A829">
        <v>23</v>
      </c>
      <c r="B829">
        <v>79</v>
      </c>
      <c r="C829">
        <v>4</v>
      </c>
      <c r="D829">
        <v>0</v>
      </c>
    </row>
    <row r="830" spans="1:4">
      <c r="A830">
        <v>23</v>
      </c>
      <c r="B830">
        <v>80</v>
      </c>
      <c r="C830">
        <v>9</v>
      </c>
      <c r="D830">
        <v>0</v>
      </c>
    </row>
    <row r="831" spans="1:4">
      <c r="A831">
        <v>23</v>
      </c>
      <c r="B831">
        <v>81</v>
      </c>
      <c r="C831">
        <v>1</v>
      </c>
      <c r="D831">
        <v>0</v>
      </c>
    </row>
    <row r="832" spans="1:4">
      <c r="A832">
        <v>23</v>
      </c>
      <c r="B832">
        <v>82</v>
      </c>
      <c r="C832">
        <v>2</v>
      </c>
      <c r="D832">
        <v>6</v>
      </c>
    </row>
    <row r="833" spans="1:4">
      <c r="A833">
        <v>23</v>
      </c>
      <c r="B833">
        <v>83</v>
      </c>
      <c r="C833">
        <v>5</v>
      </c>
      <c r="D833">
        <v>1</v>
      </c>
    </row>
    <row r="834" spans="1:4">
      <c r="A834">
        <v>23</v>
      </c>
      <c r="B834">
        <v>84</v>
      </c>
      <c r="C834">
        <v>7</v>
      </c>
      <c r="D834">
        <v>0</v>
      </c>
    </row>
    <row r="835" spans="1:4">
      <c r="A835">
        <v>23</v>
      </c>
      <c r="B835">
        <v>85</v>
      </c>
      <c r="C835">
        <v>4</v>
      </c>
      <c r="D835">
        <v>0</v>
      </c>
    </row>
    <row r="836" spans="1:4">
      <c r="A836">
        <v>23</v>
      </c>
      <c r="B836">
        <v>86</v>
      </c>
      <c r="C836">
        <v>17</v>
      </c>
      <c r="D836">
        <v>2</v>
      </c>
    </row>
    <row r="837" spans="1:4">
      <c r="A837">
        <v>23</v>
      </c>
      <c r="B837">
        <v>87</v>
      </c>
      <c r="C837">
        <v>11</v>
      </c>
      <c r="D837">
        <v>1</v>
      </c>
    </row>
    <row r="838" spans="1:4">
      <c r="A838">
        <v>23</v>
      </c>
      <c r="B838">
        <v>88</v>
      </c>
      <c r="C838">
        <v>4</v>
      </c>
      <c r="D838">
        <v>0</v>
      </c>
    </row>
    <row r="839" spans="1:4">
      <c r="A839">
        <v>24</v>
      </c>
      <c r="B839">
        <v>1</v>
      </c>
      <c r="C839">
        <v>0</v>
      </c>
      <c r="D839">
        <v>0</v>
      </c>
    </row>
    <row r="840" spans="1:4">
      <c r="A840">
        <v>24</v>
      </c>
      <c r="B840">
        <v>2</v>
      </c>
      <c r="C840">
        <v>0</v>
      </c>
      <c r="D840">
        <v>0</v>
      </c>
    </row>
    <row r="841" spans="1:4">
      <c r="A841">
        <v>24</v>
      </c>
      <c r="B841">
        <v>3</v>
      </c>
      <c r="C841">
        <v>0</v>
      </c>
      <c r="D841">
        <v>0</v>
      </c>
    </row>
    <row r="842" spans="1:4">
      <c r="A842">
        <v>24</v>
      </c>
      <c r="B842">
        <v>4</v>
      </c>
      <c r="C842">
        <v>0</v>
      </c>
      <c r="D842">
        <v>0</v>
      </c>
    </row>
    <row r="843" spans="1:4">
      <c r="A843">
        <v>24</v>
      </c>
      <c r="B843">
        <v>5</v>
      </c>
      <c r="C843">
        <v>0</v>
      </c>
      <c r="D843">
        <v>0</v>
      </c>
    </row>
    <row r="844" spans="1:4">
      <c r="A844">
        <v>24</v>
      </c>
      <c r="B844">
        <v>6</v>
      </c>
      <c r="C844">
        <v>0</v>
      </c>
      <c r="D844">
        <v>0</v>
      </c>
    </row>
    <row r="845" spans="1:4">
      <c r="A845">
        <v>24</v>
      </c>
      <c r="B845">
        <v>7</v>
      </c>
      <c r="C845">
        <v>1</v>
      </c>
      <c r="D845">
        <v>0</v>
      </c>
    </row>
    <row r="846" spans="1:4">
      <c r="A846">
        <v>24</v>
      </c>
      <c r="B846">
        <v>8</v>
      </c>
      <c r="C846">
        <v>0</v>
      </c>
      <c r="D846">
        <v>0</v>
      </c>
    </row>
    <row r="847" spans="1:4">
      <c r="A847">
        <v>24</v>
      </c>
      <c r="B847">
        <v>9</v>
      </c>
      <c r="C847">
        <v>0</v>
      </c>
      <c r="D847">
        <v>0</v>
      </c>
    </row>
    <row r="848" spans="1:4">
      <c r="A848">
        <v>24</v>
      </c>
      <c r="B848">
        <v>10</v>
      </c>
      <c r="C848">
        <v>0</v>
      </c>
      <c r="D848">
        <v>0</v>
      </c>
    </row>
    <row r="849" spans="1:4">
      <c r="A849">
        <v>24</v>
      </c>
      <c r="B849">
        <v>11</v>
      </c>
      <c r="C849">
        <v>0</v>
      </c>
      <c r="D849">
        <v>0</v>
      </c>
    </row>
    <row r="850" spans="1:4">
      <c r="A850">
        <v>24</v>
      </c>
      <c r="B850">
        <v>12</v>
      </c>
      <c r="C850">
        <v>0</v>
      </c>
      <c r="D850">
        <v>0</v>
      </c>
    </row>
    <row r="851" spans="1:4">
      <c r="A851">
        <v>24</v>
      </c>
      <c r="B851">
        <v>13</v>
      </c>
      <c r="C851">
        <v>0</v>
      </c>
      <c r="D851">
        <v>0</v>
      </c>
    </row>
    <row r="852" spans="1:4">
      <c r="A852">
        <v>24</v>
      </c>
      <c r="B852">
        <v>14</v>
      </c>
      <c r="C852">
        <v>0</v>
      </c>
      <c r="D852">
        <v>0</v>
      </c>
    </row>
    <row r="853" spans="1:4">
      <c r="A853">
        <v>24</v>
      </c>
      <c r="B853">
        <v>15</v>
      </c>
      <c r="C853">
        <v>0</v>
      </c>
      <c r="D853">
        <v>0</v>
      </c>
    </row>
    <row r="854" spans="1:4">
      <c r="A854">
        <v>25</v>
      </c>
      <c r="B854">
        <v>1</v>
      </c>
      <c r="C854">
        <v>1</v>
      </c>
      <c r="D854">
        <v>0</v>
      </c>
    </row>
    <row r="855" spans="1:4">
      <c r="A855">
        <v>25</v>
      </c>
      <c r="B855">
        <v>2</v>
      </c>
      <c r="C855">
        <v>0</v>
      </c>
      <c r="D855">
        <v>0</v>
      </c>
    </row>
    <row r="856" spans="1:4">
      <c r="A856">
        <v>25</v>
      </c>
      <c r="B856">
        <v>3</v>
      </c>
      <c r="C856">
        <v>0</v>
      </c>
      <c r="D856">
        <v>0</v>
      </c>
    </row>
    <row r="857" spans="1:4">
      <c r="A857">
        <v>25</v>
      </c>
      <c r="B857">
        <v>4</v>
      </c>
      <c r="C857">
        <v>0</v>
      </c>
      <c r="D857">
        <v>0</v>
      </c>
    </row>
    <row r="858" spans="1:4">
      <c r="A858">
        <v>25</v>
      </c>
      <c r="B858">
        <v>5</v>
      </c>
      <c r="C858">
        <v>0</v>
      </c>
      <c r="D858">
        <v>0</v>
      </c>
    </row>
    <row r="859" spans="1:4">
      <c r="A859">
        <v>25</v>
      </c>
      <c r="B859">
        <v>6</v>
      </c>
      <c r="C859">
        <v>0</v>
      </c>
      <c r="D859">
        <v>0</v>
      </c>
    </row>
    <row r="860" spans="1:4">
      <c r="A860">
        <v>25</v>
      </c>
      <c r="B860">
        <v>7</v>
      </c>
      <c r="C860">
        <v>0</v>
      </c>
      <c r="D860">
        <v>0</v>
      </c>
    </row>
    <row r="861" spans="1:4">
      <c r="A861">
        <v>25</v>
      </c>
      <c r="B861">
        <v>8</v>
      </c>
      <c r="C861">
        <v>0</v>
      </c>
      <c r="D861">
        <v>0</v>
      </c>
    </row>
    <row r="862" spans="1:4">
      <c r="A862">
        <v>25</v>
      </c>
      <c r="B862">
        <v>9</v>
      </c>
      <c r="C862">
        <v>0</v>
      </c>
      <c r="D862">
        <v>0</v>
      </c>
    </row>
    <row r="863" spans="1:4">
      <c r="A863">
        <v>25</v>
      </c>
      <c r="B863">
        <v>10</v>
      </c>
      <c r="C863">
        <v>0</v>
      </c>
      <c r="D863">
        <v>0</v>
      </c>
    </row>
    <row r="864" spans="1:4">
      <c r="A864">
        <v>25</v>
      </c>
      <c r="B864">
        <v>11</v>
      </c>
      <c r="C864">
        <v>0</v>
      </c>
      <c r="D864">
        <v>0</v>
      </c>
    </row>
    <row r="865" spans="1:4">
      <c r="A865">
        <v>25</v>
      </c>
      <c r="B865">
        <v>12</v>
      </c>
      <c r="C865">
        <v>0</v>
      </c>
      <c r="D865">
        <v>0</v>
      </c>
    </row>
    <row r="866" spans="1:4">
      <c r="A866">
        <v>25</v>
      </c>
      <c r="B866">
        <v>13</v>
      </c>
      <c r="C866">
        <v>0</v>
      </c>
      <c r="D866">
        <v>0</v>
      </c>
    </row>
    <row r="867" spans="1:4">
      <c r="A867">
        <v>25</v>
      </c>
      <c r="B867">
        <v>14</v>
      </c>
      <c r="C867">
        <v>1</v>
      </c>
      <c r="D867">
        <v>0</v>
      </c>
    </row>
    <row r="868" spans="1:4">
      <c r="A868">
        <v>25</v>
      </c>
      <c r="B868">
        <v>15</v>
      </c>
      <c r="C868">
        <v>0</v>
      </c>
      <c r="D868">
        <v>0</v>
      </c>
    </row>
    <row r="869" spans="1:4">
      <c r="A869">
        <v>25</v>
      </c>
      <c r="B869">
        <v>16</v>
      </c>
      <c r="C869">
        <v>0</v>
      </c>
      <c r="D869">
        <v>0</v>
      </c>
    </row>
    <row r="870" spans="1:4">
      <c r="A870">
        <v>25</v>
      </c>
      <c r="B870">
        <v>17</v>
      </c>
      <c r="C870">
        <v>0</v>
      </c>
      <c r="D870">
        <v>0</v>
      </c>
    </row>
    <row r="871" spans="1:4">
      <c r="A871">
        <v>25</v>
      </c>
      <c r="B871">
        <v>18</v>
      </c>
      <c r="C871">
        <v>3</v>
      </c>
      <c r="D871">
        <v>0</v>
      </c>
    </row>
    <row r="872" spans="1:4">
      <c r="A872">
        <v>25</v>
      </c>
      <c r="B872">
        <v>19</v>
      </c>
      <c r="C872">
        <v>2</v>
      </c>
      <c r="D872">
        <v>0</v>
      </c>
    </row>
    <row r="873" spans="1:4">
      <c r="A873">
        <v>25</v>
      </c>
      <c r="B873">
        <v>20</v>
      </c>
      <c r="C873">
        <v>8</v>
      </c>
      <c r="D873">
        <v>1</v>
      </c>
    </row>
    <row r="874" spans="1:4">
      <c r="A874">
        <v>25</v>
      </c>
      <c r="B874">
        <v>21</v>
      </c>
      <c r="C874">
        <v>1</v>
      </c>
      <c r="D874">
        <v>0</v>
      </c>
    </row>
    <row r="875" spans="1:4">
      <c r="A875">
        <v>25</v>
      </c>
      <c r="B875">
        <v>22</v>
      </c>
      <c r="C875">
        <v>0</v>
      </c>
      <c r="D875">
        <v>0</v>
      </c>
    </row>
    <row r="876" spans="1:4">
      <c r="A876">
        <v>25</v>
      </c>
      <c r="B876">
        <v>23</v>
      </c>
      <c r="C876">
        <v>0</v>
      </c>
      <c r="D876">
        <v>0</v>
      </c>
    </row>
    <row r="877" spans="1:4">
      <c r="A877">
        <v>26</v>
      </c>
      <c r="B877">
        <v>1</v>
      </c>
      <c r="C877">
        <v>3</v>
      </c>
      <c r="D877">
        <v>0</v>
      </c>
    </row>
    <row r="878" spans="1:4">
      <c r="A878">
        <v>26</v>
      </c>
      <c r="B878">
        <v>2</v>
      </c>
      <c r="C878">
        <v>0</v>
      </c>
      <c r="D878">
        <v>1</v>
      </c>
    </row>
    <row r="879" spans="1:4">
      <c r="A879">
        <v>26</v>
      </c>
      <c r="B879">
        <v>3</v>
      </c>
      <c r="C879">
        <v>1</v>
      </c>
      <c r="D879">
        <v>4</v>
      </c>
    </row>
    <row r="880" spans="1:4">
      <c r="A880">
        <v>26</v>
      </c>
      <c r="B880">
        <v>4</v>
      </c>
      <c r="C880">
        <v>4</v>
      </c>
      <c r="D880">
        <v>1</v>
      </c>
    </row>
    <row r="881" spans="1:4">
      <c r="A881">
        <v>26</v>
      </c>
      <c r="B881">
        <v>5</v>
      </c>
      <c r="C881">
        <v>3</v>
      </c>
      <c r="D881">
        <v>5</v>
      </c>
    </row>
    <row r="882" spans="1:4">
      <c r="A882">
        <v>26</v>
      </c>
      <c r="B882">
        <v>6</v>
      </c>
      <c r="C882">
        <v>2</v>
      </c>
      <c r="D882">
        <v>1</v>
      </c>
    </row>
    <row r="883" spans="1:4">
      <c r="A883">
        <v>26</v>
      </c>
      <c r="B883">
        <v>7</v>
      </c>
      <c r="C883">
        <v>4</v>
      </c>
      <c r="D883">
        <v>4</v>
      </c>
    </row>
    <row r="884" spans="1:4">
      <c r="A884">
        <v>26</v>
      </c>
      <c r="B884">
        <v>8</v>
      </c>
      <c r="C884">
        <v>2</v>
      </c>
      <c r="D884">
        <v>5</v>
      </c>
    </row>
    <row r="885" spans="1:4">
      <c r="A885">
        <v>26</v>
      </c>
      <c r="B885">
        <v>9</v>
      </c>
      <c r="C885">
        <v>3</v>
      </c>
      <c r="D885">
        <v>5</v>
      </c>
    </row>
    <row r="886" spans="1:4">
      <c r="A886">
        <v>26</v>
      </c>
      <c r="B886">
        <v>10</v>
      </c>
      <c r="C886">
        <v>2</v>
      </c>
      <c r="D886">
        <v>16</v>
      </c>
    </row>
    <row r="887" spans="1:4">
      <c r="A887">
        <v>26</v>
      </c>
      <c r="B887">
        <v>11</v>
      </c>
      <c r="C887">
        <v>1</v>
      </c>
      <c r="D887">
        <v>0</v>
      </c>
    </row>
    <row r="888" spans="1:4">
      <c r="A888">
        <v>26</v>
      </c>
      <c r="B888">
        <v>12</v>
      </c>
      <c r="C888">
        <v>0</v>
      </c>
      <c r="D888">
        <v>1</v>
      </c>
    </row>
    <row r="889" spans="1:4">
      <c r="A889">
        <v>26</v>
      </c>
      <c r="B889">
        <v>13</v>
      </c>
      <c r="C889">
        <v>5</v>
      </c>
      <c r="D889">
        <v>5</v>
      </c>
    </row>
    <row r="890" spans="1:4">
      <c r="A890">
        <v>26</v>
      </c>
      <c r="B890">
        <v>14</v>
      </c>
      <c r="C890">
        <v>0</v>
      </c>
      <c r="D890">
        <v>10</v>
      </c>
    </row>
    <row r="891" spans="1:4">
      <c r="A891">
        <v>26</v>
      </c>
      <c r="B891">
        <v>15</v>
      </c>
      <c r="C891">
        <v>7</v>
      </c>
      <c r="D891">
        <v>11</v>
      </c>
    </row>
    <row r="892" spans="1:4">
      <c r="A892">
        <v>26</v>
      </c>
      <c r="B892">
        <v>16</v>
      </c>
      <c r="C892">
        <v>11</v>
      </c>
      <c r="D892">
        <v>10</v>
      </c>
    </row>
    <row r="893" spans="1:4">
      <c r="A893">
        <v>26</v>
      </c>
      <c r="B893">
        <v>17</v>
      </c>
      <c r="C893">
        <v>1</v>
      </c>
      <c r="D893">
        <v>1</v>
      </c>
    </row>
    <row r="894" spans="1:4">
      <c r="A894">
        <v>27</v>
      </c>
      <c r="B894">
        <v>1</v>
      </c>
      <c r="C894">
        <v>3</v>
      </c>
      <c r="D894">
        <v>0</v>
      </c>
    </row>
    <row r="895" spans="1:4">
      <c r="A895">
        <v>27</v>
      </c>
      <c r="B895">
        <v>2</v>
      </c>
      <c r="C895">
        <v>1</v>
      </c>
      <c r="D895">
        <v>1</v>
      </c>
    </row>
    <row r="896" spans="1:4">
      <c r="A896">
        <v>27</v>
      </c>
      <c r="B896">
        <v>3</v>
      </c>
      <c r="C896">
        <v>0</v>
      </c>
      <c r="D896">
        <v>5</v>
      </c>
    </row>
    <row r="897" spans="1:4">
      <c r="A897">
        <v>27</v>
      </c>
      <c r="B897">
        <v>4</v>
      </c>
      <c r="C897">
        <v>5</v>
      </c>
      <c r="D897">
        <v>6</v>
      </c>
    </row>
    <row r="898" spans="1:4">
      <c r="A898">
        <v>27</v>
      </c>
      <c r="B898">
        <v>5</v>
      </c>
      <c r="C898">
        <v>2</v>
      </c>
      <c r="D898">
        <v>0</v>
      </c>
    </row>
    <row r="899" spans="1:4">
      <c r="A899">
        <v>27</v>
      </c>
      <c r="B899">
        <v>6</v>
      </c>
      <c r="C899">
        <v>5</v>
      </c>
      <c r="D899">
        <v>3</v>
      </c>
    </row>
    <row r="900" spans="1:4">
      <c r="A900">
        <v>27</v>
      </c>
      <c r="B900">
        <v>7</v>
      </c>
      <c r="C900">
        <v>1</v>
      </c>
      <c r="D900">
        <v>6</v>
      </c>
    </row>
    <row r="901" spans="1:4">
      <c r="A901">
        <v>27</v>
      </c>
      <c r="B901">
        <v>8</v>
      </c>
      <c r="C901">
        <v>5</v>
      </c>
      <c r="D901">
        <v>9</v>
      </c>
    </row>
    <row r="902" spans="1:4">
      <c r="A902">
        <v>27</v>
      </c>
      <c r="B902">
        <v>9</v>
      </c>
      <c r="C902">
        <v>1</v>
      </c>
      <c r="D902">
        <v>0</v>
      </c>
    </row>
    <row r="903" spans="1:4">
      <c r="A903">
        <v>27</v>
      </c>
      <c r="B903">
        <v>10</v>
      </c>
      <c r="C903">
        <v>0</v>
      </c>
      <c r="D903">
        <v>0</v>
      </c>
    </row>
    <row r="904" spans="1:4">
      <c r="A904">
        <v>27</v>
      </c>
      <c r="B904">
        <v>11</v>
      </c>
      <c r="C904">
        <v>1</v>
      </c>
      <c r="D904">
        <v>8</v>
      </c>
    </row>
    <row r="905" spans="1:4">
      <c r="A905">
        <v>27</v>
      </c>
      <c r="B905">
        <v>12</v>
      </c>
      <c r="C905">
        <v>5</v>
      </c>
      <c r="D905">
        <v>4</v>
      </c>
    </row>
    <row r="906" spans="1:4">
      <c r="A906">
        <v>27</v>
      </c>
      <c r="B906">
        <v>13</v>
      </c>
      <c r="C906">
        <v>2</v>
      </c>
      <c r="D906">
        <v>3</v>
      </c>
    </row>
    <row r="907" spans="1:4">
      <c r="A907">
        <v>27</v>
      </c>
      <c r="B907">
        <v>14</v>
      </c>
      <c r="C907">
        <v>4</v>
      </c>
      <c r="D907">
        <v>5</v>
      </c>
    </row>
    <row r="908" spans="1:4">
      <c r="A908">
        <v>27</v>
      </c>
      <c r="B908">
        <v>15</v>
      </c>
      <c r="C908">
        <v>10</v>
      </c>
      <c r="D908">
        <v>7</v>
      </c>
    </row>
    <row r="909" spans="1:4">
      <c r="A909">
        <v>27</v>
      </c>
      <c r="B909">
        <v>16</v>
      </c>
      <c r="C909">
        <v>1</v>
      </c>
      <c r="D909">
        <v>0</v>
      </c>
    </row>
    <row r="910" spans="1:4">
      <c r="A910">
        <v>28</v>
      </c>
      <c r="B910">
        <v>1</v>
      </c>
      <c r="C910">
        <v>1</v>
      </c>
      <c r="D910">
        <v>0</v>
      </c>
    </row>
    <row r="911" spans="1:4">
      <c r="A911">
        <v>28</v>
      </c>
      <c r="B911">
        <v>2</v>
      </c>
      <c r="C911">
        <v>0</v>
      </c>
      <c r="D911">
        <v>0</v>
      </c>
    </row>
    <row r="912" spans="1:4">
      <c r="A912">
        <v>28</v>
      </c>
      <c r="B912">
        <v>3</v>
      </c>
      <c r="C912">
        <v>1</v>
      </c>
      <c r="D912">
        <v>0</v>
      </c>
    </row>
    <row r="913" spans="1:4">
      <c r="A913">
        <v>28</v>
      </c>
      <c r="B913">
        <v>4</v>
      </c>
      <c r="C913">
        <v>2</v>
      </c>
      <c r="D913">
        <v>0</v>
      </c>
    </row>
    <row r="914" spans="1:4">
      <c r="A914">
        <v>28</v>
      </c>
      <c r="B914">
        <v>5</v>
      </c>
      <c r="C914">
        <v>3</v>
      </c>
      <c r="D914">
        <v>3</v>
      </c>
    </row>
    <row r="915" spans="1:4">
      <c r="A915">
        <v>28</v>
      </c>
      <c r="B915">
        <v>6</v>
      </c>
      <c r="C915">
        <v>3</v>
      </c>
      <c r="D915">
        <v>1</v>
      </c>
    </row>
    <row r="916" spans="1:4">
      <c r="A916">
        <v>28</v>
      </c>
      <c r="B916">
        <v>7</v>
      </c>
      <c r="C916">
        <v>2</v>
      </c>
      <c r="D916">
        <v>5</v>
      </c>
    </row>
    <row r="917" spans="1:4">
      <c r="A917">
        <v>28</v>
      </c>
      <c r="B917">
        <v>8</v>
      </c>
      <c r="C917">
        <v>0</v>
      </c>
      <c r="D917">
        <v>3</v>
      </c>
    </row>
    <row r="918" spans="1:4">
      <c r="A918">
        <v>28</v>
      </c>
      <c r="B918">
        <v>9</v>
      </c>
      <c r="C918">
        <v>3</v>
      </c>
      <c r="D918">
        <v>5</v>
      </c>
    </row>
    <row r="919" spans="1:4">
      <c r="A919">
        <v>28</v>
      </c>
      <c r="B919">
        <v>10</v>
      </c>
      <c r="C919">
        <v>2</v>
      </c>
      <c r="D919">
        <v>1</v>
      </c>
    </row>
    <row r="920" spans="1:4">
      <c r="A920">
        <v>28</v>
      </c>
      <c r="B920">
        <v>11</v>
      </c>
      <c r="C920">
        <v>2</v>
      </c>
      <c r="D920">
        <v>2</v>
      </c>
    </row>
    <row r="921" spans="1:4">
      <c r="A921">
        <v>28</v>
      </c>
      <c r="B921">
        <v>12</v>
      </c>
      <c r="C921">
        <v>2</v>
      </c>
      <c r="D921">
        <v>5</v>
      </c>
    </row>
    <row r="922" spans="1:4">
      <c r="A922">
        <v>28</v>
      </c>
      <c r="B922">
        <v>13</v>
      </c>
      <c r="C922">
        <v>1</v>
      </c>
      <c r="D922">
        <v>9</v>
      </c>
    </row>
    <row r="923" spans="1:4">
      <c r="A923">
        <v>28</v>
      </c>
      <c r="B923">
        <v>14</v>
      </c>
      <c r="C923">
        <v>2</v>
      </c>
      <c r="D923">
        <v>6</v>
      </c>
    </row>
    <row r="924" spans="1:4">
      <c r="A924">
        <v>28</v>
      </c>
      <c r="B924">
        <v>15</v>
      </c>
      <c r="C924">
        <v>2</v>
      </c>
      <c r="D924">
        <v>9</v>
      </c>
    </row>
    <row r="925" spans="1:4">
      <c r="A925">
        <v>28</v>
      </c>
      <c r="B925">
        <v>16</v>
      </c>
      <c r="C925">
        <v>4</v>
      </c>
      <c r="D925">
        <v>7</v>
      </c>
    </row>
    <row r="926" spans="1:4">
      <c r="A926">
        <v>28</v>
      </c>
      <c r="B926">
        <v>17</v>
      </c>
      <c r="C926">
        <v>5</v>
      </c>
      <c r="D926">
        <v>6</v>
      </c>
    </row>
    <row r="927" spans="1:4">
      <c r="A927">
        <v>28</v>
      </c>
      <c r="B927">
        <v>18</v>
      </c>
      <c r="C927">
        <v>5</v>
      </c>
      <c r="D927">
        <v>5</v>
      </c>
    </row>
    <row r="928" spans="1:4">
      <c r="A928">
        <v>29</v>
      </c>
      <c r="B928">
        <v>1</v>
      </c>
      <c r="C928">
        <v>0</v>
      </c>
      <c r="D928">
        <v>0</v>
      </c>
    </row>
    <row r="929" spans="1:4">
      <c r="A929">
        <v>29</v>
      </c>
      <c r="B929">
        <v>2</v>
      </c>
      <c r="C929">
        <v>0</v>
      </c>
      <c r="D929">
        <v>0</v>
      </c>
    </row>
    <row r="930" spans="1:4">
      <c r="A930">
        <v>29</v>
      </c>
      <c r="B930">
        <v>3</v>
      </c>
      <c r="C930">
        <v>0</v>
      </c>
      <c r="D930">
        <v>0</v>
      </c>
    </row>
    <row r="931" spans="1:4">
      <c r="A931">
        <v>29</v>
      </c>
      <c r="B931">
        <v>4</v>
      </c>
      <c r="C931">
        <v>0</v>
      </c>
      <c r="D931">
        <v>0</v>
      </c>
    </row>
    <row r="932" spans="1:4">
      <c r="A932">
        <v>29</v>
      </c>
      <c r="B932">
        <v>5</v>
      </c>
      <c r="C932">
        <v>0</v>
      </c>
      <c r="D932">
        <v>0</v>
      </c>
    </row>
    <row r="933" spans="1:4">
      <c r="A933">
        <v>29</v>
      </c>
      <c r="B933">
        <v>6</v>
      </c>
      <c r="C933">
        <v>2</v>
      </c>
      <c r="D933">
        <v>0</v>
      </c>
    </row>
    <row r="934" spans="1:4">
      <c r="A934">
        <v>29</v>
      </c>
      <c r="B934">
        <v>7</v>
      </c>
      <c r="C934">
        <v>1</v>
      </c>
      <c r="D934">
        <v>5</v>
      </c>
    </row>
    <row r="935" spans="1:4">
      <c r="A935">
        <v>29</v>
      </c>
      <c r="B935">
        <v>8</v>
      </c>
      <c r="C935">
        <v>3</v>
      </c>
      <c r="D935">
        <v>1</v>
      </c>
    </row>
    <row r="936" spans="1:4">
      <c r="A936">
        <v>29</v>
      </c>
      <c r="B936">
        <v>9</v>
      </c>
      <c r="C936">
        <v>0</v>
      </c>
      <c r="D936">
        <v>0</v>
      </c>
    </row>
    <row r="937" spans="1:4">
      <c r="A937">
        <v>29</v>
      </c>
      <c r="B937">
        <v>10</v>
      </c>
      <c r="C937">
        <v>1</v>
      </c>
      <c r="D937">
        <v>0</v>
      </c>
    </row>
    <row r="938" spans="1:4">
      <c r="A938">
        <v>29</v>
      </c>
      <c r="B938">
        <v>11</v>
      </c>
      <c r="C938">
        <v>0</v>
      </c>
      <c r="D938">
        <v>0</v>
      </c>
    </row>
    <row r="939" spans="1:4">
      <c r="A939">
        <v>29</v>
      </c>
      <c r="B939">
        <v>12</v>
      </c>
      <c r="C939">
        <v>0</v>
      </c>
      <c r="D939">
        <v>0</v>
      </c>
    </row>
    <row r="940" spans="1:4">
      <c r="A940">
        <v>29</v>
      </c>
      <c r="B940">
        <v>13</v>
      </c>
      <c r="C940">
        <v>0</v>
      </c>
      <c r="D940">
        <v>0</v>
      </c>
    </row>
    <row r="941" spans="1:4">
      <c r="A941">
        <v>29</v>
      </c>
      <c r="B941">
        <v>14</v>
      </c>
      <c r="C941">
        <v>0</v>
      </c>
      <c r="D941">
        <v>0</v>
      </c>
    </row>
    <row r="942" spans="1:4">
      <c r="A942">
        <v>29</v>
      </c>
      <c r="B942">
        <v>15</v>
      </c>
      <c r="C942">
        <v>1</v>
      </c>
      <c r="D942">
        <v>0</v>
      </c>
    </row>
    <row r="943" spans="1:4">
      <c r="A943">
        <v>29</v>
      </c>
      <c r="B943">
        <v>16</v>
      </c>
      <c r="C943">
        <v>0</v>
      </c>
      <c r="D943">
        <v>0</v>
      </c>
    </row>
    <row r="944" spans="1:4">
      <c r="A944">
        <v>29</v>
      </c>
      <c r="B944">
        <v>17</v>
      </c>
      <c r="C944">
        <v>2</v>
      </c>
      <c r="D944">
        <v>2</v>
      </c>
    </row>
    <row r="945" spans="1:4">
      <c r="A945">
        <v>29</v>
      </c>
      <c r="B945">
        <v>18</v>
      </c>
      <c r="C945">
        <v>2</v>
      </c>
      <c r="D945">
        <v>2</v>
      </c>
    </row>
    <row r="946" spans="1:4">
      <c r="A946">
        <v>29</v>
      </c>
      <c r="B946">
        <v>19</v>
      </c>
      <c r="C946">
        <v>0</v>
      </c>
      <c r="D946">
        <v>1</v>
      </c>
    </row>
    <row r="947" spans="1:4">
      <c r="A947">
        <v>29</v>
      </c>
      <c r="B947">
        <v>20</v>
      </c>
      <c r="C947">
        <v>0</v>
      </c>
      <c r="D947">
        <v>0</v>
      </c>
    </row>
    <row r="948" spans="1:4">
      <c r="A948">
        <v>29</v>
      </c>
      <c r="B948">
        <v>21</v>
      </c>
      <c r="C948">
        <v>8</v>
      </c>
      <c r="D948">
        <v>0</v>
      </c>
    </row>
    <row r="949" spans="1:4">
      <c r="A949">
        <v>29</v>
      </c>
      <c r="B949">
        <v>22</v>
      </c>
      <c r="C949">
        <v>4</v>
      </c>
      <c r="D949">
        <v>1</v>
      </c>
    </row>
    <row r="950" spans="1:4">
      <c r="A950">
        <v>29</v>
      </c>
      <c r="B950">
        <v>23</v>
      </c>
      <c r="C950">
        <v>3</v>
      </c>
      <c r="D950">
        <v>0</v>
      </c>
    </row>
    <row r="951" spans="1:4">
      <c r="A951">
        <v>29</v>
      </c>
      <c r="B951">
        <v>24</v>
      </c>
      <c r="C951">
        <v>3</v>
      </c>
      <c r="D951">
        <v>2</v>
      </c>
    </row>
    <row r="952" spans="1:4">
      <c r="A952">
        <v>29</v>
      </c>
      <c r="B952">
        <v>25</v>
      </c>
      <c r="C952">
        <v>0</v>
      </c>
      <c r="D952">
        <v>0</v>
      </c>
    </row>
    <row r="953" spans="1:4">
      <c r="A953">
        <v>29</v>
      </c>
      <c r="B953">
        <v>26</v>
      </c>
      <c r="C953">
        <v>4</v>
      </c>
      <c r="D953">
        <v>0</v>
      </c>
    </row>
    <row r="954" spans="1:4">
      <c r="A954">
        <v>29</v>
      </c>
      <c r="B954">
        <v>27</v>
      </c>
      <c r="C954">
        <v>0</v>
      </c>
      <c r="D954">
        <v>0</v>
      </c>
    </row>
    <row r="955" spans="1:4">
      <c r="A955">
        <v>29</v>
      </c>
      <c r="B955">
        <v>28</v>
      </c>
      <c r="C955">
        <v>2</v>
      </c>
      <c r="D955">
        <v>0</v>
      </c>
    </row>
    <row r="956" spans="1:4">
      <c r="A956">
        <v>29</v>
      </c>
      <c r="B956">
        <v>29</v>
      </c>
      <c r="C956">
        <v>1</v>
      </c>
      <c r="D956">
        <v>0</v>
      </c>
    </row>
    <row r="957" spans="1:4">
      <c r="A957">
        <v>29</v>
      </c>
      <c r="B957">
        <v>30</v>
      </c>
      <c r="C957">
        <v>0</v>
      </c>
      <c r="D957">
        <v>0</v>
      </c>
    </row>
    <row r="958" spans="1:4">
      <c r="A958">
        <v>30</v>
      </c>
      <c r="B958">
        <v>1</v>
      </c>
      <c r="C958">
        <v>0</v>
      </c>
      <c r="D958">
        <v>0</v>
      </c>
    </row>
    <row r="959" spans="1:4">
      <c r="A959">
        <v>30</v>
      </c>
      <c r="B959">
        <v>2</v>
      </c>
      <c r="C959">
        <v>1</v>
      </c>
      <c r="D959">
        <v>0</v>
      </c>
    </row>
    <row r="960" spans="1:4">
      <c r="A960">
        <v>30</v>
      </c>
      <c r="B960">
        <v>3</v>
      </c>
      <c r="C960">
        <v>0</v>
      </c>
      <c r="D960">
        <v>0</v>
      </c>
    </row>
    <row r="961" spans="1:4">
      <c r="A961">
        <v>30</v>
      </c>
      <c r="B961">
        <v>4</v>
      </c>
      <c r="C961">
        <v>0</v>
      </c>
      <c r="D961">
        <v>0</v>
      </c>
    </row>
    <row r="962" spans="1:4">
      <c r="A962">
        <v>30</v>
      </c>
      <c r="B962">
        <v>5</v>
      </c>
      <c r="C962">
        <v>1</v>
      </c>
      <c r="D962">
        <v>1</v>
      </c>
    </row>
    <row r="963" spans="1:4">
      <c r="A963">
        <v>30</v>
      </c>
      <c r="B963">
        <v>6</v>
      </c>
      <c r="C963">
        <v>0</v>
      </c>
      <c r="D963">
        <v>0</v>
      </c>
    </row>
    <row r="964" spans="1:4">
      <c r="A964">
        <v>30</v>
      </c>
      <c r="B964">
        <v>7</v>
      </c>
      <c r="C964">
        <v>0</v>
      </c>
      <c r="D964">
        <v>0</v>
      </c>
    </row>
    <row r="965" spans="1:4">
      <c r="A965">
        <v>30</v>
      </c>
      <c r="B965">
        <v>8</v>
      </c>
      <c r="C965">
        <v>1</v>
      </c>
      <c r="D965">
        <v>0</v>
      </c>
    </row>
    <row r="966" spans="1:4">
      <c r="A966">
        <v>30</v>
      </c>
      <c r="B966">
        <v>9</v>
      </c>
      <c r="C966">
        <v>7</v>
      </c>
      <c r="D966">
        <v>1</v>
      </c>
    </row>
    <row r="967" spans="1:4">
      <c r="A967">
        <v>30</v>
      </c>
      <c r="B967">
        <v>10</v>
      </c>
      <c r="C967">
        <v>0</v>
      </c>
      <c r="D967">
        <v>0</v>
      </c>
    </row>
    <row r="968" spans="1:4">
      <c r="A968">
        <v>30</v>
      </c>
      <c r="B968">
        <v>11</v>
      </c>
      <c r="C968">
        <v>0</v>
      </c>
      <c r="D968">
        <v>0</v>
      </c>
    </row>
    <row r="969" spans="1:4">
      <c r="A969">
        <v>30</v>
      </c>
      <c r="B969">
        <v>12</v>
      </c>
      <c r="C969">
        <v>2</v>
      </c>
      <c r="D969">
        <v>0</v>
      </c>
    </row>
    <row r="970" spans="1:4">
      <c r="A970">
        <v>30</v>
      </c>
      <c r="B970">
        <v>13</v>
      </c>
      <c r="C970">
        <v>0</v>
      </c>
      <c r="D970">
        <v>0</v>
      </c>
    </row>
    <row r="971" spans="1:4">
      <c r="A971">
        <v>30</v>
      </c>
      <c r="B971">
        <v>14</v>
      </c>
      <c r="C971">
        <v>2</v>
      </c>
      <c r="D971">
        <v>0</v>
      </c>
    </row>
    <row r="972" spans="1:4">
      <c r="A972">
        <v>30</v>
      </c>
      <c r="B972">
        <v>15</v>
      </c>
      <c r="C972">
        <v>0</v>
      </c>
      <c r="D972">
        <v>0</v>
      </c>
    </row>
    <row r="973" spans="1:4">
      <c r="A973">
        <v>30</v>
      </c>
      <c r="B973">
        <v>16</v>
      </c>
      <c r="C973">
        <v>0</v>
      </c>
      <c r="D973">
        <v>0</v>
      </c>
    </row>
    <row r="974" spans="1:4">
      <c r="A974">
        <v>30</v>
      </c>
      <c r="B974">
        <v>17</v>
      </c>
      <c r="C974">
        <v>2</v>
      </c>
      <c r="D974">
        <v>0</v>
      </c>
    </row>
    <row r="975" spans="1:4">
      <c r="A975">
        <v>30</v>
      </c>
      <c r="B975">
        <v>18</v>
      </c>
      <c r="C975">
        <v>3</v>
      </c>
      <c r="D975">
        <v>0</v>
      </c>
    </row>
    <row r="976" spans="1:4">
      <c r="A976">
        <v>30</v>
      </c>
      <c r="B976">
        <v>19</v>
      </c>
      <c r="C976">
        <v>0</v>
      </c>
      <c r="D976">
        <v>0</v>
      </c>
    </row>
    <row r="977" spans="1:4">
      <c r="A977">
        <v>30</v>
      </c>
      <c r="B977">
        <v>20</v>
      </c>
      <c r="C977">
        <v>1</v>
      </c>
      <c r="D977">
        <v>0</v>
      </c>
    </row>
    <row r="978" spans="1:4">
      <c r="A978">
        <v>30</v>
      </c>
      <c r="B978">
        <v>21</v>
      </c>
      <c r="C978">
        <v>1</v>
      </c>
      <c r="D978">
        <v>0</v>
      </c>
    </row>
    <row r="979" spans="1:4">
      <c r="A979">
        <v>30</v>
      </c>
      <c r="B979">
        <v>22</v>
      </c>
      <c r="C979">
        <v>0</v>
      </c>
      <c r="D979">
        <v>0</v>
      </c>
    </row>
    <row r="980" spans="1:4">
      <c r="A980">
        <v>30</v>
      </c>
      <c r="B980">
        <v>23</v>
      </c>
      <c r="C980">
        <v>3</v>
      </c>
      <c r="D980">
        <v>0</v>
      </c>
    </row>
    <row r="981" spans="1:4">
      <c r="A981">
        <v>30</v>
      </c>
      <c r="B981">
        <v>24</v>
      </c>
      <c r="C981">
        <v>1</v>
      </c>
      <c r="D981">
        <v>0</v>
      </c>
    </row>
    <row r="982" spans="1:4">
      <c r="A982">
        <v>30</v>
      </c>
      <c r="B982">
        <v>25</v>
      </c>
      <c r="C982">
        <v>1</v>
      </c>
      <c r="D982">
        <v>1</v>
      </c>
    </row>
    <row r="983" spans="1:4">
      <c r="A983">
        <v>30</v>
      </c>
      <c r="B983">
        <v>26</v>
      </c>
      <c r="C983">
        <v>3</v>
      </c>
      <c r="D983">
        <v>0</v>
      </c>
    </row>
    <row r="984" spans="1:4">
      <c r="A984">
        <v>30</v>
      </c>
      <c r="B984">
        <v>27</v>
      </c>
      <c r="C984">
        <v>0</v>
      </c>
      <c r="D984">
        <v>1</v>
      </c>
    </row>
    <row r="985" spans="1:4">
      <c r="A985">
        <v>30</v>
      </c>
      <c r="B985">
        <v>28</v>
      </c>
      <c r="C985">
        <v>2</v>
      </c>
      <c r="D985">
        <v>0</v>
      </c>
    </row>
    <row r="986" spans="1:4">
      <c r="A986">
        <v>30</v>
      </c>
      <c r="B986">
        <v>29</v>
      </c>
      <c r="C986">
        <v>0</v>
      </c>
      <c r="D986">
        <v>0</v>
      </c>
    </row>
    <row r="987" spans="1:4">
      <c r="A987">
        <v>30</v>
      </c>
      <c r="B987">
        <v>30</v>
      </c>
      <c r="C987">
        <v>0</v>
      </c>
      <c r="D987">
        <v>0</v>
      </c>
    </row>
    <row r="988" spans="1:4">
      <c r="A988">
        <v>30</v>
      </c>
      <c r="B988">
        <v>31</v>
      </c>
      <c r="C988">
        <v>0</v>
      </c>
      <c r="D988">
        <v>0</v>
      </c>
    </row>
    <row r="989" spans="1:4">
      <c r="A989">
        <v>30</v>
      </c>
      <c r="B989">
        <v>32</v>
      </c>
      <c r="C989">
        <v>3</v>
      </c>
      <c r="D989">
        <v>0</v>
      </c>
    </row>
    <row r="990" spans="1:4">
      <c r="A990">
        <v>30</v>
      </c>
      <c r="B990">
        <v>33</v>
      </c>
      <c r="C990">
        <v>5</v>
      </c>
      <c r="D990">
        <v>0</v>
      </c>
    </row>
    <row r="991" spans="1:4">
      <c r="A991">
        <v>30</v>
      </c>
      <c r="B991">
        <v>34</v>
      </c>
      <c r="C991">
        <v>0</v>
      </c>
      <c r="D991">
        <v>0</v>
      </c>
    </row>
    <row r="992" spans="1:4">
      <c r="A992">
        <v>30</v>
      </c>
      <c r="B992">
        <v>35</v>
      </c>
      <c r="C992">
        <v>0</v>
      </c>
      <c r="D992">
        <v>0</v>
      </c>
    </row>
    <row r="993" spans="1:4">
      <c r="A993">
        <v>30</v>
      </c>
      <c r="B993">
        <v>36</v>
      </c>
      <c r="C993">
        <v>1</v>
      </c>
      <c r="D993">
        <v>0</v>
      </c>
    </row>
    <row r="994" spans="1:4">
      <c r="A994">
        <v>30</v>
      </c>
      <c r="B994">
        <v>37</v>
      </c>
      <c r="C994">
        <v>0</v>
      </c>
      <c r="D994">
        <v>0</v>
      </c>
    </row>
    <row r="995" spans="1:4">
      <c r="A995">
        <v>30</v>
      </c>
      <c r="B995">
        <v>38</v>
      </c>
      <c r="C995">
        <v>0</v>
      </c>
      <c r="D995">
        <v>0</v>
      </c>
    </row>
    <row r="996" spans="1:4">
      <c r="A996">
        <v>30</v>
      </c>
      <c r="B996">
        <v>39</v>
      </c>
      <c r="C996">
        <v>0</v>
      </c>
      <c r="D996">
        <v>0</v>
      </c>
    </row>
    <row r="997" spans="1:4">
      <c r="A997">
        <v>31</v>
      </c>
      <c r="B997">
        <v>1</v>
      </c>
      <c r="C997">
        <v>1</v>
      </c>
      <c r="D997">
        <v>0</v>
      </c>
    </row>
    <row r="998" spans="1:4">
      <c r="A998">
        <v>31</v>
      </c>
      <c r="B998">
        <v>2</v>
      </c>
      <c r="C998">
        <v>3</v>
      </c>
      <c r="D998">
        <v>0</v>
      </c>
    </row>
    <row r="999" spans="1:4">
      <c r="A999">
        <v>31</v>
      </c>
      <c r="B999">
        <v>3</v>
      </c>
      <c r="C999">
        <v>1</v>
      </c>
      <c r="D999">
        <v>1</v>
      </c>
    </row>
    <row r="1000" spans="1:4">
      <c r="A1000">
        <v>31</v>
      </c>
      <c r="B1000">
        <v>4</v>
      </c>
      <c r="C1000">
        <v>2</v>
      </c>
      <c r="D1000">
        <v>0</v>
      </c>
    </row>
    <row r="1001" spans="1:4">
      <c r="A1001">
        <v>31</v>
      </c>
      <c r="B1001">
        <v>5</v>
      </c>
      <c r="C1001">
        <v>2</v>
      </c>
      <c r="D1001">
        <v>0</v>
      </c>
    </row>
    <row r="1002" spans="1:4">
      <c r="A1002">
        <v>31</v>
      </c>
      <c r="B1002">
        <v>6</v>
      </c>
      <c r="C1002">
        <v>1</v>
      </c>
      <c r="D1002">
        <v>0</v>
      </c>
    </row>
    <row r="1003" spans="1:4">
      <c r="A1003">
        <v>31</v>
      </c>
      <c r="B1003">
        <v>7</v>
      </c>
      <c r="C1003">
        <v>0</v>
      </c>
      <c r="D1003">
        <v>0</v>
      </c>
    </row>
    <row r="1004" spans="1:4">
      <c r="A1004">
        <v>31</v>
      </c>
      <c r="B1004">
        <v>8</v>
      </c>
      <c r="C1004">
        <v>2</v>
      </c>
      <c r="D1004">
        <v>0</v>
      </c>
    </row>
    <row r="1005" spans="1:4">
      <c r="A1005">
        <v>31</v>
      </c>
      <c r="B1005">
        <v>9</v>
      </c>
      <c r="C1005">
        <v>1</v>
      </c>
      <c r="D1005">
        <v>1</v>
      </c>
    </row>
    <row r="1006" spans="1:4">
      <c r="A1006">
        <v>31</v>
      </c>
      <c r="B1006">
        <v>10</v>
      </c>
      <c r="C1006">
        <v>2</v>
      </c>
      <c r="D1006">
        <v>2</v>
      </c>
    </row>
    <row r="1007" spans="1:4">
      <c r="A1007">
        <v>31</v>
      </c>
      <c r="B1007">
        <v>11</v>
      </c>
      <c r="C1007">
        <v>4</v>
      </c>
      <c r="D1007">
        <v>0</v>
      </c>
    </row>
    <row r="1008" spans="1:4">
      <c r="A1008">
        <v>31</v>
      </c>
      <c r="B1008">
        <v>12</v>
      </c>
      <c r="C1008">
        <v>4</v>
      </c>
      <c r="D1008">
        <v>2</v>
      </c>
    </row>
    <row r="1009" spans="1:4">
      <c r="A1009">
        <v>31</v>
      </c>
      <c r="B1009">
        <v>13</v>
      </c>
      <c r="C1009">
        <v>3</v>
      </c>
      <c r="D1009">
        <v>2</v>
      </c>
    </row>
    <row r="1010" spans="1:4">
      <c r="A1010">
        <v>31</v>
      </c>
      <c r="B1010">
        <v>14</v>
      </c>
      <c r="C1010">
        <v>7</v>
      </c>
      <c r="D1010">
        <v>6</v>
      </c>
    </row>
    <row r="1011" spans="1:4">
      <c r="A1011">
        <v>31</v>
      </c>
      <c r="B1011">
        <v>15</v>
      </c>
      <c r="C1011">
        <v>2</v>
      </c>
      <c r="D1011">
        <v>1</v>
      </c>
    </row>
    <row r="1012" spans="1:4">
      <c r="A1012">
        <v>31</v>
      </c>
      <c r="B1012">
        <v>16</v>
      </c>
      <c r="C1012">
        <v>3</v>
      </c>
      <c r="D1012">
        <v>0</v>
      </c>
    </row>
    <row r="1013" spans="1:4">
      <c r="A1013">
        <v>31</v>
      </c>
      <c r="B1013">
        <v>17</v>
      </c>
      <c r="C1013">
        <v>0</v>
      </c>
      <c r="D1013">
        <v>0</v>
      </c>
    </row>
    <row r="1014" spans="1:4">
      <c r="A1014">
        <v>31</v>
      </c>
      <c r="B1014">
        <v>18</v>
      </c>
      <c r="C1014">
        <v>3</v>
      </c>
      <c r="D1014">
        <v>1</v>
      </c>
    </row>
    <row r="1015" spans="1:4">
      <c r="A1015">
        <v>31</v>
      </c>
      <c r="B1015">
        <v>19</v>
      </c>
      <c r="C1015">
        <v>3</v>
      </c>
      <c r="D1015">
        <v>0</v>
      </c>
    </row>
    <row r="1016" spans="1:4">
      <c r="A1016">
        <v>31</v>
      </c>
      <c r="B1016">
        <v>20</v>
      </c>
      <c r="C1016">
        <v>6</v>
      </c>
      <c r="D1016">
        <v>0</v>
      </c>
    </row>
    <row r="1017" spans="1:4">
      <c r="A1017">
        <v>31</v>
      </c>
      <c r="B1017">
        <v>21</v>
      </c>
      <c r="C1017">
        <v>0</v>
      </c>
      <c r="D1017">
        <v>0</v>
      </c>
    </row>
    <row r="1018" spans="1:4">
      <c r="A1018">
        <v>31</v>
      </c>
      <c r="B1018">
        <v>22</v>
      </c>
      <c r="C1018">
        <v>6</v>
      </c>
      <c r="D1018">
        <v>0</v>
      </c>
    </row>
    <row r="1019" spans="1:4">
      <c r="A1019">
        <v>31</v>
      </c>
      <c r="B1019">
        <v>23</v>
      </c>
      <c r="C1019">
        <v>3</v>
      </c>
      <c r="D1019">
        <v>2</v>
      </c>
    </row>
    <row r="1020" spans="1:4">
      <c r="A1020">
        <v>31</v>
      </c>
      <c r="B1020">
        <v>24</v>
      </c>
      <c r="C1020">
        <v>10</v>
      </c>
      <c r="D1020">
        <v>0</v>
      </c>
    </row>
    <row r="1021" spans="1:4">
      <c r="A1021">
        <v>31</v>
      </c>
      <c r="B1021">
        <v>25</v>
      </c>
      <c r="C1021">
        <v>14</v>
      </c>
      <c r="D1021">
        <v>0</v>
      </c>
    </row>
    <row r="1022" spans="1:4">
      <c r="A1022">
        <v>31</v>
      </c>
      <c r="B1022">
        <v>26</v>
      </c>
      <c r="C1022">
        <v>17</v>
      </c>
      <c r="D1022">
        <v>0</v>
      </c>
    </row>
    <row r="1023" spans="1:4">
      <c r="A1023">
        <v>31</v>
      </c>
      <c r="B1023">
        <v>27</v>
      </c>
      <c r="C1023">
        <v>10</v>
      </c>
      <c r="D1023">
        <v>0</v>
      </c>
    </row>
    <row r="1024" spans="1:4">
      <c r="A1024">
        <v>31</v>
      </c>
      <c r="B1024">
        <v>28</v>
      </c>
      <c r="C1024">
        <v>15</v>
      </c>
      <c r="D1024">
        <v>0</v>
      </c>
    </row>
    <row r="1025" spans="1:4">
      <c r="A1025">
        <v>31</v>
      </c>
      <c r="B1025">
        <v>29</v>
      </c>
      <c r="C1025">
        <v>0</v>
      </c>
      <c r="D1025">
        <v>0</v>
      </c>
    </row>
    <row r="1026" spans="1:4">
      <c r="A1026">
        <v>31</v>
      </c>
      <c r="B1026">
        <v>30</v>
      </c>
      <c r="C1026">
        <v>10</v>
      </c>
      <c r="D1026">
        <v>2</v>
      </c>
    </row>
    <row r="1027" spans="1:4">
      <c r="A1027">
        <v>31</v>
      </c>
      <c r="B1027">
        <v>31</v>
      </c>
      <c r="C1027">
        <v>7</v>
      </c>
      <c r="D1027">
        <v>0</v>
      </c>
    </row>
    <row r="1028" spans="1:4">
      <c r="A1028">
        <v>31</v>
      </c>
      <c r="B1028">
        <v>32</v>
      </c>
      <c r="C1028">
        <v>1</v>
      </c>
      <c r="D1028">
        <v>0</v>
      </c>
    </row>
    <row r="1029" spans="1:4">
      <c r="A1029">
        <v>31</v>
      </c>
      <c r="B1029">
        <v>33</v>
      </c>
      <c r="C1029">
        <v>3</v>
      </c>
      <c r="D1029">
        <v>0</v>
      </c>
    </row>
    <row r="1030" spans="1:4">
      <c r="A1030">
        <v>31</v>
      </c>
      <c r="B1030">
        <v>34</v>
      </c>
      <c r="C1030">
        <v>1</v>
      </c>
      <c r="D1030">
        <v>0</v>
      </c>
    </row>
    <row r="1031" spans="1:4">
      <c r="A1031">
        <v>31</v>
      </c>
      <c r="B1031">
        <v>35</v>
      </c>
      <c r="C1031">
        <v>1</v>
      </c>
      <c r="D1031">
        <v>0</v>
      </c>
    </row>
    <row r="1032" spans="1:4">
      <c r="A1032">
        <v>31</v>
      </c>
      <c r="B1032">
        <v>36</v>
      </c>
      <c r="C1032">
        <v>2</v>
      </c>
      <c r="D1032">
        <v>0</v>
      </c>
    </row>
    <row r="1033" spans="1:4">
      <c r="A1033">
        <v>31</v>
      </c>
      <c r="B1033">
        <v>37</v>
      </c>
      <c r="C1033">
        <v>5</v>
      </c>
      <c r="D1033">
        <v>0</v>
      </c>
    </row>
    <row r="1034" spans="1:4">
      <c r="A1034">
        <v>31</v>
      </c>
      <c r="B1034">
        <v>38</v>
      </c>
      <c r="C1034">
        <v>3</v>
      </c>
      <c r="D1034">
        <v>2</v>
      </c>
    </row>
    <row r="1035" spans="1:4">
      <c r="A1035">
        <v>31</v>
      </c>
      <c r="B1035">
        <v>39</v>
      </c>
      <c r="C1035">
        <v>4</v>
      </c>
      <c r="D1035">
        <v>3</v>
      </c>
    </row>
    <row r="1036" spans="1:4">
      <c r="A1036">
        <v>31</v>
      </c>
      <c r="B1036">
        <v>40</v>
      </c>
      <c r="C1036">
        <v>6</v>
      </c>
      <c r="D1036">
        <v>1</v>
      </c>
    </row>
    <row r="1037" spans="1:4">
      <c r="A1037">
        <v>31</v>
      </c>
      <c r="B1037">
        <v>41</v>
      </c>
      <c r="C1037">
        <v>6</v>
      </c>
      <c r="D1037">
        <v>1</v>
      </c>
    </row>
    <row r="1038" spans="1:4">
      <c r="A1038">
        <v>31</v>
      </c>
      <c r="B1038">
        <v>42</v>
      </c>
      <c r="C1038">
        <v>1</v>
      </c>
      <c r="D1038">
        <v>0</v>
      </c>
    </row>
    <row r="1039" spans="1:4">
      <c r="A1039">
        <v>33</v>
      </c>
      <c r="B1039">
        <v>1</v>
      </c>
      <c r="C1039">
        <v>0</v>
      </c>
      <c r="D1039">
        <v>0</v>
      </c>
    </row>
    <row r="1040" spans="1:4">
      <c r="A1040">
        <v>33</v>
      </c>
      <c r="B1040">
        <v>2</v>
      </c>
      <c r="C1040">
        <v>0</v>
      </c>
      <c r="D1040">
        <v>0</v>
      </c>
    </row>
    <row r="1041" spans="1:4">
      <c r="A1041">
        <v>33</v>
      </c>
      <c r="B1041">
        <v>3</v>
      </c>
      <c r="C1041">
        <v>0</v>
      </c>
      <c r="D1041">
        <v>0</v>
      </c>
    </row>
    <row r="1042" spans="1:4">
      <c r="A1042">
        <v>33</v>
      </c>
      <c r="B1042">
        <v>4</v>
      </c>
      <c r="C1042">
        <v>0</v>
      </c>
      <c r="D1042">
        <v>0</v>
      </c>
    </row>
    <row r="1043" spans="1:4">
      <c r="A1043">
        <v>33</v>
      </c>
      <c r="B1043">
        <v>5</v>
      </c>
      <c r="C1043">
        <v>0</v>
      </c>
      <c r="D1043">
        <v>0</v>
      </c>
    </row>
    <row r="1044" spans="1:4">
      <c r="A1044">
        <v>33</v>
      </c>
      <c r="B1044">
        <v>6</v>
      </c>
      <c r="C1044">
        <v>0</v>
      </c>
      <c r="D1044">
        <v>0</v>
      </c>
    </row>
    <row r="1045" spans="1:4">
      <c r="A1045">
        <v>33</v>
      </c>
      <c r="B1045">
        <v>7</v>
      </c>
      <c r="C1045">
        <v>0</v>
      </c>
      <c r="D1045">
        <v>0</v>
      </c>
    </row>
    <row r="1046" spans="1:4">
      <c r="A1046">
        <v>33</v>
      </c>
      <c r="B1046">
        <v>8</v>
      </c>
      <c r="C1046">
        <v>0</v>
      </c>
      <c r="D1046">
        <v>0</v>
      </c>
    </row>
    <row r="1047" spans="1:4">
      <c r="A1047">
        <v>33</v>
      </c>
      <c r="B1047">
        <v>9</v>
      </c>
      <c r="C1047">
        <v>0</v>
      </c>
      <c r="D1047">
        <v>0</v>
      </c>
    </row>
    <row r="1048" spans="1:4">
      <c r="A1048">
        <v>33</v>
      </c>
      <c r="B1048">
        <v>10</v>
      </c>
      <c r="C1048">
        <v>0</v>
      </c>
      <c r="D1048">
        <v>0</v>
      </c>
    </row>
    <row r="1049" spans="1:4">
      <c r="A1049">
        <v>33</v>
      </c>
      <c r="B1049">
        <v>11</v>
      </c>
      <c r="C1049">
        <v>0</v>
      </c>
      <c r="D1049">
        <v>0</v>
      </c>
    </row>
    <row r="1050" spans="1:4">
      <c r="A1050">
        <v>33</v>
      </c>
      <c r="B1050">
        <v>12</v>
      </c>
      <c r="C1050">
        <v>0</v>
      </c>
      <c r="D1050">
        <v>0</v>
      </c>
    </row>
    <row r="1051" spans="1:4">
      <c r="A1051">
        <v>33</v>
      </c>
      <c r="B1051">
        <v>13</v>
      </c>
      <c r="C1051">
        <v>0</v>
      </c>
      <c r="D1051">
        <v>0</v>
      </c>
    </row>
    <row r="1052" spans="1:4">
      <c r="A1052">
        <v>33</v>
      </c>
      <c r="B1052">
        <v>14</v>
      </c>
      <c r="C1052">
        <v>0</v>
      </c>
      <c r="D1052">
        <v>0</v>
      </c>
    </row>
    <row r="1053" spans="1:4">
      <c r="A1053">
        <v>33</v>
      </c>
      <c r="B1053">
        <v>15</v>
      </c>
      <c r="C1053">
        <v>0</v>
      </c>
      <c r="D1053">
        <v>1</v>
      </c>
    </row>
    <row r="1054" spans="1:4">
      <c r="A1054">
        <v>33</v>
      </c>
      <c r="B1054">
        <v>16</v>
      </c>
      <c r="C1054">
        <v>1</v>
      </c>
      <c r="D1054">
        <v>0</v>
      </c>
    </row>
    <row r="1055" spans="1:4">
      <c r="A1055">
        <v>33</v>
      </c>
      <c r="B1055">
        <v>17</v>
      </c>
      <c r="C1055">
        <v>0</v>
      </c>
      <c r="D1055">
        <v>0</v>
      </c>
    </row>
    <row r="1056" spans="1:4">
      <c r="A1056">
        <v>33</v>
      </c>
      <c r="B1056">
        <v>18</v>
      </c>
      <c r="C1056">
        <v>0</v>
      </c>
      <c r="D1056">
        <v>0</v>
      </c>
    </row>
    <row r="1057" spans="1:4">
      <c r="A1057">
        <v>33</v>
      </c>
      <c r="B1057">
        <v>19</v>
      </c>
      <c r="C1057">
        <v>0</v>
      </c>
      <c r="D1057">
        <v>0</v>
      </c>
    </row>
    <row r="1058" spans="1:4">
      <c r="A1058">
        <v>33</v>
      </c>
      <c r="B1058">
        <v>20</v>
      </c>
      <c r="C1058">
        <v>0</v>
      </c>
      <c r="D1058">
        <v>0</v>
      </c>
    </row>
    <row r="1059" spans="1:4">
      <c r="A1059">
        <v>33</v>
      </c>
      <c r="B1059">
        <v>21</v>
      </c>
      <c r="C1059">
        <v>0</v>
      </c>
      <c r="D1059">
        <v>0</v>
      </c>
    </row>
    <row r="1060" spans="1:4">
      <c r="A1060">
        <v>33</v>
      </c>
      <c r="B1060">
        <v>22</v>
      </c>
      <c r="C1060">
        <v>0</v>
      </c>
      <c r="D1060">
        <v>0</v>
      </c>
    </row>
    <row r="1061" spans="1:4">
      <c r="A1061">
        <v>33</v>
      </c>
      <c r="B1061">
        <v>23</v>
      </c>
      <c r="C1061">
        <v>0</v>
      </c>
      <c r="D1061">
        <v>0</v>
      </c>
    </row>
    <row r="1062" spans="1:4">
      <c r="A1062">
        <v>33</v>
      </c>
      <c r="B1062">
        <v>24</v>
      </c>
      <c r="C1062">
        <v>0</v>
      </c>
      <c r="D1062">
        <v>0</v>
      </c>
    </row>
    <row r="1063" spans="1:4">
      <c r="A1063">
        <v>33</v>
      </c>
      <c r="B1063">
        <v>25</v>
      </c>
      <c r="C1063">
        <v>1</v>
      </c>
      <c r="D1063">
        <v>0</v>
      </c>
    </row>
    <row r="1064" spans="1:4">
      <c r="A1064">
        <v>33</v>
      </c>
      <c r="B1064">
        <v>26</v>
      </c>
      <c r="C1064">
        <v>3</v>
      </c>
      <c r="D1064">
        <v>0</v>
      </c>
    </row>
    <row r="1065" spans="1:4">
      <c r="A1065">
        <v>33</v>
      </c>
      <c r="B1065">
        <v>27</v>
      </c>
      <c r="C1065">
        <v>0</v>
      </c>
      <c r="D1065">
        <v>0</v>
      </c>
    </row>
    <row r="1066" spans="1:4">
      <c r="A1066">
        <v>33</v>
      </c>
      <c r="B1066">
        <v>28</v>
      </c>
      <c r="C1066">
        <v>0</v>
      </c>
      <c r="D1066">
        <v>0</v>
      </c>
    </row>
    <row r="1067" spans="1:4">
      <c r="A1067">
        <v>33</v>
      </c>
      <c r="B1067">
        <v>29</v>
      </c>
      <c r="C1067">
        <v>3</v>
      </c>
      <c r="D1067">
        <v>0</v>
      </c>
    </row>
    <row r="1068" spans="1:4">
      <c r="A1068">
        <v>33</v>
      </c>
      <c r="B1068">
        <v>30</v>
      </c>
      <c r="C1068">
        <v>0</v>
      </c>
      <c r="D1068">
        <v>0</v>
      </c>
    </row>
    <row r="1069" spans="1:4">
      <c r="A1069">
        <v>33</v>
      </c>
      <c r="B1069">
        <v>31</v>
      </c>
      <c r="C1069">
        <v>1</v>
      </c>
      <c r="D1069">
        <v>0</v>
      </c>
    </row>
    <row r="1070" spans="1:4">
      <c r="A1070">
        <v>33</v>
      </c>
      <c r="B1070">
        <v>32</v>
      </c>
      <c r="C1070">
        <v>0</v>
      </c>
      <c r="D1070">
        <v>0</v>
      </c>
    </row>
    <row r="1071" spans="1:4">
      <c r="A1071">
        <v>33</v>
      </c>
      <c r="B1071">
        <v>33</v>
      </c>
      <c r="C1071">
        <v>0</v>
      </c>
      <c r="D1071">
        <v>0</v>
      </c>
    </row>
    <row r="1072" spans="1:4">
      <c r="A1072">
        <v>33</v>
      </c>
      <c r="B1072">
        <v>34</v>
      </c>
      <c r="C1072">
        <v>0</v>
      </c>
      <c r="D1072">
        <v>0</v>
      </c>
    </row>
    <row r="1073" spans="1:4">
      <c r="A1073">
        <v>33</v>
      </c>
      <c r="B1073">
        <v>35</v>
      </c>
      <c r="C1073">
        <v>0</v>
      </c>
      <c r="D1073">
        <v>0</v>
      </c>
    </row>
    <row r="1074" spans="1:4">
      <c r="A1074">
        <v>33</v>
      </c>
      <c r="B1074">
        <v>36</v>
      </c>
      <c r="C1074">
        <v>0</v>
      </c>
      <c r="D1074">
        <v>0</v>
      </c>
    </row>
    <row r="1075" spans="1:4">
      <c r="A1075">
        <v>33</v>
      </c>
      <c r="B1075">
        <v>37</v>
      </c>
      <c r="C1075">
        <v>0</v>
      </c>
      <c r="D1075">
        <v>0</v>
      </c>
    </row>
    <row r="1076" spans="1:4">
      <c r="A1076">
        <v>33</v>
      </c>
      <c r="B1076">
        <v>38</v>
      </c>
      <c r="C1076">
        <v>0</v>
      </c>
      <c r="D1076">
        <v>0</v>
      </c>
    </row>
    <row r="1077" spans="1:4">
      <c r="A1077">
        <v>33</v>
      </c>
      <c r="B1077">
        <v>39</v>
      </c>
      <c r="C1077">
        <v>0</v>
      </c>
      <c r="D1077">
        <v>0</v>
      </c>
    </row>
    <row r="1078" spans="1:4">
      <c r="A1078">
        <v>33</v>
      </c>
      <c r="B1078">
        <v>40</v>
      </c>
      <c r="C1078">
        <v>0</v>
      </c>
      <c r="D1078">
        <v>0</v>
      </c>
    </row>
    <row r="1079" spans="1:4">
      <c r="A1079">
        <v>33</v>
      </c>
      <c r="B1079">
        <v>41</v>
      </c>
      <c r="C1079">
        <v>0</v>
      </c>
      <c r="D1079">
        <v>0</v>
      </c>
    </row>
    <row r="1080" spans="1:4">
      <c r="A1080">
        <v>33</v>
      </c>
      <c r="B1080">
        <v>42</v>
      </c>
      <c r="C1080">
        <v>1</v>
      </c>
      <c r="D1080">
        <v>0</v>
      </c>
    </row>
    <row r="1081" spans="1:4">
      <c r="A1081">
        <v>33</v>
      </c>
      <c r="B1081">
        <v>43</v>
      </c>
      <c r="C1081">
        <v>0</v>
      </c>
      <c r="D1081">
        <v>0</v>
      </c>
    </row>
    <row r="1082" spans="1:4">
      <c r="A1082">
        <v>33</v>
      </c>
      <c r="B1082">
        <v>44</v>
      </c>
      <c r="C1082">
        <v>0</v>
      </c>
      <c r="D1082">
        <v>0</v>
      </c>
    </row>
    <row r="1083" spans="1:4">
      <c r="A1083">
        <v>33</v>
      </c>
      <c r="B1083">
        <v>45</v>
      </c>
      <c r="C1083">
        <v>0</v>
      </c>
      <c r="D1083">
        <v>0</v>
      </c>
    </row>
    <row r="1084" spans="1:4">
      <c r="A1084">
        <v>33</v>
      </c>
      <c r="B1084">
        <v>46</v>
      </c>
      <c r="C1084">
        <v>0</v>
      </c>
      <c r="D1084">
        <v>0</v>
      </c>
    </row>
    <row r="1085" spans="1:4">
      <c r="A1085">
        <v>33</v>
      </c>
      <c r="B1085">
        <v>47</v>
      </c>
      <c r="C1085">
        <v>0</v>
      </c>
      <c r="D1085">
        <v>0</v>
      </c>
    </row>
    <row r="1086" spans="1:4">
      <c r="A1086">
        <v>33</v>
      </c>
      <c r="B1086">
        <v>48</v>
      </c>
      <c r="C1086">
        <v>0</v>
      </c>
      <c r="D1086">
        <v>0</v>
      </c>
    </row>
    <row r="1087" spans="1:4">
      <c r="A1087">
        <v>33</v>
      </c>
      <c r="B1087">
        <v>49</v>
      </c>
      <c r="C1087">
        <v>0</v>
      </c>
      <c r="D1087">
        <v>0</v>
      </c>
    </row>
    <row r="1088" spans="1:4">
      <c r="A1088">
        <v>33</v>
      </c>
      <c r="B1088">
        <v>50</v>
      </c>
      <c r="C1088">
        <v>0</v>
      </c>
      <c r="D1088">
        <v>0</v>
      </c>
    </row>
    <row r="1089" spans="1:4">
      <c r="A1089">
        <v>33</v>
      </c>
      <c r="B1089">
        <v>51</v>
      </c>
      <c r="C1089">
        <v>0</v>
      </c>
      <c r="D1089">
        <v>0</v>
      </c>
    </row>
    <row r="1090" spans="1:4">
      <c r="A1090">
        <v>33</v>
      </c>
      <c r="B1090">
        <v>52</v>
      </c>
      <c r="C1090">
        <v>0</v>
      </c>
      <c r="D1090">
        <v>0</v>
      </c>
    </row>
    <row r="1091" spans="1:4">
      <c r="A1091">
        <v>33</v>
      </c>
      <c r="B1091">
        <v>53</v>
      </c>
      <c r="C1091">
        <v>0</v>
      </c>
      <c r="D1091">
        <v>0</v>
      </c>
    </row>
    <row r="1092" spans="1:4">
      <c r="A1092">
        <v>33</v>
      </c>
      <c r="B1092">
        <v>54</v>
      </c>
      <c r="C1092">
        <v>0</v>
      </c>
      <c r="D1092">
        <v>0</v>
      </c>
    </row>
    <row r="1093" spans="1:4">
      <c r="A1093">
        <v>33</v>
      </c>
      <c r="B1093">
        <v>55</v>
      </c>
      <c r="C1093">
        <v>0</v>
      </c>
      <c r="D1093">
        <v>0</v>
      </c>
    </row>
    <row r="1094" spans="1:4">
      <c r="A1094">
        <v>33</v>
      </c>
      <c r="B1094">
        <v>56</v>
      </c>
      <c r="C1094">
        <v>0</v>
      </c>
      <c r="D1094">
        <v>0</v>
      </c>
    </row>
    <row r="1095" spans="1:4">
      <c r="A1095">
        <v>33</v>
      </c>
      <c r="B1095">
        <v>57</v>
      </c>
      <c r="C1095">
        <v>0</v>
      </c>
      <c r="D1095">
        <v>0</v>
      </c>
    </row>
    <row r="1096" spans="1:4">
      <c r="A1096">
        <v>33</v>
      </c>
      <c r="B1096">
        <v>58</v>
      </c>
      <c r="C1096">
        <v>0</v>
      </c>
      <c r="D1096">
        <v>0</v>
      </c>
    </row>
    <row r="1097" spans="1:4">
      <c r="A1097">
        <v>33</v>
      </c>
      <c r="B1097">
        <v>59</v>
      </c>
      <c r="C1097">
        <v>0</v>
      </c>
      <c r="D1097">
        <v>0</v>
      </c>
    </row>
    <row r="1098" spans="1:4">
      <c r="A1098">
        <v>33</v>
      </c>
      <c r="B1098">
        <v>60</v>
      </c>
      <c r="C1098">
        <v>0</v>
      </c>
      <c r="D1098">
        <v>0</v>
      </c>
    </row>
    <row r="1099" spans="1:4">
      <c r="A1099">
        <v>33</v>
      </c>
      <c r="B1099">
        <v>61</v>
      </c>
      <c r="C1099">
        <v>0</v>
      </c>
      <c r="D1099">
        <v>0</v>
      </c>
    </row>
    <row r="1100" spans="1:4">
      <c r="A1100">
        <v>33</v>
      </c>
      <c r="B1100">
        <v>62</v>
      </c>
      <c r="C1100">
        <v>0</v>
      </c>
      <c r="D1100">
        <v>0</v>
      </c>
    </row>
    <row r="1101" spans="1:4">
      <c r="A1101">
        <v>33</v>
      </c>
      <c r="B1101">
        <v>63</v>
      </c>
      <c r="C1101">
        <v>1</v>
      </c>
      <c r="D1101">
        <v>0</v>
      </c>
    </row>
    <row r="1102" spans="1:4">
      <c r="A1102">
        <v>33</v>
      </c>
      <c r="B1102">
        <v>64</v>
      </c>
      <c r="C1102">
        <v>1</v>
      </c>
      <c r="D1102">
        <v>1</v>
      </c>
    </row>
    <row r="1103" spans="1:4">
      <c r="A1103">
        <v>33</v>
      </c>
      <c r="B1103">
        <v>65</v>
      </c>
      <c r="C1103">
        <v>1</v>
      </c>
      <c r="D1103">
        <v>0</v>
      </c>
    </row>
    <row r="1104" spans="1:4">
      <c r="A1104">
        <v>33</v>
      </c>
      <c r="B1104">
        <v>66</v>
      </c>
      <c r="C1104">
        <v>0</v>
      </c>
      <c r="D1104">
        <v>0</v>
      </c>
    </row>
    <row r="1105" spans="1:4">
      <c r="A1105">
        <v>33</v>
      </c>
      <c r="B1105">
        <v>67</v>
      </c>
      <c r="C1105">
        <v>0</v>
      </c>
      <c r="D1105">
        <v>0</v>
      </c>
    </row>
    <row r="1106" spans="1:4">
      <c r="A1106">
        <v>33</v>
      </c>
      <c r="B1106">
        <v>68</v>
      </c>
      <c r="C1106">
        <v>1</v>
      </c>
      <c r="D1106">
        <v>0</v>
      </c>
    </row>
    <row r="1107" spans="1:4">
      <c r="A1107">
        <v>33</v>
      </c>
      <c r="B1107">
        <v>69</v>
      </c>
      <c r="C1107">
        <v>1</v>
      </c>
      <c r="D1107">
        <v>0</v>
      </c>
    </row>
    <row r="1108" spans="1:4">
      <c r="A1108">
        <v>33</v>
      </c>
      <c r="B1108">
        <v>70</v>
      </c>
      <c r="C1108">
        <v>0</v>
      </c>
      <c r="D1108">
        <v>0</v>
      </c>
    </row>
    <row r="1109" spans="1:4">
      <c r="A1109">
        <v>33</v>
      </c>
      <c r="B1109">
        <v>71</v>
      </c>
      <c r="C1109">
        <v>2</v>
      </c>
      <c r="D1109">
        <v>1</v>
      </c>
    </row>
    <row r="1110" spans="1:4">
      <c r="A1110">
        <v>33</v>
      </c>
      <c r="B1110">
        <v>72</v>
      </c>
      <c r="C1110">
        <v>0</v>
      </c>
      <c r="D1110">
        <v>2</v>
      </c>
    </row>
    <row r="1111" spans="1:4">
      <c r="A1111">
        <v>33</v>
      </c>
      <c r="B1111">
        <v>73</v>
      </c>
      <c r="C1111">
        <v>1</v>
      </c>
      <c r="D1111">
        <v>0</v>
      </c>
    </row>
    <row r="1112" spans="1:4">
      <c r="A1112">
        <v>33</v>
      </c>
      <c r="B1112">
        <v>74</v>
      </c>
      <c r="C1112">
        <v>0</v>
      </c>
      <c r="D1112">
        <v>0</v>
      </c>
    </row>
    <row r="1113" spans="1:4">
      <c r="A1113">
        <v>33</v>
      </c>
      <c r="B1113">
        <v>75</v>
      </c>
      <c r="C1113">
        <v>1</v>
      </c>
      <c r="D1113">
        <v>0</v>
      </c>
    </row>
    <row r="1114" spans="1:4">
      <c r="A1114">
        <v>33</v>
      </c>
      <c r="B1114">
        <v>76</v>
      </c>
      <c r="C1114">
        <v>1</v>
      </c>
      <c r="D1114">
        <v>1</v>
      </c>
    </row>
    <row r="1115" spans="1:4">
      <c r="A1115">
        <v>33</v>
      </c>
      <c r="B1115">
        <v>77</v>
      </c>
      <c r="C1115">
        <v>0</v>
      </c>
      <c r="D1115">
        <v>0</v>
      </c>
    </row>
    <row r="1116" spans="1:4">
      <c r="A1116">
        <v>33</v>
      </c>
      <c r="B1116">
        <v>78</v>
      </c>
      <c r="C1116">
        <v>0</v>
      </c>
      <c r="D1116">
        <v>0</v>
      </c>
    </row>
    <row r="1117" spans="1:4">
      <c r="A1117">
        <v>33</v>
      </c>
      <c r="B1117">
        <v>79</v>
      </c>
      <c r="C1117">
        <v>1</v>
      </c>
      <c r="D1117">
        <v>0</v>
      </c>
    </row>
    <row r="1118" spans="1:4">
      <c r="A1118">
        <v>33</v>
      </c>
      <c r="B1118">
        <v>80</v>
      </c>
      <c r="C1118">
        <v>0</v>
      </c>
      <c r="D1118">
        <v>1</v>
      </c>
    </row>
    <row r="1119" spans="1:4">
      <c r="A1119">
        <v>33</v>
      </c>
      <c r="B1119">
        <v>81</v>
      </c>
      <c r="C1119">
        <v>0</v>
      </c>
      <c r="D1119">
        <v>0</v>
      </c>
    </row>
    <row r="1120" spans="1:4">
      <c r="A1120">
        <v>33</v>
      </c>
      <c r="B1120">
        <v>82</v>
      </c>
      <c r="C1120">
        <v>1</v>
      </c>
      <c r="D1120">
        <v>0</v>
      </c>
    </row>
    <row r="1121" spans="1:4">
      <c r="A1121">
        <v>33</v>
      </c>
      <c r="B1121">
        <v>83</v>
      </c>
      <c r="C1121">
        <v>2</v>
      </c>
      <c r="D1121">
        <v>0</v>
      </c>
    </row>
    <row r="1122" spans="1:4">
      <c r="A1122">
        <v>33</v>
      </c>
      <c r="B1122">
        <v>84</v>
      </c>
      <c r="C1122">
        <v>1</v>
      </c>
      <c r="D1122">
        <v>0</v>
      </c>
    </row>
    <row r="1123" spans="1:4">
      <c r="A1123">
        <v>33</v>
      </c>
      <c r="B1123">
        <v>85</v>
      </c>
      <c r="C1123">
        <v>0</v>
      </c>
      <c r="D1123">
        <v>0</v>
      </c>
    </row>
    <row r="1124" spans="1:4">
      <c r="A1124">
        <v>33</v>
      </c>
      <c r="B1124">
        <v>86</v>
      </c>
      <c r="C1124">
        <v>2</v>
      </c>
      <c r="D1124">
        <v>1</v>
      </c>
    </row>
    <row r="1125" spans="1:4">
      <c r="A1125">
        <v>33</v>
      </c>
      <c r="B1125">
        <v>87</v>
      </c>
      <c r="C1125">
        <v>3</v>
      </c>
      <c r="D1125">
        <v>1</v>
      </c>
    </row>
    <row r="1126" spans="1:4">
      <c r="A1126">
        <v>33</v>
      </c>
      <c r="B1126">
        <v>88</v>
      </c>
      <c r="C1126">
        <v>0</v>
      </c>
      <c r="D1126">
        <v>0</v>
      </c>
    </row>
    <row r="1127" spans="1:4">
      <c r="A1127">
        <v>33</v>
      </c>
      <c r="B1127">
        <v>89</v>
      </c>
      <c r="C1127">
        <v>0</v>
      </c>
      <c r="D1127">
        <v>0</v>
      </c>
    </row>
    <row r="1128" spans="1:4">
      <c r="A1128">
        <v>33</v>
      </c>
      <c r="B1128">
        <v>90</v>
      </c>
      <c r="C1128">
        <v>3</v>
      </c>
      <c r="D1128">
        <v>0</v>
      </c>
    </row>
    <row r="1129" spans="1:4">
      <c r="A1129">
        <v>33</v>
      </c>
      <c r="B1129">
        <v>91</v>
      </c>
      <c r="C1129">
        <v>0</v>
      </c>
      <c r="D1129">
        <v>0</v>
      </c>
    </row>
    <row r="1130" spans="1:4">
      <c r="A1130">
        <v>33</v>
      </c>
      <c r="B1130">
        <v>92</v>
      </c>
      <c r="C1130">
        <v>5</v>
      </c>
      <c r="D1130">
        <v>1</v>
      </c>
    </row>
    <row r="1131" spans="1:4">
      <c r="A1131">
        <v>33</v>
      </c>
      <c r="B1131">
        <v>93</v>
      </c>
      <c r="C1131">
        <v>0</v>
      </c>
      <c r="D1131">
        <v>0</v>
      </c>
    </row>
    <row r="1132" spans="1:4">
      <c r="A1132">
        <v>33</v>
      </c>
      <c r="B1132">
        <v>94</v>
      </c>
      <c r="C1132">
        <v>0</v>
      </c>
      <c r="D1132">
        <v>0</v>
      </c>
    </row>
    <row r="1133" spans="1:4">
      <c r="A1133">
        <v>33</v>
      </c>
      <c r="B1133">
        <v>95</v>
      </c>
      <c r="C1133">
        <v>3</v>
      </c>
      <c r="D1133">
        <v>11</v>
      </c>
    </row>
    <row r="1134" spans="1:4">
      <c r="A1134">
        <v>33</v>
      </c>
      <c r="B1134">
        <v>96</v>
      </c>
      <c r="C1134">
        <v>0</v>
      </c>
      <c r="D1134">
        <v>0</v>
      </c>
    </row>
    <row r="1135" spans="1:4">
      <c r="A1135">
        <v>33</v>
      </c>
      <c r="B1135">
        <v>97</v>
      </c>
      <c r="C1135">
        <v>9</v>
      </c>
      <c r="D1135">
        <v>0</v>
      </c>
    </row>
    <row r="1136" spans="1:4">
      <c r="A1136">
        <v>33</v>
      </c>
      <c r="B1136">
        <v>98</v>
      </c>
      <c r="C1136">
        <v>6</v>
      </c>
      <c r="D1136">
        <v>0</v>
      </c>
    </row>
    <row r="1137" spans="1:4">
      <c r="A1137">
        <v>33</v>
      </c>
      <c r="B1137">
        <v>99</v>
      </c>
      <c r="C1137">
        <v>5</v>
      </c>
      <c r="D1137">
        <v>1</v>
      </c>
    </row>
    <row r="1138" spans="1:4">
      <c r="A1138">
        <v>33</v>
      </c>
      <c r="B1138">
        <v>100</v>
      </c>
      <c r="C1138">
        <v>10</v>
      </c>
      <c r="D1138">
        <v>1</v>
      </c>
    </row>
  </sheetData>
  <phoneticPr fontId="3"/>
  <pageMargins left="0.75" right="0.75" top="1" bottom="1" header="0.5" footer="0.5"/>
  <pageSetup paperSize="0" orientation="portrait" horizontalDpi="4294967292" verticalDpi="4294967292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activeCell="A6" sqref="A6"/>
    </sheetView>
  </sheetViews>
  <sheetFormatPr baseColWidth="10" defaultColWidth="11" defaultRowHeight="13" x14ac:dyDescent="0"/>
  <sheetData>
    <row r="1" spans="1:5" ht="20">
      <c r="A1" s="36" t="s">
        <v>615</v>
      </c>
    </row>
    <row r="3" spans="1:5">
      <c r="A3" t="s">
        <v>534</v>
      </c>
    </row>
    <row r="4" spans="1:5">
      <c r="A4" t="s">
        <v>459</v>
      </c>
    </row>
    <row r="5" spans="1:5">
      <c r="A5" t="s">
        <v>592</v>
      </c>
    </row>
    <row r="11" spans="1:5">
      <c r="A11" t="s">
        <v>1774</v>
      </c>
      <c r="B11" t="s">
        <v>403</v>
      </c>
      <c r="C11" t="s">
        <v>1775</v>
      </c>
      <c r="D11" t="s">
        <v>1199</v>
      </c>
      <c r="E11" t="s">
        <v>1776</v>
      </c>
    </row>
    <row r="12" spans="1:5">
      <c r="A12">
        <v>1</v>
      </c>
      <c r="B12" t="s">
        <v>1904</v>
      </c>
      <c r="C12">
        <v>1</v>
      </c>
      <c r="D12" t="s">
        <v>1905</v>
      </c>
      <c r="E12">
        <v>1.1000000000000001</v>
      </c>
    </row>
    <row r="13" spans="1:5">
      <c r="A13">
        <v>1</v>
      </c>
      <c r="B13" t="s">
        <v>1904</v>
      </c>
      <c r="C13">
        <v>1</v>
      </c>
      <c r="D13" t="s">
        <v>1906</v>
      </c>
      <c r="E13">
        <v>1.3</v>
      </c>
    </row>
    <row r="14" spans="1:5">
      <c r="A14">
        <v>1</v>
      </c>
      <c r="B14" t="s">
        <v>1904</v>
      </c>
      <c r="C14">
        <v>1</v>
      </c>
      <c r="D14" t="s">
        <v>1907</v>
      </c>
      <c r="E14">
        <v>1.9</v>
      </c>
    </row>
    <row r="15" spans="1:5">
      <c r="A15">
        <v>1</v>
      </c>
      <c r="B15" t="s">
        <v>1904</v>
      </c>
      <c r="C15">
        <v>1</v>
      </c>
      <c r="D15" t="s">
        <v>1908</v>
      </c>
      <c r="E15">
        <v>0.9</v>
      </c>
    </row>
    <row r="16" spans="1:5">
      <c r="A16">
        <v>1</v>
      </c>
      <c r="B16" t="s">
        <v>1904</v>
      </c>
      <c r="C16">
        <v>1</v>
      </c>
      <c r="D16" t="s">
        <v>1770</v>
      </c>
      <c r="E16">
        <v>2.1</v>
      </c>
    </row>
    <row r="17" spans="1:5">
      <c r="A17">
        <v>1</v>
      </c>
      <c r="B17" t="s">
        <v>1771</v>
      </c>
      <c r="C17">
        <v>2</v>
      </c>
      <c r="D17" t="s">
        <v>1905</v>
      </c>
      <c r="E17">
        <v>1.8</v>
      </c>
    </row>
    <row r="18" spans="1:5">
      <c r="A18">
        <v>1</v>
      </c>
      <c r="B18" t="s">
        <v>1771</v>
      </c>
      <c r="C18">
        <v>2</v>
      </c>
      <c r="D18" t="s">
        <v>1906</v>
      </c>
      <c r="E18">
        <v>1.7</v>
      </c>
    </row>
    <row r="19" spans="1:5">
      <c r="A19">
        <v>1</v>
      </c>
      <c r="B19" t="s">
        <v>1771</v>
      </c>
      <c r="C19">
        <v>2</v>
      </c>
      <c r="D19" t="s">
        <v>1907</v>
      </c>
      <c r="E19">
        <v>1.8</v>
      </c>
    </row>
    <row r="20" spans="1:5">
      <c r="A20">
        <v>1</v>
      </c>
      <c r="B20" t="s">
        <v>1771</v>
      </c>
      <c r="C20">
        <v>2</v>
      </c>
      <c r="D20" t="s">
        <v>1772</v>
      </c>
      <c r="E20">
        <v>2</v>
      </c>
    </row>
    <row r="21" spans="1:5">
      <c r="A21">
        <v>1</v>
      </c>
      <c r="B21" t="s">
        <v>1771</v>
      </c>
      <c r="C21">
        <v>2</v>
      </c>
      <c r="D21" t="s">
        <v>1908</v>
      </c>
      <c r="E21">
        <v>1.8</v>
      </c>
    </row>
    <row r="22" spans="1:5">
      <c r="A22">
        <v>1</v>
      </c>
      <c r="B22" t="s">
        <v>1773</v>
      </c>
      <c r="C22">
        <v>3</v>
      </c>
      <c r="D22" t="s">
        <v>1906</v>
      </c>
      <c r="E22">
        <v>1.2</v>
      </c>
    </row>
    <row r="23" spans="1:5">
      <c r="A23">
        <v>1</v>
      </c>
      <c r="B23" t="s">
        <v>1773</v>
      </c>
      <c r="C23">
        <v>3</v>
      </c>
      <c r="D23" t="s">
        <v>1907</v>
      </c>
      <c r="E23">
        <v>2.7</v>
      </c>
    </row>
    <row r="24" spans="1:5">
      <c r="A24">
        <v>1</v>
      </c>
      <c r="B24" t="s">
        <v>1773</v>
      </c>
      <c r="C24">
        <v>3</v>
      </c>
      <c r="D24" t="s">
        <v>1772</v>
      </c>
      <c r="E24">
        <v>3.2</v>
      </c>
    </row>
    <row r="25" spans="1:5">
      <c r="A25">
        <v>1</v>
      </c>
      <c r="B25" t="s">
        <v>1773</v>
      </c>
      <c r="C25">
        <v>3</v>
      </c>
      <c r="D25" t="s">
        <v>1908</v>
      </c>
      <c r="E25">
        <v>1.7</v>
      </c>
    </row>
    <row r="26" spans="1:5">
      <c r="A26">
        <v>1</v>
      </c>
      <c r="B26" t="s">
        <v>1773</v>
      </c>
      <c r="C26">
        <v>3</v>
      </c>
      <c r="D26" t="s">
        <v>1770</v>
      </c>
      <c r="E26">
        <v>2.2000000000000002</v>
      </c>
    </row>
    <row r="27" spans="1:5">
      <c r="A27">
        <v>2</v>
      </c>
      <c r="B27" t="s">
        <v>1904</v>
      </c>
      <c r="C27">
        <v>4</v>
      </c>
      <c r="D27" t="s">
        <v>1906</v>
      </c>
      <c r="E27">
        <v>3.5</v>
      </c>
    </row>
    <row r="28" spans="1:5">
      <c r="A28">
        <v>2</v>
      </c>
      <c r="B28" t="s">
        <v>1904</v>
      </c>
      <c r="C28">
        <v>4</v>
      </c>
      <c r="D28" t="s">
        <v>1907</v>
      </c>
      <c r="E28">
        <v>3</v>
      </c>
    </row>
    <row r="29" spans="1:5">
      <c r="A29">
        <v>2</v>
      </c>
      <c r="B29" t="s">
        <v>1904</v>
      </c>
      <c r="C29">
        <v>4</v>
      </c>
      <c r="D29" t="s">
        <v>1772</v>
      </c>
      <c r="E29">
        <v>3.8</v>
      </c>
    </row>
    <row r="30" spans="1:5">
      <c r="A30">
        <v>2</v>
      </c>
      <c r="B30" t="s">
        <v>1904</v>
      </c>
      <c r="C30">
        <v>4</v>
      </c>
      <c r="D30" t="s">
        <v>1908</v>
      </c>
      <c r="E30">
        <v>1.7</v>
      </c>
    </row>
    <row r="31" spans="1:5">
      <c r="A31">
        <v>2</v>
      </c>
      <c r="B31" t="s">
        <v>1904</v>
      </c>
      <c r="C31">
        <v>4</v>
      </c>
      <c r="D31" t="s">
        <v>1770</v>
      </c>
      <c r="E31">
        <v>2.8</v>
      </c>
    </row>
    <row r="32" spans="1:5">
      <c r="A32">
        <v>2</v>
      </c>
      <c r="B32" t="s">
        <v>1771</v>
      </c>
      <c r="C32">
        <v>5</v>
      </c>
      <c r="D32" t="s">
        <v>1906</v>
      </c>
      <c r="E32">
        <v>0.6</v>
      </c>
    </row>
    <row r="33" spans="1:5">
      <c r="A33">
        <v>2</v>
      </c>
      <c r="B33" t="s">
        <v>1771</v>
      </c>
      <c r="C33">
        <v>5</v>
      </c>
      <c r="D33" t="s">
        <v>1907</v>
      </c>
      <c r="E33">
        <v>0.4</v>
      </c>
    </row>
    <row r="34" spans="1:5">
      <c r="A34">
        <v>2</v>
      </c>
      <c r="B34" t="s">
        <v>1771</v>
      </c>
      <c r="C34">
        <v>5</v>
      </c>
      <c r="D34" t="s">
        <v>1772</v>
      </c>
      <c r="E34">
        <v>0.5</v>
      </c>
    </row>
    <row r="35" spans="1:5">
      <c r="A35">
        <v>2</v>
      </c>
      <c r="B35" t="s">
        <v>1771</v>
      </c>
      <c r="C35">
        <v>5</v>
      </c>
      <c r="D35" t="s">
        <v>1908</v>
      </c>
      <c r="E35">
        <v>1.2</v>
      </c>
    </row>
    <row r="36" spans="1:5">
      <c r="A36">
        <v>2</v>
      </c>
      <c r="B36" t="s">
        <v>1771</v>
      </c>
      <c r="C36">
        <v>5</v>
      </c>
      <c r="D36" t="s">
        <v>1770</v>
      </c>
      <c r="E36">
        <v>0.4</v>
      </c>
    </row>
    <row r="37" spans="1:5">
      <c r="A37">
        <v>2</v>
      </c>
      <c r="B37" t="s">
        <v>1773</v>
      </c>
      <c r="C37">
        <v>6</v>
      </c>
      <c r="D37" t="s">
        <v>1906</v>
      </c>
      <c r="E37">
        <v>1.4</v>
      </c>
    </row>
    <row r="38" spans="1:5">
      <c r="A38">
        <v>2</v>
      </c>
      <c r="B38" t="s">
        <v>1773</v>
      </c>
      <c r="C38">
        <v>6</v>
      </c>
      <c r="D38" t="s">
        <v>1907</v>
      </c>
      <c r="E38">
        <v>2.1</v>
      </c>
    </row>
    <row r="39" spans="1:5">
      <c r="A39">
        <v>2</v>
      </c>
      <c r="B39" t="s">
        <v>1773</v>
      </c>
      <c r="C39">
        <v>6</v>
      </c>
      <c r="D39" t="s">
        <v>1772</v>
      </c>
      <c r="E39">
        <v>0.9</v>
      </c>
    </row>
    <row r="40" spans="1:5">
      <c r="A40">
        <v>2</v>
      </c>
      <c r="B40" t="s">
        <v>1773</v>
      </c>
      <c r="C40">
        <v>6</v>
      </c>
      <c r="D40" t="s">
        <v>1908</v>
      </c>
      <c r="E40">
        <v>2.4</v>
      </c>
    </row>
    <row r="41" spans="1:5">
      <c r="A41">
        <v>2</v>
      </c>
      <c r="B41" t="s">
        <v>1773</v>
      </c>
      <c r="C41">
        <v>6</v>
      </c>
      <c r="D41" t="s">
        <v>1770</v>
      </c>
      <c r="E41">
        <v>2.1</v>
      </c>
    </row>
    <row r="42" spans="1:5">
      <c r="A42">
        <v>3</v>
      </c>
      <c r="B42" t="s">
        <v>1904</v>
      </c>
      <c r="C42">
        <v>7</v>
      </c>
      <c r="D42" t="s">
        <v>1906</v>
      </c>
      <c r="E42">
        <v>4</v>
      </c>
    </row>
    <row r="43" spans="1:5">
      <c r="A43">
        <v>3</v>
      </c>
      <c r="B43" t="s">
        <v>1904</v>
      </c>
      <c r="C43">
        <v>7</v>
      </c>
      <c r="D43" t="s">
        <v>1907</v>
      </c>
      <c r="E43">
        <v>4.5999999999999996</v>
      </c>
    </row>
    <row r="44" spans="1:5">
      <c r="A44">
        <v>3</v>
      </c>
      <c r="B44" t="s">
        <v>1904</v>
      </c>
      <c r="C44">
        <v>7</v>
      </c>
      <c r="D44" t="s">
        <v>1772</v>
      </c>
      <c r="E44">
        <v>2.6</v>
      </c>
    </row>
    <row r="45" spans="1:5">
      <c r="A45">
        <v>3</v>
      </c>
      <c r="B45" t="s">
        <v>1904</v>
      </c>
      <c r="C45">
        <v>7</v>
      </c>
      <c r="D45" t="s">
        <v>1908</v>
      </c>
      <c r="E45">
        <v>2.7</v>
      </c>
    </row>
    <row r="46" spans="1:5">
      <c r="A46">
        <v>3</v>
      </c>
      <c r="B46" t="s">
        <v>1904</v>
      </c>
      <c r="C46">
        <v>7</v>
      </c>
      <c r="D46" t="s">
        <v>1770</v>
      </c>
      <c r="E46">
        <v>4.7</v>
      </c>
    </row>
    <row r="47" spans="1:5">
      <c r="A47">
        <v>3</v>
      </c>
      <c r="B47" t="s">
        <v>1771</v>
      </c>
      <c r="C47">
        <v>8</v>
      </c>
      <c r="D47" t="s">
        <v>1905</v>
      </c>
      <c r="E47">
        <v>1.2</v>
      </c>
    </row>
    <row r="48" spans="1:5">
      <c r="A48">
        <v>3</v>
      </c>
      <c r="B48" t="s">
        <v>1771</v>
      </c>
      <c r="C48">
        <v>8</v>
      </c>
      <c r="D48" t="s">
        <v>1906</v>
      </c>
      <c r="E48">
        <v>1.8</v>
      </c>
    </row>
    <row r="49" spans="1:5">
      <c r="A49">
        <v>3</v>
      </c>
      <c r="B49" t="s">
        <v>1771</v>
      </c>
      <c r="C49">
        <v>8</v>
      </c>
      <c r="D49" t="s">
        <v>1907</v>
      </c>
      <c r="E49">
        <v>1.1000000000000001</v>
      </c>
    </row>
    <row r="50" spans="1:5">
      <c r="A50">
        <v>3</v>
      </c>
      <c r="B50" t="s">
        <v>1771</v>
      </c>
      <c r="C50">
        <v>8</v>
      </c>
      <c r="D50" t="s">
        <v>1772</v>
      </c>
      <c r="E50">
        <v>1</v>
      </c>
    </row>
    <row r="51" spans="1:5">
      <c r="A51">
        <v>3</v>
      </c>
      <c r="B51" t="s">
        <v>1771</v>
      </c>
      <c r="C51">
        <v>8</v>
      </c>
      <c r="D51" t="s">
        <v>1908</v>
      </c>
      <c r="E51">
        <v>1.5</v>
      </c>
    </row>
    <row r="52" spans="1:5">
      <c r="A52">
        <v>3</v>
      </c>
      <c r="B52" t="s">
        <v>1773</v>
      </c>
      <c r="C52">
        <v>9</v>
      </c>
      <c r="D52" t="s">
        <v>1905</v>
      </c>
      <c r="E52">
        <v>2.9</v>
      </c>
    </row>
    <row r="53" spans="1:5">
      <c r="A53">
        <v>3</v>
      </c>
      <c r="B53" t="s">
        <v>1773</v>
      </c>
      <c r="C53">
        <v>9</v>
      </c>
      <c r="D53" t="s">
        <v>1906</v>
      </c>
      <c r="E53">
        <v>3</v>
      </c>
    </row>
    <row r="54" spans="1:5">
      <c r="A54">
        <v>3</v>
      </c>
      <c r="B54" t="s">
        <v>1773</v>
      </c>
      <c r="C54">
        <v>9</v>
      </c>
      <c r="D54" t="s">
        <v>1907</v>
      </c>
      <c r="E54">
        <v>3.1</v>
      </c>
    </row>
    <row r="55" spans="1:5">
      <c r="A55">
        <v>3</v>
      </c>
      <c r="B55" t="s">
        <v>1773</v>
      </c>
      <c r="C55">
        <v>9</v>
      </c>
      <c r="D55" t="s">
        <v>1772</v>
      </c>
      <c r="E55">
        <v>3.2</v>
      </c>
    </row>
    <row r="56" spans="1:5">
      <c r="A56">
        <v>3</v>
      </c>
      <c r="B56" t="s">
        <v>1773</v>
      </c>
      <c r="C56">
        <v>9</v>
      </c>
      <c r="D56" t="s">
        <v>1908</v>
      </c>
      <c r="E56">
        <v>3.6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27" sqref="C27"/>
    </sheetView>
  </sheetViews>
  <sheetFormatPr baseColWidth="10" defaultColWidth="11" defaultRowHeight="13" x14ac:dyDescent="0"/>
  <sheetData>
    <row r="1" spans="1:3" ht="20">
      <c r="A1" s="36" t="s">
        <v>613</v>
      </c>
    </row>
    <row r="4" spans="1:3">
      <c r="A4" t="s">
        <v>528</v>
      </c>
    </row>
    <row r="5" spans="1:3">
      <c r="A5" t="s">
        <v>529</v>
      </c>
    </row>
    <row r="6" spans="1:3">
      <c r="A6" t="s">
        <v>530</v>
      </c>
    </row>
    <row r="7" spans="1:3">
      <c r="A7" t="s">
        <v>531</v>
      </c>
    </row>
    <row r="8" spans="1:3">
      <c r="A8" t="s">
        <v>532</v>
      </c>
    </row>
    <row r="9" spans="1:3">
      <c r="A9" t="s">
        <v>533</v>
      </c>
    </row>
    <row r="10" spans="1:3">
      <c r="A10" t="s">
        <v>460</v>
      </c>
    </row>
    <row r="11" spans="1:3">
      <c r="A11" t="s">
        <v>644</v>
      </c>
    </row>
    <row r="12" spans="1:3">
      <c r="A12" t="s">
        <v>645</v>
      </c>
    </row>
    <row r="15" spans="1:3">
      <c r="A15" t="s">
        <v>353</v>
      </c>
      <c r="B15" t="s">
        <v>572</v>
      </c>
      <c r="C15" s="1" t="s">
        <v>573</v>
      </c>
    </row>
    <row r="16" spans="1:3">
      <c r="A16" t="s">
        <v>574</v>
      </c>
      <c r="B16" t="s">
        <v>575</v>
      </c>
      <c r="C16">
        <v>173</v>
      </c>
    </row>
    <row r="17" spans="1:3">
      <c r="A17" t="s">
        <v>568</v>
      </c>
      <c r="B17" t="s">
        <v>575</v>
      </c>
      <c r="C17">
        <v>51</v>
      </c>
    </row>
    <row r="18" spans="1:3">
      <c r="A18" t="s">
        <v>569</v>
      </c>
      <c r="B18" t="s">
        <v>575</v>
      </c>
    </row>
    <row r="19" spans="1:3">
      <c r="A19" t="s">
        <v>574</v>
      </c>
      <c r="B19" t="s">
        <v>570</v>
      </c>
      <c r="C19">
        <v>137</v>
      </c>
    </row>
    <row r="20" spans="1:3">
      <c r="A20" t="s">
        <v>568</v>
      </c>
      <c r="B20" t="s">
        <v>570</v>
      </c>
    </row>
    <row r="21" spans="1:3">
      <c r="A21" t="s">
        <v>569</v>
      </c>
      <c r="B21" t="s">
        <v>570</v>
      </c>
    </row>
    <row r="22" spans="1:3">
      <c r="A22" t="s">
        <v>574</v>
      </c>
      <c r="B22" t="s">
        <v>571</v>
      </c>
      <c r="C22">
        <v>170</v>
      </c>
    </row>
    <row r="23" spans="1:3">
      <c r="A23" t="s">
        <v>568</v>
      </c>
      <c r="B23" t="s">
        <v>571</v>
      </c>
      <c r="C23">
        <v>100</v>
      </c>
    </row>
    <row r="24" spans="1:3">
      <c r="A24" t="s">
        <v>569</v>
      </c>
      <c r="B24" t="s">
        <v>571</v>
      </c>
      <c r="C24">
        <v>25</v>
      </c>
    </row>
    <row r="25" spans="1:3">
      <c r="A25" t="s">
        <v>574</v>
      </c>
      <c r="B25" t="s">
        <v>499</v>
      </c>
      <c r="C25">
        <v>110</v>
      </c>
    </row>
    <row r="26" spans="1:3">
      <c r="A26" t="s">
        <v>568</v>
      </c>
      <c r="B26" t="s">
        <v>499</v>
      </c>
    </row>
    <row r="27" spans="1:3">
      <c r="A27" t="s">
        <v>569</v>
      </c>
      <c r="B27" t="s">
        <v>499</v>
      </c>
      <c r="C27">
        <v>20</v>
      </c>
    </row>
  </sheetData>
  <phoneticPr fontId="3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topLeftCell="A25" workbookViewId="0">
      <selection activeCell="N81" sqref="N81"/>
    </sheetView>
  </sheetViews>
  <sheetFormatPr baseColWidth="10" defaultColWidth="11" defaultRowHeight="13" x14ac:dyDescent="0"/>
  <sheetData>
    <row r="1" spans="1:1" ht="23">
      <c r="A1" s="26" t="s">
        <v>1549</v>
      </c>
    </row>
    <row r="4" spans="1:1">
      <c r="A4" t="s">
        <v>1520</v>
      </c>
    </row>
    <row r="5" spans="1:1">
      <c r="A5" t="s">
        <v>1236</v>
      </c>
    </row>
    <row r="6" spans="1:1">
      <c r="A6" t="s">
        <v>1238</v>
      </c>
    </row>
    <row r="7" spans="1:1">
      <c r="A7" t="s">
        <v>1239</v>
      </c>
    </row>
    <row r="9" spans="1:1">
      <c r="A9" t="s">
        <v>1380</v>
      </c>
    </row>
    <row r="10" spans="1:1">
      <c r="A10" t="s">
        <v>1381</v>
      </c>
    </row>
    <row r="12" spans="1:1">
      <c r="A12" t="s">
        <v>1240</v>
      </c>
    </row>
    <row r="13" spans="1:1">
      <c r="A13" t="s">
        <v>1383</v>
      </c>
    </row>
    <row r="14" spans="1:1">
      <c r="A14" t="s">
        <v>947</v>
      </c>
    </row>
    <row r="15" spans="1:1">
      <c r="A15" t="s">
        <v>949</v>
      </c>
    </row>
    <row r="16" spans="1:1">
      <c r="A16" t="s">
        <v>1127</v>
      </c>
    </row>
    <row r="17" spans="1:11">
      <c r="A17" t="s">
        <v>1547</v>
      </c>
    </row>
    <row r="18" spans="1:11">
      <c r="A18" t="s">
        <v>1548</v>
      </c>
    </row>
    <row r="20" spans="1:11">
      <c r="A20" s="1"/>
      <c r="B20" s="1"/>
      <c r="C20" s="1" t="s">
        <v>1550</v>
      </c>
      <c r="D20" s="1" t="s">
        <v>1550</v>
      </c>
      <c r="E20" s="1"/>
      <c r="F20" s="1"/>
      <c r="G20" s="1"/>
      <c r="H20" s="1"/>
      <c r="I20" s="1"/>
      <c r="J20" s="1"/>
      <c r="K20" s="1" t="s">
        <v>1551</v>
      </c>
    </row>
    <row r="21" spans="1:11">
      <c r="A21" s="1" t="s">
        <v>353</v>
      </c>
      <c r="B21" s="1" t="s">
        <v>1678</v>
      </c>
      <c r="C21" s="1" t="s">
        <v>1552</v>
      </c>
      <c r="D21" s="1" t="s">
        <v>1679</v>
      </c>
      <c r="E21" s="1" t="s">
        <v>1553</v>
      </c>
      <c r="F21" s="1" t="s">
        <v>1554</v>
      </c>
      <c r="G21" s="1" t="s">
        <v>1558</v>
      </c>
      <c r="H21" s="1" t="s">
        <v>1559</v>
      </c>
      <c r="I21" s="1" t="s">
        <v>1560</v>
      </c>
      <c r="J21" s="1" t="s">
        <v>1561</v>
      </c>
      <c r="K21" s="1" t="s">
        <v>1562</v>
      </c>
    </row>
    <row r="22" spans="1:11">
      <c r="A22" t="s">
        <v>1563</v>
      </c>
      <c r="B22">
        <v>5</v>
      </c>
      <c r="C22">
        <v>17</v>
      </c>
      <c r="D22">
        <v>3</v>
      </c>
      <c r="E22">
        <v>18</v>
      </c>
      <c r="F22">
        <v>18</v>
      </c>
      <c r="G22">
        <v>41</v>
      </c>
      <c r="H22">
        <v>48</v>
      </c>
      <c r="I22">
        <v>14</v>
      </c>
      <c r="J22">
        <v>139</v>
      </c>
      <c r="K22" s="3">
        <v>14.6</v>
      </c>
    </row>
    <row r="23" spans="1:11">
      <c r="A23" t="s">
        <v>1563</v>
      </c>
      <c r="B23">
        <v>5</v>
      </c>
      <c r="C23">
        <v>17</v>
      </c>
      <c r="D23">
        <v>5</v>
      </c>
      <c r="E23">
        <v>6</v>
      </c>
      <c r="F23">
        <v>4</v>
      </c>
      <c r="G23">
        <v>30</v>
      </c>
      <c r="H23">
        <v>9</v>
      </c>
      <c r="I23">
        <v>4</v>
      </c>
      <c r="J23">
        <v>53</v>
      </c>
      <c r="K23" s="3">
        <v>5.2</v>
      </c>
    </row>
    <row r="24" spans="1:11">
      <c r="A24" t="s">
        <v>1563</v>
      </c>
      <c r="B24">
        <v>5</v>
      </c>
      <c r="C24">
        <v>17</v>
      </c>
      <c r="D24">
        <v>10</v>
      </c>
      <c r="E24">
        <v>15</v>
      </c>
      <c r="F24">
        <v>21</v>
      </c>
      <c r="G24">
        <v>44</v>
      </c>
      <c r="H24">
        <v>13</v>
      </c>
      <c r="I24">
        <v>11</v>
      </c>
      <c r="J24">
        <v>104</v>
      </c>
      <c r="K24" s="3">
        <v>8.1999999999999993</v>
      </c>
    </row>
    <row r="25" spans="1:11">
      <c r="A25" t="s">
        <v>1563</v>
      </c>
      <c r="B25">
        <v>7</v>
      </c>
      <c r="C25">
        <v>18</v>
      </c>
      <c r="D25">
        <v>5</v>
      </c>
      <c r="E25">
        <v>8</v>
      </c>
      <c r="F25">
        <v>10</v>
      </c>
      <c r="G25">
        <v>14</v>
      </c>
      <c r="H25">
        <v>5</v>
      </c>
      <c r="I25">
        <v>3</v>
      </c>
      <c r="J25">
        <v>40</v>
      </c>
      <c r="K25" s="3">
        <v>6</v>
      </c>
    </row>
    <row r="26" spans="1:11">
      <c r="A26" t="s">
        <v>1563</v>
      </c>
      <c r="B26">
        <v>7</v>
      </c>
      <c r="C26">
        <v>18</v>
      </c>
      <c r="D26">
        <v>12</v>
      </c>
      <c r="E26">
        <v>10</v>
      </c>
      <c r="F26">
        <v>38</v>
      </c>
      <c r="G26">
        <v>36</v>
      </c>
      <c r="H26">
        <v>16</v>
      </c>
      <c r="I26">
        <v>4</v>
      </c>
      <c r="J26">
        <v>104</v>
      </c>
      <c r="K26" s="3">
        <v>10.199999999999999</v>
      </c>
    </row>
    <row r="27" spans="1:11">
      <c r="A27" t="s">
        <v>1563</v>
      </c>
      <c r="B27">
        <v>7</v>
      </c>
      <c r="C27">
        <v>18</v>
      </c>
      <c r="D27">
        <v>13</v>
      </c>
      <c r="E27">
        <v>0</v>
      </c>
      <c r="F27">
        <v>15</v>
      </c>
      <c r="G27">
        <v>12</v>
      </c>
      <c r="H27">
        <v>3</v>
      </c>
      <c r="I27">
        <v>3</v>
      </c>
      <c r="J27">
        <v>33</v>
      </c>
      <c r="K27" s="3">
        <v>4.5999999999999996</v>
      </c>
    </row>
    <row r="28" spans="1:11">
      <c r="A28" t="s">
        <v>1563</v>
      </c>
      <c r="B28">
        <v>18</v>
      </c>
      <c r="C28">
        <v>14</v>
      </c>
      <c r="D28">
        <v>1</v>
      </c>
      <c r="E28">
        <v>11</v>
      </c>
      <c r="F28">
        <v>8</v>
      </c>
      <c r="G28">
        <v>5</v>
      </c>
      <c r="H28">
        <v>9</v>
      </c>
      <c r="I28">
        <v>19</v>
      </c>
      <c r="J28">
        <v>52</v>
      </c>
      <c r="K28" s="3">
        <v>7.8</v>
      </c>
    </row>
    <row r="29" spans="1:11">
      <c r="A29" t="s">
        <v>1563</v>
      </c>
      <c r="B29">
        <v>18</v>
      </c>
      <c r="C29">
        <v>14</v>
      </c>
      <c r="D29">
        <v>5</v>
      </c>
      <c r="E29">
        <v>13</v>
      </c>
      <c r="F29">
        <v>23</v>
      </c>
      <c r="G29">
        <v>68</v>
      </c>
      <c r="H29">
        <v>18</v>
      </c>
      <c r="I29">
        <v>11</v>
      </c>
      <c r="J29">
        <v>133</v>
      </c>
      <c r="K29" s="3">
        <v>12.6</v>
      </c>
    </row>
    <row r="30" spans="1:11">
      <c r="A30" t="s">
        <v>1563</v>
      </c>
      <c r="B30">
        <v>18</v>
      </c>
      <c r="C30">
        <v>14</v>
      </c>
      <c r="D30">
        <v>8</v>
      </c>
      <c r="E30">
        <v>1</v>
      </c>
      <c r="F30">
        <v>29</v>
      </c>
      <c r="G30">
        <v>60</v>
      </c>
      <c r="H30">
        <v>2</v>
      </c>
      <c r="I30">
        <v>1</v>
      </c>
      <c r="J30">
        <v>93</v>
      </c>
      <c r="K30" s="3">
        <v>10.199999999999999</v>
      </c>
    </row>
    <row r="31" spans="1:11">
      <c r="A31" t="s">
        <v>1563</v>
      </c>
      <c r="B31">
        <v>30</v>
      </c>
      <c r="C31">
        <v>11</v>
      </c>
      <c r="D31">
        <v>3</v>
      </c>
      <c r="E31">
        <v>17</v>
      </c>
      <c r="F31">
        <v>1</v>
      </c>
      <c r="G31">
        <v>13</v>
      </c>
      <c r="H31">
        <v>13</v>
      </c>
      <c r="I31">
        <v>2</v>
      </c>
      <c r="J31">
        <v>46</v>
      </c>
      <c r="K31" s="3">
        <v>5.4</v>
      </c>
    </row>
    <row r="32" spans="1:11">
      <c r="A32" t="s">
        <v>1563</v>
      </c>
      <c r="B32">
        <v>30</v>
      </c>
      <c r="C32">
        <v>11</v>
      </c>
      <c r="D32">
        <v>8</v>
      </c>
      <c r="E32">
        <v>12</v>
      </c>
      <c r="F32">
        <v>16</v>
      </c>
      <c r="G32">
        <v>23</v>
      </c>
      <c r="H32">
        <v>22</v>
      </c>
      <c r="I32">
        <v>14</v>
      </c>
      <c r="J32">
        <v>87</v>
      </c>
      <c r="K32" s="3">
        <v>6.6</v>
      </c>
    </row>
    <row r="33" spans="1:11">
      <c r="A33" t="s">
        <v>1563</v>
      </c>
      <c r="B33">
        <v>30</v>
      </c>
      <c r="C33">
        <v>11</v>
      </c>
      <c r="D33">
        <v>10</v>
      </c>
      <c r="E33">
        <v>23</v>
      </c>
      <c r="F33">
        <v>15</v>
      </c>
      <c r="G33">
        <v>19</v>
      </c>
      <c r="H33">
        <v>17</v>
      </c>
      <c r="I33">
        <v>1</v>
      </c>
      <c r="J33">
        <v>75</v>
      </c>
      <c r="K33" s="3">
        <v>7</v>
      </c>
    </row>
    <row r="34" spans="1:11">
      <c r="A34" t="s">
        <v>1563</v>
      </c>
      <c r="B34">
        <v>49</v>
      </c>
      <c r="C34">
        <v>9</v>
      </c>
      <c r="D34">
        <v>3</v>
      </c>
      <c r="E34">
        <v>10</v>
      </c>
      <c r="F34">
        <v>27</v>
      </c>
      <c r="G34">
        <v>15</v>
      </c>
      <c r="H34">
        <v>1</v>
      </c>
      <c r="I34">
        <v>0</v>
      </c>
      <c r="J34">
        <v>53</v>
      </c>
      <c r="K34" s="3">
        <v>2</v>
      </c>
    </row>
    <row r="35" spans="1:11">
      <c r="A35" t="s">
        <v>1563</v>
      </c>
      <c r="B35">
        <v>49</v>
      </c>
      <c r="C35">
        <v>9</v>
      </c>
      <c r="D35">
        <v>5</v>
      </c>
      <c r="E35">
        <v>13</v>
      </c>
      <c r="F35">
        <v>7</v>
      </c>
      <c r="G35">
        <v>14</v>
      </c>
      <c r="H35">
        <v>11</v>
      </c>
      <c r="I35">
        <v>4</v>
      </c>
      <c r="J35">
        <v>49</v>
      </c>
      <c r="K35" s="3">
        <v>6.8</v>
      </c>
    </row>
    <row r="36" spans="1:11">
      <c r="A36" t="s">
        <v>1563</v>
      </c>
      <c r="B36">
        <v>49</v>
      </c>
      <c r="C36">
        <v>9</v>
      </c>
      <c r="D36">
        <v>8</v>
      </c>
      <c r="E36">
        <v>10</v>
      </c>
      <c r="F36">
        <v>25</v>
      </c>
      <c r="G36">
        <v>17</v>
      </c>
      <c r="H36">
        <v>16</v>
      </c>
      <c r="I36">
        <v>11</v>
      </c>
      <c r="J36">
        <v>79</v>
      </c>
      <c r="K36" s="3">
        <v>6</v>
      </c>
    </row>
    <row r="37" spans="1:11">
      <c r="A37" t="s">
        <v>1563</v>
      </c>
      <c r="B37">
        <v>76</v>
      </c>
      <c r="C37">
        <v>21</v>
      </c>
      <c r="D37">
        <v>4</v>
      </c>
      <c r="E37">
        <v>3</v>
      </c>
      <c r="F37">
        <v>3</v>
      </c>
      <c r="G37">
        <v>11</v>
      </c>
      <c r="H37">
        <v>7</v>
      </c>
      <c r="I37">
        <v>0</v>
      </c>
      <c r="J37">
        <v>24</v>
      </c>
      <c r="K37" s="3">
        <v>4</v>
      </c>
    </row>
    <row r="38" spans="1:11">
      <c r="A38" t="s">
        <v>1563</v>
      </c>
      <c r="B38">
        <v>76</v>
      </c>
      <c r="C38">
        <v>21</v>
      </c>
      <c r="D38">
        <v>7</v>
      </c>
      <c r="E38">
        <v>15</v>
      </c>
      <c r="F38">
        <v>4</v>
      </c>
      <c r="G38">
        <v>32</v>
      </c>
      <c r="H38">
        <v>26</v>
      </c>
      <c r="I38">
        <v>24</v>
      </c>
      <c r="J38">
        <v>101</v>
      </c>
      <c r="K38" s="3">
        <v>12.4</v>
      </c>
    </row>
    <row r="39" spans="1:11">
      <c r="A39" t="s">
        <v>1563</v>
      </c>
      <c r="B39">
        <v>76</v>
      </c>
      <c r="C39">
        <v>21</v>
      </c>
      <c r="D39">
        <v>11</v>
      </c>
      <c r="E39">
        <v>2</v>
      </c>
      <c r="F39">
        <v>19</v>
      </c>
      <c r="G39">
        <v>14</v>
      </c>
      <c r="H39">
        <v>19</v>
      </c>
      <c r="I39">
        <v>0</v>
      </c>
      <c r="J39">
        <v>54</v>
      </c>
      <c r="K39" s="3">
        <v>5.8</v>
      </c>
    </row>
    <row r="40" spans="1:11">
      <c r="A40" t="s">
        <v>1563</v>
      </c>
      <c r="B40">
        <v>79</v>
      </c>
      <c r="C40">
        <v>18</v>
      </c>
      <c r="D40">
        <v>1</v>
      </c>
      <c r="E40">
        <v>14</v>
      </c>
      <c r="F40">
        <v>13</v>
      </c>
      <c r="G40">
        <v>7</v>
      </c>
      <c r="H40">
        <v>9</v>
      </c>
      <c r="I40">
        <v>0</v>
      </c>
      <c r="J40">
        <v>43</v>
      </c>
      <c r="K40" s="3">
        <v>3.6</v>
      </c>
    </row>
    <row r="41" spans="1:11">
      <c r="A41" t="s">
        <v>1563</v>
      </c>
      <c r="B41">
        <v>79</v>
      </c>
      <c r="C41">
        <v>18</v>
      </c>
      <c r="D41">
        <v>4</v>
      </c>
      <c r="E41">
        <v>0</v>
      </c>
      <c r="F41">
        <v>32</v>
      </c>
      <c r="G41">
        <v>32</v>
      </c>
      <c r="H41">
        <v>27</v>
      </c>
      <c r="I41">
        <v>16</v>
      </c>
      <c r="J41">
        <v>107</v>
      </c>
      <c r="K41" s="3">
        <v>12.8</v>
      </c>
    </row>
    <row r="42" spans="1:11">
      <c r="A42" t="s">
        <v>1563</v>
      </c>
      <c r="B42">
        <v>79</v>
      </c>
      <c r="C42">
        <v>18</v>
      </c>
      <c r="D42">
        <v>11</v>
      </c>
      <c r="E42">
        <v>16</v>
      </c>
      <c r="F42">
        <v>22</v>
      </c>
      <c r="G42">
        <v>43</v>
      </c>
      <c r="H42">
        <v>18</v>
      </c>
      <c r="I42">
        <v>8</v>
      </c>
      <c r="J42">
        <v>107</v>
      </c>
      <c r="K42" s="3">
        <v>10.6</v>
      </c>
    </row>
    <row r="43" spans="1:11">
      <c r="A43" t="s">
        <v>1563</v>
      </c>
      <c r="B43">
        <v>84</v>
      </c>
      <c r="C43">
        <v>19</v>
      </c>
      <c r="D43">
        <v>1</v>
      </c>
      <c r="E43">
        <v>14</v>
      </c>
      <c r="F43">
        <v>32</v>
      </c>
      <c r="G43">
        <v>25</v>
      </c>
      <c r="H43">
        <v>39</v>
      </c>
      <c r="I43">
        <v>7</v>
      </c>
      <c r="J43">
        <v>117</v>
      </c>
      <c r="K43" s="3">
        <v>10.199999999999999</v>
      </c>
    </row>
    <row r="44" spans="1:11">
      <c r="A44" t="s">
        <v>1563</v>
      </c>
      <c r="B44">
        <v>84</v>
      </c>
      <c r="C44">
        <v>19</v>
      </c>
      <c r="D44">
        <v>8</v>
      </c>
      <c r="E44">
        <v>25</v>
      </c>
      <c r="F44">
        <v>43</v>
      </c>
      <c r="G44">
        <v>42</v>
      </c>
      <c r="H44">
        <v>17</v>
      </c>
      <c r="I44">
        <v>3</v>
      </c>
      <c r="J44">
        <v>130</v>
      </c>
      <c r="K44" s="3">
        <v>7.2</v>
      </c>
    </row>
    <row r="45" spans="1:11">
      <c r="A45" t="s">
        <v>1563</v>
      </c>
      <c r="B45">
        <v>84</v>
      </c>
      <c r="C45">
        <v>19</v>
      </c>
      <c r="D45">
        <v>15</v>
      </c>
      <c r="E45">
        <v>5</v>
      </c>
      <c r="F45">
        <v>22</v>
      </c>
      <c r="G45">
        <v>61</v>
      </c>
      <c r="H45">
        <v>30</v>
      </c>
      <c r="I45">
        <v>13</v>
      </c>
      <c r="J45">
        <v>131</v>
      </c>
      <c r="K45" s="3">
        <v>14.2</v>
      </c>
    </row>
    <row r="46" spans="1:11">
      <c r="A46" t="s">
        <v>1563</v>
      </c>
      <c r="B46">
        <v>86</v>
      </c>
      <c r="C46">
        <v>17</v>
      </c>
      <c r="D46">
        <v>8</v>
      </c>
      <c r="E46">
        <v>1</v>
      </c>
      <c r="F46">
        <v>19</v>
      </c>
      <c r="G46">
        <v>32</v>
      </c>
      <c r="H46">
        <v>10</v>
      </c>
      <c r="I46">
        <v>8</v>
      </c>
      <c r="J46">
        <v>70</v>
      </c>
      <c r="K46" s="3">
        <v>8.6</v>
      </c>
    </row>
    <row r="47" spans="1:11">
      <c r="A47" t="s">
        <v>1563</v>
      </c>
      <c r="B47">
        <v>86</v>
      </c>
      <c r="C47">
        <v>17</v>
      </c>
      <c r="D47">
        <v>11</v>
      </c>
      <c r="E47">
        <v>8</v>
      </c>
      <c r="F47">
        <v>17</v>
      </c>
      <c r="G47">
        <v>13</v>
      </c>
      <c r="H47">
        <v>10</v>
      </c>
      <c r="I47">
        <v>3</v>
      </c>
      <c r="J47">
        <v>51</v>
      </c>
      <c r="K47" s="3">
        <v>4.8</v>
      </c>
    </row>
    <row r="48" spans="1:11">
      <c r="A48" t="s">
        <v>1563</v>
      </c>
      <c r="B48">
        <v>86</v>
      </c>
      <c r="C48">
        <v>17</v>
      </c>
      <c r="D48">
        <v>12</v>
      </c>
      <c r="E48">
        <v>7</v>
      </c>
      <c r="F48">
        <v>22</v>
      </c>
      <c r="G48">
        <v>55</v>
      </c>
      <c r="H48">
        <v>11</v>
      </c>
      <c r="I48">
        <v>4</v>
      </c>
      <c r="J48">
        <v>99</v>
      </c>
      <c r="K48" s="3">
        <v>9.8000000000000007</v>
      </c>
    </row>
    <row r="49" spans="1:15">
      <c r="A49" t="s">
        <v>1563</v>
      </c>
      <c r="B49">
        <v>95</v>
      </c>
      <c r="C49">
        <v>20</v>
      </c>
      <c r="D49">
        <v>1</v>
      </c>
      <c r="E49">
        <v>17</v>
      </c>
      <c r="F49">
        <v>12</v>
      </c>
      <c r="G49">
        <v>20</v>
      </c>
      <c r="H49">
        <v>18</v>
      </c>
      <c r="I49">
        <v>4</v>
      </c>
      <c r="J49">
        <v>71</v>
      </c>
      <c r="K49" s="3">
        <v>5</v>
      </c>
    </row>
    <row r="50" spans="1:15">
      <c r="A50" t="s">
        <v>1563</v>
      </c>
      <c r="B50">
        <v>95</v>
      </c>
      <c r="C50">
        <v>20</v>
      </c>
      <c r="D50">
        <v>8</v>
      </c>
      <c r="E50">
        <v>32</v>
      </c>
      <c r="F50">
        <v>4</v>
      </c>
      <c r="G50">
        <v>26</v>
      </c>
      <c r="H50">
        <v>29</v>
      </c>
      <c r="I50">
        <v>12</v>
      </c>
      <c r="J50">
        <v>103</v>
      </c>
      <c r="K50" s="3">
        <v>11.6</v>
      </c>
    </row>
    <row r="51" spans="1:15">
      <c r="A51" t="s">
        <v>1563</v>
      </c>
      <c r="B51">
        <v>95</v>
      </c>
      <c r="C51">
        <v>20</v>
      </c>
      <c r="D51">
        <v>15</v>
      </c>
      <c r="E51">
        <v>3</v>
      </c>
      <c r="F51">
        <v>34</v>
      </c>
      <c r="G51">
        <v>17</v>
      </c>
      <c r="H51">
        <v>11</v>
      </c>
      <c r="I51">
        <v>1</v>
      </c>
      <c r="J51">
        <v>66</v>
      </c>
      <c r="K51" s="3">
        <v>6</v>
      </c>
    </row>
    <row r="58" spans="1:15">
      <c r="A58" s="185" t="s">
        <v>3027</v>
      </c>
      <c r="B58" s="185"/>
      <c r="C58" s="185"/>
      <c r="D58" s="185"/>
      <c r="E58" s="185"/>
      <c r="F58" s="185"/>
      <c r="G58" s="185"/>
      <c r="H58" s="185"/>
      <c r="I58" s="185"/>
      <c r="J58" s="185"/>
      <c r="K58" s="185"/>
      <c r="L58" s="21"/>
      <c r="M58" s="21"/>
      <c r="N58" s="21"/>
      <c r="O58" s="21"/>
    </row>
    <row r="59" spans="1:1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</row>
    <row r="60" spans="1:15">
      <c r="A60" s="104"/>
      <c r="B60" s="105" t="s">
        <v>1678</v>
      </c>
      <c r="C60" s="106"/>
      <c r="D60" s="106"/>
      <c r="E60" s="106"/>
      <c r="F60" s="106"/>
      <c r="G60" s="106"/>
      <c r="H60" s="106"/>
      <c r="I60" s="106"/>
      <c r="J60" s="106"/>
      <c r="K60" s="107"/>
      <c r="L60" s="21"/>
      <c r="M60" s="21"/>
      <c r="N60" s="21"/>
      <c r="O60" s="21"/>
    </row>
    <row r="61" spans="1:15">
      <c r="A61" s="105" t="s">
        <v>3138</v>
      </c>
      <c r="B61" s="104">
        <v>5</v>
      </c>
      <c r="C61" s="106">
        <v>7</v>
      </c>
      <c r="D61" s="106">
        <v>18</v>
      </c>
      <c r="E61" s="106">
        <v>30</v>
      </c>
      <c r="F61" s="106">
        <v>49</v>
      </c>
      <c r="G61" s="106">
        <v>76</v>
      </c>
      <c r="H61" s="106">
        <v>84</v>
      </c>
      <c r="I61" s="106">
        <v>86</v>
      </c>
      <c r="J61" s="106">
        <v>95</v>
      </c>
      <c r="K61" s="107">
        <v>79</v>
      </c>
      <c r="L61" s="21"/>
      <c r="M61" s="21"/>
      <c r="N61" s="21"/>
      <c r="O61" s="21"/>
    </row>
    <row r="62" spans="1:15">
      <c r="A62" s="104" t="s">
        <v>3226</v>
      </c>
      <c r="B62" s="108">
        <v>28</v>
      </c>
      <c r="C62" s="109">
        <v>20.8</v>
      </c>
      <c r="D62" s="109">
        <v>30.6</v>
      </c>
      <c r="E62" s="109">
        <v>19</v>
      </c>
      <c r="F62" s="109">
        <v>14.8</v>
      </c>
      <c r="G62" s="109">
        <v>22.2</v>
      </c>
      <c r="H62" s="109">
        <v>31.6</v>
      </c>
      <c r="I62" s="109">
        <v>23.2</v>
      </c>
      <c r="J62" s="109">
        <v>22.6</v>
      </c>
      <c r="K62" s="110">
        <v>27</v>
      </c>
      <c r="L62" s="111"/>
      <c r="M62" s="21"/>
      <c r="N62" s="21"/>
      <c r="O62" s="21"/>
    </row>
    <row r="63" spans="1:15">
      <c r="A63" s="112" t="s">
        <v>3066</v>
      </c>
      <c r="B63" s="113">
        <v>4.8013886880082257</v>
      </c>
      <c r="C63" s="111">
        <v>2.91433239925259</v>
      </c>
      <c r="D63" s="111">
        <v>2.4</v>
      </c>
      <c r="E63" s="111">
        <v>0.83266639978645396</v>
      </c>
      <c r="F63" s="111">
        <v>2.5716402029314542</v>
      </c>
      <c r="G63" s="111">
        <v>4.4226688774991976</v>
      </c>
      <c r="H63" s="111">
        <v>3.5118845842842474</v>
      </c>
      <c r="I63" s="111">
        <v>2.6102362600602551</v>
      </c>
      <c r="J63" s="111">
        <v>3.5571524191877586</v>
      </c>
      <c r="K63" s="114">
        <v>4.8041648597857254</v>
      </c>
      <c r="L63" s="111"/>
      <c r="M63" s="21"/>
      <c r="N63" s="21"/>
      <c r="O63" s="21"/>
    </row>
    <row r="64" spans="1:15">
      <c r="A64" s="112" t="s">
        <v>3067</v>
      </c>
      <c r="B64" s="112">
        <v>17</v>
      </c>
      <c r="C64" s="21">
        <v>18</v>
      </c>
      <c r="D64" s="21">
        <v>14</v>
      </c>
      <c r="E64" s="21">
        <v>11</v>
      </c>
      <c r="F64" s="21">
        <v>9</v>
      </c>
      <c r="G64" s="21">
        <v>21</v>
      </c>
      <c r="H64" s="21">
        <v>19</v>
      </c>
      <c r="I64" s="21">
        <v>17</v>
      </c>
      <c r="J64" s="21">
        <v>20</v>
      </c>
      <c r="K64" s="115">
        <v>18</v>
      </c>
      <c r="L64" s="21"/>
      <c r="M64" s="21"/>
      <c r="N64" s="21"/>
      <c r="O64" s="21"/>
    </row>
    <row r="65" spans="1:15">
      <c r="A65" s="116" t="s">
        <v>3068</v>
      </c>
      <c r="B65" s="116">
        <v>3</v>
      </c>
      <c r="C65" s="117">
        <v>3</v>
      </c>
      <c r="D65" s="117">
        <v>3</v>
      </c>
      <c r="E65" s="117">
        <v>3</v>
      </c>
      <c r="F65" s="117">
        <v>3</v>
      </c>
      <c r="G65" s="117">
        <v>3</v>
      </c>
      <c r="H65" s="117">
        <v>3</v>
      </c>
      <c r="I65" s="117">
        <v>3</v>
      </c>
      <c r="J65" s="117">
        <v>3</v>
      </c>
      <c r="K65" s="118">
        <v>3</v>
      </c>
      <c r="L65" s="21"/>
      <c r="M65" s="21"/>
      <c r="N65" s="21"/>
      <c r="O65" s="21"/>
    </row>
    <row r="66" spans="1:1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</row>
    <row r="67" spans="1:1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185" t="s">
        <v>3069</v>
      </c>
      <c r="N67" s="185"/>
      <c r="O67" s="21"/>
    </row>
    <row r="68" spans="1:15">
      <c r="A68" s="185" t="s">
        <v>3070</v>
      </c>
      <c r="B68" s="185"/>
      <c r="C68" s="21">
        <v>105</v>
      </c>
      <c r="D68" s="21" t="s">
        <v>896</v>
      </c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</row>
    <row r="69" spans="1:15">
      <c r="A69" s="21" t="s">
        <v>2958</v>
      </c>
      <c r="B69" s="21"/>
      <c r="C69" s="21">
        <v>9.5238095238095205E-2</v>
      </c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</row>
    <row r="70" spans="1:1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</row>
    <row r="71" spans="1:15">
      <c r="A71" s="21" t="s">
        <v>2959</v>
      </c>
      <c r="B71" s="119">
        <v>158.66666666666669</v>
      </c>
      <c r="C71" s="119">
        <v>124.8</v>
      </c>
      <c r="D71" s="119">
        <v>142.80000000000001</v>
      </c>
      <c r="E71" s="119">
        <v>69.666666666666657</v>
      </c>
      <c r="F71" s="119">
        <v>44.4</v>
      </c>
      <c r="G71" s="119">
        <v>155.4</v>
      </c>
      <c r="H71" s="119">
        <v>200.13333333333333</v>
      </c>
      <c r="I71" s="119">
        <v>131.4666666666667</v>
      </c>
      <c r="J71" s="119">
        <v>150.66666666666669</v>
      </c>
      <c r="K71" s="119">
        <v>162</v>
      </c>
      <c r="L71" s="119"/>
      <c r="M71" s="119">
        <v>14070</v>
      </c>
      <c r="N71" s="185" t="s">
        <v>2960</v>
      </c>
      <c r="O71" s="185"/>
    </row>
    <row r="72" spans="1:15">
      <c r="A72" s="21" t="s">
        <v>2961</v>
      </c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>
        <v>2087793.6074074099</v>
      </c>
      <c r="N72" s="185" t="s">
        <v>2962</v>
      </c>
      <c r="O72" s="185"/>
    </row>
    <row r="73" spans="1:1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</row>
    <row r="74" spans="1:1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</row>
    <row r="75" spans="1:15">
      <c r="A75" s="185" t="s">
        <v>2963</v>
      </c>
      <c r="B75" s="185"/>
      <c r="C75" s="185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</row>
    <row r="76" spans="1:15">
      <c r="A76" s="21" t="s">
        <v>2964</v>
      </c>
      <c r="B76" s="111">
        <v>0.17647058823529399</v>
      </c>
      <c r="C76" s="111">
        <v>0.16666666666666699</v>
      </c>
      <c r="D76" s="111">
        <v>0.214285714285714</v>
      </c>
      <c r="E76" s="111">
        <v>0.27272727272727298</v>
      </c>
      <c r="F76" s="111">
        <v>0.33333333333333298</v>
      </c>
      <c r="G76" s="111">
        <v>0.14285714285714299</v>
      </c>
      <c r="H76" s="111">
        <v>0.157894736842105</v>
      </c>
      <c r="I76" s="111">
        <v>0.17647058823529399</v>
      </c>
      <c r="J76" s="111">
        <v>0.15</v>
      </c>
      <c r="K76" s="111">
        <v>0.16666666666666699</v>
      </c>
      <c r="L76" s="111"/>
      <c r="M76" s="21"/>
      <c r="N76" s="21"/>
      <c r="O76" s="21"/>
    </row>
    <row r="77" spans="1:15">
      <c r="A77" s="21" t="s">
        <v>2965</v>
      </c>
      <c r="B77" s="21">
        <v>19203.426666666681</v>
      </c>
      <c r="C77" s="21">
        <v>8026.2000000000198</v>
      </c>
      <c r="D77" s="21">
        <v>3104.64</v>
      </c>
      <c r="E77" s="21">
        <v>213.54666666666728</v>
      </c>
      <c r="F77" s="21">
        <v>1249.92</v>
      </c>
      <c r="G77" s="21">
        <v>25877.88</v>
      </c>
      <c r="H77" s="21">
        <v>13122.666666666679</v>
      </c>
      <c r="I77" s="21">
        <v>5675.5066666666798</v>
      </c>
      <c r="J77" s="21">
        <v>15057.466666666658</v>
      </c>
      <c r="K77" s="21">
        <v>21810.6</v>
      </c>
      <c r="L77" s="21"/>
      <c r="M77" s="21">
        <v>113341.85333333339</v>
      </c>
      <c r="N77" s="185" t="s">
        <v>2966</v>
      </c>
      <c r="O77" s="185"/>
    </row>
    <row r="78" spans="1:1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120"/>
      <c r="N78" s="21"/>
      <c r="O78" s="21"/>
    </row>
    <row r="79" spans="1:1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>
        <v>1483.62241178163</v>
      </c>
      <c r="N79" s="21" t="s">
        <v>3215</v>
      </c>
      <c r="O79" s="21"/>
    </row>
    <row r="80" spans="1:1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120">
        <v>0.105445800410919</v>
      </c>
      <c r="N80" s="21" t="s">
        <v>3216</v>
      </c>
      <c r="O80" s="21"/>
    </row>
  </sheetData>
  <mergeCells count="7">
    <mergeCell ref="N72:O72"/>
    <mergeCell ref="A75:C75"/>
    <mergeCell ref="N77:O77"/>
    <mergeCell ref="A58:K58"/>
    <mergeCell ref="M67:N67"/>
    <mergeCell ref="A68:B68"/>
    <mergeCell ref="N71:O71"/>
  </mergeCells>
  <phoneticPr fontId="3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3"/>
  <sheetViews>
    <sheetView topLeftCell="A79" workbookViewId="0">
      <selection activeCell="F126" sqref="F126"/>
    </sheetView>
  </sheetViews>
  <sheetFormatPr baseColWidth="10" defaultColWidth="11" defaultRowHeight="13" x14ac:dyDescent="0"/>
  <cols>
    <col min="1" max="2" width="11" customWidth="1"/>
    <col min="3" max="3" width="9.85546875" customWidth="1"/>
  </cols>
  <sheetData>
    <row r="1" spans="1:3" s="24" customFormat="1" ht="21">
      <c r="A1" s="39" t="s">
        <v>1572</v>
      </c>
      <c r="B1" s="22"/>
      <c r="C1" s="22"/>
    </row>
    <row r="2" spans="1:3" s="24" customFormat="1" ht="16">
      <c r="A2" s="25"/>
      <c r="B2" s="25"/>
      <c r="C2" s="25"/>
    </row>
    <row r="3" spans="1:3" s="24" customFormat="1" ht="16">
      <c r="A3" s="25" t="s">
        <v>1196</v>
      </c>
      <c r="B3" s="25"/>
      <c r="C3" s="25"/>
    </row>
    <row r="4" spans="1:3" s="24" customFormat="1" ht="16">
      <c r="A4" s="25" t="s">
        <v>1433</v>
      </c>
      <c r="B4" s="25"/>
      <c r="C4" s="25"/>
    </row>
    <row r="5" spans="1:3" s="24" customFormat="1" ht="16">
      <c r="A5" s="25" t="s">
        <v>1447</v>
      </c>
      <c r="B5" s="25"/>
      <c r="C5" s="25"/>
    </row>
    <row r="6" spans="1:3" s="24" customFormat="1" ht="16">
      <c r="A6" s="25" t="s">
        <v>1311</v>
      </c>
      <c r="B6" s="25"/>
      <c r="C6" s="25"/>
    </row>
    <row r="7" spans="1:3" s="24" customFormat="1" ht="16">
      <c r="A7" s="25" t="s">
        <v>1202</v>
      </c>
      <c r="B7" s="25"/>
      <c r="C7" s="25"/>
    </row>
    <row r="8" spans="1:3" s="24" customFormat="1" ht="16">
      <c r="A8" s="25"/>
      <c r="B8" s="25"/>
      <c r="C8" s="25"/>
    </row>
    <row r="9" spans="1:3" s="24" customFormat="1" ht="16">
      <c r="A9" s="25" t="s">
        <v>1221</v>
      </c>
      <c r="B9" s="25"/>
      <c r="C9" s="25"/>
    </row>
    <row r="10" spans="1:3" s="24" customFormat="1" ht="16">
      <c r="A10" s="25"/>
      <c r="B10" s="25"/>
      <c r="C10" s="25"/>
    </row>
    <row r="11" spans="1:3" s="24" customFormat="1" ht="16">
      <c r="A11" s="25">
        <v>200</v>
      </c>
      <c r="B11" s="25" t="s">
        <v>1223</v>
      </c>
      <c r="C11" s="25"/>
    </row>
    <row r="12" spans="1:3" ht="16">
      <c r="A12" s="23"/>
      <c r="B12" s="23"/>
      <c r="C12" s="23"/>
    </row>
    <row r="13" spans="1:3" ht="16">
      <c r="A13" s="181" t="s">
        <v>1501</v>
      </c>
      <c r="B13" s="181"/>
      <c r="C13" s="181"/>
    </row>
    <row r="14" spans="1:3" ht="16">
      <c r="A14" s="23" t="s">
        <v>1502</v>
      </c>
      <c r="B14" s="23" t="s">
        <v>1503</v>
      </c>
      <c r="C14" s="23" t="s">
        <v>1504</v>
      </c>
    </row>
    <row r="15" spans="1:3" ht="16">
      <c r="A15" s="23">
        <v>1</v>
      </c>
      <c r="B15" s="23">
        <v>8</v>
      </c>
      <c r="C15" s="23">
        <v>190</v>
      </c>
    </row>
    <row r="16" spans="1:3" ht="16">
      <c r="A16" s="23">
        <v>2</v>
      </c>
      <c r="B16" s="23">
        <v>15</v>
      </c>
      <c r="C16" s="23">
        <v>370</v>
      </c>
    </row>
    <row r="17" spans="1:3" ht="16">
      <c r="A17" s="23">
        <v>3</v>
      </c>
      <c r="B17" s="23">
        <v>9</v>
      </c>
      <c r="C17" s="23">
        <v>460</v>
      </c>
    </row>
    <row r="18" spans="1:3" ht="16">
      <c r="A18" s="23">
        <v>4</v>
      </c>
      <c r="B18" s="23">
        <v>27</v>
      </c>
      <c r="C18" s="23">
        <v>725</v>
      </c>
    </row>
    <row r="19" spans="1:3" ht="16">
      <c r="A19" s="23">
        <v>5</v>
      </c>
      <c r="B19" s="23">
        <v>14</v>
      </c>
      <c r="C19" s="23">
        <v>265</v>
      </c>
    </row>
    <row r="20" spans="1:3" ht="16">
      <c r="A20" s="23">
        <v>6</v>
      </c>
      <c r="B20" s="23">
        <v>3</v>
      </c>
      <c r="C20" s="23">
        <v>87</v>
      </c>
    </row>
    <row r="21" spans="1:3" ht="16">
      <c r="A21" s="23">
        <v>7</v>
      </c>
      <c r="B21" s="23">
        <v>12</v>
      </c>
      <c r="C21" s="23">
        <v>410</v>
      </c>
    </row>
    <row r="22" spans="1:3" ht="16">
      <c r="A22" s="23">
        <v>8</v>
      </c>
      <c r="B22" s="23">
        <v>19</v>
      </c>
      <c r="C22" s="23">
        <v>675</v>
      </c>
    </row>
    <row r="23" spans="1:3" ht="16">
      <c r="A23" s="23">
        <v>9</v>
      </c>
      <c r="B23" s="23">
        <v>7</v>
      </c>
      <c r="C23" s="23">
        <v>290</v>
      </c>
    </row>
    <row r="24" spans="1:3" ht="16">
      <c r="A24" s="23">
        <v>10</v>
      </c>
      <c r="B24" s="23">
        <v>10</v>
      </c>
      <c r="C24" s="23">
        <v>370</v>
      </c>
    </row>
    <row r="25" spans="1:3" ht="16">
      <c r="A25" s="23">
        <v>11</v>
      </c>
      <c r="B25" s="23">
        <v>16</v>
      </c>
      <c r="C25" s="23">
        <v>510</v>
      </c>
    </row>
    <row r="31" spans="1:3">
      <c r="A31" t="s">
        <v>3072</v>
      </c>
    </row>
    <row r="33" spans="1:9" ht="16">
      <c r="A33" s="23"/>
      <c r="B33" s="23"/>
      <c r="C33" s="23"/>
      <c r="D33" s="23"/>
      <c r="E33" s="23"/>
      <c r="F33" s="23"/>
      <c r="G33" s="23"/>
      <c r="H33" s="23"/>
      <c r="I33" s="23"/>
    </row>
    <row r="34" spans="1:9" ht="16">
      <c r="A34" s="23">
        <v>200</v>
      </c>
      <c r="B34" s="23" t="s">
        <v>1223</v>
      </c>
      <c r="C34" s="23"/>
      <c r="D34" s="23"/>
      <c r="E34" s="23"/>
      <c r="F34" s="23"/>
      <c r="G34" s="23"/>
      <c r="H34" s="23"/>
      <c r="I34" s="23"/>
    </row>
    <row r="35" spans="1:9" ht="16">
      <c r="A35" s="23"/>
      <c r="B35" s="23"/>
      <c r="C35" s="23"/>
      <c r="D35" s="23"/>
      <c r="E35" s="23"/>
      <c r="F35" s="23"/>
      <c r="G35" s="23"/>
      <c r="H35" s="23"/>
      <c r="I35" s="23"/>
    </row>
    <row r="36" spans="1:9" ht="16">
      <c r="A36" s="42" t="s">
        <v>1501</v>
      </c>
      <c r="B36" s="23"/>
      <c r="C36" s="23"/>
      <c r="D36" s="23"/>
      <c r="E36" s="23"/>
      <c r="F36" s="23"/>
      <c r="G36" s="23"/>
      <c r="H36" s="23"/>
      <c r="I36" s="23"/>
    </row>
    <row r="37" spans="1:9" ht="16">
      <c r="A37" s="64" t="s">
        <v>1502</v>
      </c>
      <c r="B37" s="64" t="s">
        <v>1503</v>
      </c>
      <c r="C37" s="64" t="s">
        <v>1504</v>
      </c>
      <c r="D37" s="64"/>
      <c r="E37" s="32" t="s">
        <v>1522</v>
      </c>
      <c r="F37" s="23"/>
      <c r="G37" s="23"/>
      <c r="H37" s="23"/>
      <c r="I37" s="23"/>
    </row>
    <row r="38" spans="1:9" ht="16">
      <c r="A38" s="23">
        <v>1</v>
      </c>
      <c r="B38" s="23">
        <v>8</v>
      </c>
      <c r="C38" s="23">
        <v>190</v>
      </c>
      <c r="D38" s="23"/>
      <c r="E38" s="33">
        <f>B38-$B$58*C38</f>
        <v>1.8878676470588243</v>
      </c>
      <c r="F38" s="23"/>
      <c r="G38" s="23"/>
      <c r="H38" s="23"/>
      <c r="I38" s="23"/>
    </row>
    <row r="39" spans="1:9" ht="16">
      <c r="A39" s="23">
        <v>2</v>
      </c>
      <c r="B39" s="23">
        <v>15</v>
      </c>
      <c r="C39" s="23">
        <v>370</v>
      </c>
      <c r="D39" s="23"/>
      <c r="E39" s="33">
        <f t="shared" ref="E39:E48" si="0">B39-$B$58*C39</f>
        <v>3.0974264705882373</v>
      </c>
      <c r="F39" s="23"/>
      <c r="G39" s="23"/>
      <c r="H39" s="23"/>
      <c r="I39" s="23"/>
    </row>
    <row r="40" spans="1:9" ht="16">
      <c r="A40" s="23">
        <v>3</v>
      </c>
      <c r="B40" s="23">
        <v>9</v>
      </c>
      <c r="C40" s="23">
        <v>460</v>
      </c>
      <c r="D40" s="23"/>
      <c r="E40" s="33">
        <f t="shared" si="0"/>
        <v>-5.797794117647058</v>
      </c>
      <c r="F40" s="23"/>
      <c r="G40" s="23"/>
      <c r="H40" s="23"/>
      <c r="I40" s="23"/>
    </row>
    <row r="41" spans="1:9" ht="16">
      <c r="A41" s="23">
        <v>4</v>
      </c>
      <c r="B41" s="23">
        <v>27</v>
      </c>
      <c r="C41" s="23">
        <v>725</v>
      </c>
      <c r="D41" s="23"/>
      <c r="E41" s="33">
        <f t="shared" si="0"/>
        <v>3.677389705882355</v>
      </c>
      <c r="F41" s="23"/>
      <c r="G41" s="23"/>
      <c r="H41" s="23"/>
      <c r="I41" s="23"/>
    </row>
    <row r="42" spans="1:9" ht="16">
      <c r="A42" s="23">
        <v>5</v>
      </c>
      <c r="B42" s="23">
        <v>14</v>
      </c>
      <c r="C42" s="23">
        <v>265</v>
      </c>
      <c r="D42" s="23"/>
      <c r="E42" s="33">
        <f t="shared" si="0"/>
        <v>5.475183823529413</v>
      </c>
      <c r="F42" s="23"/>
      <c r="G42" s="23"/>
      <c r="H42" s="23"/>
      <c r="I42" s="23"/>
    </row>
    <row r="43" spans="1:9" ht="16">
      <c r="A43" s="23">
        <v>6</v>
      </c>
      <c r="B43" s="23">
        <v>3</v>
      </c>
      <c r="C43" s="23">
        <v>87</v>
      </c>
      <c r="D43" s="23"/>
      <c r="E43" s="33">
        <f t="shared" si="0"/>
        <v>0.20128676470588269</v>
      </c>
      <c r="F43" s="23"/>
      <c r="G43" s="23"/>
      <c r="H43" s="23"/>
      <c r="I43" s="23"/>
    </row>
    <row r="44" spans="1:9" ht="16">
      <c r="A44" s="23">
        <v>7</v>
      </c>
      <c r="B44" s="23">
        <v>12</v>
      </c>
      <c r="C44" s="23">
        <v>410</v>
      </c>
      <c r="D44" s="23"/>
      <c r="E44" s="33">
        <f t="shared" si="0"/>
        <v>-1.189338235294116</v>
      </c>
      <c r="F44" s="23"/>
      <c r="G44" s="23"/>
      <c r="H44" s="23"/>
      <c r="I44" s="23"/>
    </row>
    <row r="45" spans="1:9" ht="16">
      <c r="A45" s="23">
        <v>8</v>
      </c>
      <c r="B45" s="23">
        <v>19</v>
      </c>
      <c r="C45" s="23">
        <v>675</v>
      </c>
      <c r="D45" s="23"/>
      <c r="E45" s="33">
        <f t="shared" si="0"/>
        <v>-2.714154411764703</v>
      </c>
      <c r="F45" s="23"/>
      <c r="G45" s="23"/>
      <c r="H45" s="23"/>
      <c r="I45" s="23"/>
    </row>
    <row r="46" spans="1:9" ht="16">
      <c r="A46" s="23">
        <v>9</v>
      </c>
      <c r="B46" s="23">
        <v>7</v>
      </c>
      <c r="C46" s="23">
        <v>290</v>
      </c>
      <c r="D46" s="23"/>
      <c r="E46" s="33">
        <f t="shared" si="0"/>
        <v>-2.329044117647058</v>
      </c>
      <c r="F46" s="23"/>
      <c r="G46" s="23"/>
      <c r="H46" s="23"/>
      <c r="I46" s="23"/>
    </row>
    <row r="47" spans="1:9" ht="16">
      <c r="A47" s="23">
        <v>10</v>
      </c>
      <c r="B47" s="23">
        <v>10</v>
      </c>
      <c r="C47" s="23">
        <v>370</v>
      </c>
      <c r="D47" s="23"/>
      <c r="E47" s="33">
        <f t="shared" si="0"/>
        <v>-1.9025735294117627</v>
      </c>
      <c r="F47" s="23"/>
      <c r="G47" s="23"/>
      <c r="H47" s="23"/>
      <c r="I47" s="23"/>
    </row>
    <row r="48" spans="1:9" ht="16">
      <c r="A48" s="23">
        <v>11</v>
      </c>
      <c r="B48" s="23">
        <v>16</v>
      </c>
      <c r="C48" s="23">
        <v>510</v>
      </c>
      <c r="D48" s="23"/>
      <c r="E48" s="33">
        <f t="shared" si="0"/>
        <v>-0.40625</v>
      </c>
      <c r="F48" s="23"/>
      <c r="G48" s="23"/>
      <c r="H48" s="23"/>
      <c r="I48" s="23"/>
    </row>
    <row r="49" spans="1:9" ht="16">
      <c r="A49" s="23"/>
      <c r="B49" s="23"/>
      <c r="C49" s="23"/>
      <c r="D49" s="23"/>
      <c r="E49" s="23"/>
      <c r="F49" s="23"/>
      <c r="G49" s="23"/>
      <c r="H49" s="23"/>
      <c r="I49" s="23"/>
    </row>
    <row r="50" spans="1:9" ht="16">
      <c r="A50" s="42" t="s">
        <v>3217</v>
      </c>
      <c r="B50" s="23"/>
      <c r="C50" s="23"/>
      <c r="D50" s="23"/>
      <c r="E50" s="23"/>
      <c r="F50" s="23"/>
      <c r="G50" s="23"/>
      <c r="H50" s="23"/>
      <c r="I50" s="23"/>
    </row>
    <row r="51" spans="1:9" ht="16">
      <c r="A51" s="23" t="s">
        <v>2842</v>
      </c>
      <c r="B51" s="23">
        <f>COUNT(B38:B48)</f>
        <v>11</v>
      </c>
      <c r="C51" s="23">
        <f>COUNT(C38:C48)</f>
        <v>11</v>
      </c>
      <c r="D51" s="23"/>
      <c r="E51" s="23">
        <f>COUNT(E38:E48)</f>
        <v>11</v>
      </c>
      <c r="F51" s="23"/>
      <c r="G51" s="23"/>
      <c r="H51" s="23"/>
      <c r="I51" s="23"/>
    </row>
    <row r="52" spans="1:9" ht="16">
      <c r="A52" s="23" t="s">
        <v>3085</v>
      </c>
      <c r="B52" s="23">
        <f>SUM(B38:B48)</f>
        <v>140</v>
      </c>
      <c r="C52" s="23">
        <f>SUM(C38:C48)</f>
        <v>4352</v>
      </c>
      <c r="D52" s="23"/>
      <c r="E52" s="121"/>
      <c r="F52" s="23"/>
      <c r="G52" s="23"/>
      <c r="H52" s="23"/>
      <c r="I52" s="23"/>
    </row>
    <row r="53" spans="1:9" ht="16">
      <c r="A53" s="23" t="s">
        <v>3218</v>
      </c>
      <c r="B53" s="33">
        <f>AVERAGE(B38:B48)</f>
        <v>12.727272727272727</v>
      </c>
      <c r="C53" s="33">
        <f>AVERAGE(C38:C48)</f>
        <v>395.63636363636363</v>
      </c>
      <c r="D53" s="23"/>
      <c r="E53" s="122"/>
      <c r="F53" s="23"/>
      <c r="G53" s="23"/>
      <c r="H53" s="23"/>
      <c r="I53" s="23"/>
    </row>
    <row r="54" spans="1:9" ht="16">
      <c r="A54" s="23" t="s">
        <v>2843</v>
      </c>
      <c r="B54" s="33">
        <f>STDEV(B38:B48)</f>
        <v>6.5740536823319164</v>
      </c>
      <c r="C54" s="33">
        <f>STDEV(C38:C48)</f>
        <v>192.62257018702286</v>
      </c>
      <c r="D54" s="23"/>
      <c r="E54" s="122">
        <f>STDEV(E38:E48)</f>
        <v>3.2909617461199305</v>
      </c>
      <c r="F54" s="23"/>
      <c r="G54" s="23"/>
      <c r="H54" s="23"/>
      <c r="I54" s="23"/>
    </row>
    <row r="55" spans="1:9" ht="16">
      <c r="A55" s="23"/>
      <c r="B55" s="23"/>
      <c r="C55" s="23"/>
      <c r="D55" s="23"/>
      <c r="E55" s="23"/>
      <c r="F55" s="23"/>
      <c r="G55" s="23"/>
      <c r="H55" s="23"/>
      <c r="I55" s="23"/>
    </row>
    <row r="56" spans="1:9" ht="16">
      <c r="A56" s="42" t="s">
        <v>3219</v>
      </c>
      <c r="B56" s="23"/>
      <c r="C56" s="23"/>
      <c r="D56" s="23"/>
      <c r="E56" s="23"/>
      <c r="F56" s="23"/>
      <c r="G56" s="23"/>
      <c r="H56" s="23"/>
      <c r="I56" s="23"/>
    </row>
    <row r="57" spans="1:9" ht="16">
      <c r="A57" s="23"/>
      <c r="B57" s="32" t="s">
        <v>3220</v>
      </c>
      <c r="C57" s="32" t="s">
        <v>539</v>
      </c>
      <c r="D57" s="23"/>
      <c r="E57" s="23"/>
      <c r="F57" s="23"/>
      <c r="G57" s="23"/>
      <c r="H57" s="23"/>
      <c r="I57" s="23"/>
    </row>
    <row r="58" spans="1:9" ht="16">
      <c r="A58" s="23" t="s">
        <v>3221</v>
      </c>
      <c r="B58" s="23">
        <f>B53/C53</f>
        <v>3.216911764705882E-2</v>
      </c>
      <c r="C58" s="123">
        <f>SQRT(E54^2/E51*(1/C53)^2*(1-E51/$A$11))</f>
        <v>2.4380701328819551E-3</v>
      </c>
      <c r="D58" s="23"/>
      <c r="E58" s="23"/>
      <c r="F58" s="23"/>
      <c r="G58" s="23"/>
      <c r="H58" s="23"/>
      <c r="I58" s="23"/>
    </row>
    <row r="59" spans="1:9" ht="16">
      <c r="A59" s="23"/>
      <c r="B59" s="23"/>
      <c r="C59" s="23"/>
      <c r="D59" s="23"/>
      <c r="E59" s="23"/>
      <c r="F59" s="23"/>
      <c r="G59" s="23"/>
      <c r="H59" s="23"/>
      <c r="I59" s="23"/>
    </row>
    <row r="60" spans="1:9" ht="16">
      <c r="A60" s="42" t="s">
        <v>3356</v>
      </c>
      <c r="B60" s="23"/>
      <c r="C60" s="23"/>
      <c r="D60" s="23"/>
      <c r="E60" s="23"/>
      <c r="F60" s="23"/>
      <c r="G60" s="23"/>
      <c r="H60" s="23"/>
      <c r="I60" s="23"/>
    </row>
    <row r="61" spans="1:9" ht="16">
      <c r="A61" s="42" t="s">
        <v>3071</v>
      </c>
      <c r="B61" s="23"/>
      <c r="C61" s="23"/>
      <c r="D61" s="23"/>
      <c r="E61" s="23"/>
      <c r="F61" s="23"/>
      <c r="G61" s="23"/>
      <c r="H61" s="23"/>
      <c r="I61" s="23"/>
    </row>
    <row r="64" spans="1:9" ht="20">
      <c r="A64" s="36" t="s">
        <v>3143</v>
      </c>
    </row>
    <row r="66" spans="1:5" s="23" customFormat="1" ht="16">
      <c r="A66" s="23" t="s">
        <v>740</v>
      </c>
    </row>
    <row r="67" spans="1:5" s="23" customFormat="1" ht="16"/>
    <row r="68" spans="1:5" s="23" customFormat="1" ht="16">
      <c r="A68" s="23" t="s">
        <v>841</v>
      </c>
    </row>
    <row r="69" spans="1:5" s="23" customFormat="1" ht="16">
      <c r="B69" s="23" t="s">
        <v>741</v>
      </c>
    </row>
    <row r="70" spans="1:5" s="23" customFormat="1" ht="16">
      <c r="A70" s="23" t="s">
        <v>742</v>
      </c>
    </row>
    <row r="71" spans="1:5" s="23" customFormat="1" ht="16">
      <c r="B71" s="23" t="s">
        <v>743</v>
      </c>
    </row>
    <row r="72" spans="1:5" s="23" customFormat="1" ht="16">
      <c r="A72" s="23" t="s">
        <v>779</v>
      </c>
    </row>
    <row r="73" spans="1:5" s="23" customFormat="1" ht="16">
      <c r="B73" s="23" t="s">
        <v>696</v>
      </c>
    </row>
    <row r="74" spans="1:5" s="23" customFormat="1" ht="16">
      <c r="A74" s="23" t="s">
        <v>780</v>
      </c>
    </row>
    <row r="75" spans="1:5" s="23" customFormat="1" ht="16">
      <c r="B75" s="23" t="s">
        <v>744</v>
      </c>
    </row>
    <row r="76" spans="1:5" s="23" customFormat="1" ht="16">
      <c r="A76" s="23" t="s">
        <v>781</v>
      </c>
    </row>
    <row r="77" spans="1:5" s="23" customFormat="1" ht="16">
      <c r="B77" s="23" t="s">
        <v>858</v>
      </c>
    </row>
    <row r="78" spans="1:5" s="23" customFormat="1" ht="16"/>
    <row r="79" spans="1:5" s="23" customFormat="1" ht="16"/>
    <row r="80" spans="1:5" s="23" customFormat="1" ht="16">
      <c r="A80" s="23" t="s">
        <v>782</v>
      </c>
      <c r="D80" s="23">
        <f>B58</f>
        <v>3.216911764705882E-2</v>
      </c>
      <c r="E80" s="23" t="s">
        <v>763</v>
      </c>
    </row>
    <row r="81" spans="1:5" s="23" customFormat="1" ht="16">
      <c r="A81" s="23" t="s">
        <v>764</v>
      </c>
      <c r="D81" s="122">
        <f>E54</f>
        <v>3.2909617461199305</v>
      </c>
      <c r="E81" s="23" t="s">
        <v>691</v>
      </c>
    </row>
    <row r="82" spans="1:5" s="23" customFormat="1" ht="16">
      <c r="A82" s="23" t="s">
        <v>695</v>
      </c>
      <c r="D82" s="122">
        <f>C53</f>
        <v>395.63636363636363</v>
      </c>
      <c r="E82" s="23" t="s">
        <v>763</v>
      </c>
    </row>
    <row r="83" spans="1:5" s="23" customFormat="1" ht="16">
      <c r="A83" s="23" t="s">
        <v>692</v>
      </c>
    </row>
    <row r="84" spans="1:5" s="23" customFormat="1" ht="16">
      <c r="A84" s="23" t="s">
        <v>693</v>
      </c>
      <c r="D84" s="23">
        <f>A11</f>
        <v>200</v>
      </c>
      <c r="E84" s="23" t="s">
        <v>694</v>
      </c>
    </row>
    <row r="85" spans="1:5" s="23" customFormat="1" ht="16"/>
    <row r="86" spans="1:5" s="23" customFormat="1" ht="16"/>
    <row r="87" spans="1:5" s="23" customFormat="1" ht="16">
      <c r="A87" s="23" t="s">
        <v>3144</v>
      </c>
      <c r="B87" s="23" t="s">
        <v>3081</v>
      </c>
      <c r="C87" s="23" t="s">
        <v>3081</v>
      </c>
    </row>
    <row r="88" spans="1:5" s="23" customFormat="1" ht="16">
      <c r="A88" s="23" t="s">
        <v>117</v>
      </c>
      <c r="B88" s="32" t="s">
        <v>539</v>
      </c>
      <c r="C88" s="32" t="s">
        <v>675</v>
      </c>
    </row>
    <row r="89" spans="1:5" s="23" customFormat="1" ht="16">
      <c r="A89" s="23" t="s">
        <v>3145</v>
      </c>
    </row>
    <row r="90" spans="1:5" s="23" customFormat="1" ht="16">
      <c r="A90" s="143">
        <v>24</v>
      </c>
      <c r="B90" s="23">
        <f>SQRT(D81^2/A90*(1/D82)^2*(1-A90/D84))</f>
        <v>1.5928040372044066E-3</v>
      </c>
      <c r="C90" s="52">
        <f>B90/D80</f>
        <v>4.9513451213668416E-2</v>
      </c>
      <c r="D90" s="23" t="s">
        <v>783</v>
      </c>
    </row>
    <row r="93" spans="1:5" ht="21">
      <c r="A93" s="35" t="s">
        <v>3023</v>
      </c>
      <c r="B93" s="66"/>
      <c r="C93" s="66"/>
      <c r="D93" s="66"/>
    </row>
    <row r="94" spans="1:5" ht="16">
      <c r="A94" s="66"/>
      <c r="B94" s="66"/>
      <c r="C94" s="66"/>
      <c r="D94" s="66"/>
    </row>
    <row r="95" spans="1:5" ht="16">
      <c r="A95" s="66" t="s">
        <v>784</v>
      </c>
      <c r="B95" s="66"/>
      <c r="C95" s="66"/>
      <c r="D95" s="66"/>
    </row>
    <row r="96" spans="1:5" ht="16">
      <c r="A96" s="66" t="s">
        <v>873</v>
      </c>
      <c r="B96" s="66"/>
      <c r="C96" s="66"/>
      <c r="D96" s="66"/>
    </row>
    <row r="97" spans="1:5" ht="16">
      <c r="A97" s="66"/>
      <c r="B97" s="66"/>
      <c r="C97" s="66"/>
      <c r="D97" s="66"/>
    </row>
    <row r="98" spans="1:5" s="23" customFormat="1" ht="16">
      <c r="A98" s="23" t="s">
        <v>841</v>
      </c>
    </row>
    <row r="99" spans="1:5" s="23" customFormat="1" ht="16">
      <c r="B99" s="23" t="s">
        <v>741</v>
      </c>
    </row>
    <row r="100" spans="1:5" s="23" customFormat="1" ht="16">
      <c r="A100" s="23" t="s">
        <v>742</v>
      </c>
    </row>
    <row r="101" spans="1:5" s="23" customFormat="1" ht="16">
      <c r="B101" s="23" t="s">
        <v>743</v>
      </c>
    </row>
    <row r="102" spans="1:5" s="23" customFormat="1" ht="16">
      <c r="A102" s="23" t="s">
        <v>779</v>
      </c>
    </row>
    <row r="103" spans="1:5" s="23" customFormat="1" ht="16">
      <c r="B103" s="23" t="s">
        <v>696</v>
      </c>
    </row>
    <row r="104" spans="1:5" s="23" customFormat="1" ht="16">
      <c r="A104" s="23" t="s">
        <v>874</v>
      </c>
    </row>
    <row r="105" spans="1:5" s="23" customFormat="1" ht="16">
      <c r="B105" s="23" t="s">
        <v>785</v>
      </c>
    </row>
    <row r="106" spans="1:5" s="23" customFormat="1" ht="16">
      <c r="A106" s="23" t="s">
        <v>781</v>
      </c>
    </row>
    <row r="107" spans="1:5" s="23" customFormat="1" ht="16">
      <c r="B107" s="23" t="s">
        <v>858</v>
      </c>
    </row>
    <row r="108" spans="1:5" ht="16">
      <c r="A108" s="66"/>
      <c r="B108" s="66"/>
      <c r="C108" s="66"/>
      <c r="D108" s="66"/>
    </row>
    <row r="109" spans="1:5" ht="16">
      <c r="A109" s="66"/>
      <c r="B109" s="66"/>
      <c r="C109" s="66"/>
      <c r="D109" s="66"/>
    </row>
    <row r="110" spans="1:5" ht="16">
      <c r="A110" s="66" t="s">
        <v>782</v>
      </c>
      <c r="B110" s="66"/>
      <c r="C110" s="66"/>
      <c r="D110" s="66">
        <f>B58</f>
        <v>3.216911764705882E-2</v>
      </c>
      <c r="E110" s="23" t="s">
        <v>763</v>
      </c>
    </row>
    <row r="111" spans="1:5" ht="16">
      <c r="A111" s="66" t="s">
        <v>786</v>
      </c>
      <c r="B111" s="66"/>
      <c r="C111" s="66"/>
      <c r="D111" s="125">
        <f>C53</f>
        <v>395.63636363636363</v>
      </c>
      <c r="E111" s="23" t="s">
        <v>763</v>
      </c>
    </row>
    <row r="112" spans="1:5" ht="16">
      <c r="A112" s="66" t="s">
        <v>787</v>
      </c>
      <c r="B112" s="66"/>
      <c r="C112" s="66"/>
      <c r="D112" s="66">
        <f>A11</f>
        <v>200</v>
      </c>
      <c r="E112" s="66" t="s">
        <v>788</v>
      </c>
    </row>
    <row r="113" spans="1:5" ht="16">
      <c r="A113" s="66" t="s">
        <v>693</v>
      </c>
      <c r="B113" s="66"/>
      <c r="C113" s="66"/>
      <c r="D113" s="66"/>
    </row>
    <row r="114" spans="1:5" ht="16">
      <c r="A114" s="66" t="s">
        <v>789</v>
      </c>
      <c r="B114" s="66"/>
      <c r="C114" s="66"/>
      <c r="D114" s="125">
        <f>B54^2</f>
        <v>43.218181818181833</v>
      </c>
      <c r="E114" s="66" t="s">
        <v>3024</v>
      </c>
    </row>
    <row r="115" spans="1:5" ht="16">
      <c r="A115" s="66" t="s">
        <v>790</v>
      </c>
      <c r="B115" s="66"/>
      <c r="C115" s="66"/>
      <c r="D115" s="125">
        <f>C54^2</f>
        <v>37103.454545454544</v>
      </c>
      <c r="E115" s="66" t="s">
        <v>3024</v>
      </c>
    </row>
    <row r="116" spans="1:5" ht="16">
      <c r="A116" s="66" t="s">
        <v>791</v>
      </c>
      <c r="B116" s="66"/>
      <c r="C116" s="66"/>
      <c r="D116" s="125">
        <f>CORREL(B38:B48,C38:C48)</f>
        <v>0.86881564448229709</v>
      </c>
      <c r="E116" s="66" t="s">
        <v>884</v>
      </c>
    </row>
    <row r="117" spans="1:5" ht="16">
      <c r="A117" s="66"/>
      <c r="B117" s="66"/>
      <c r="C117" s="66"/>
      <c r="D117" s="66"/>
    </row>
    <row r="118" spans="1:5" ht="16">
      <c r="A118" s="23" t="s">
        <v>3144</v>
      </c>
      <c r="B118" s="23" t="s">
        <v>3081</v>
      </c>
      <c r="C118" s="23" t="s">
        <v>3081</v>
      </c>
    </row>
    <row r="119" spans="1:5" ht="16">
      <c r="A119" s="23" t="s">
        <v>117</v>
      </c>
      <c r="B119" s="32" t="s">
        <v>539</v>
      </c>
      <c r="C119" s="32" t="s">
        <v>675</v>
      </c>
    </row>
    <row r="120" spans="1:5" ht="16">
      <c r="A120" s="23" t="s">
        <v>3145</v>
      </c>
      <c r="B120" s="23"/>
      <c r="C120" s="23"/>
    </row>
    <row r="121" spans="1:5" ht="16">
      <c r="A121" s="143">
        <v>24</v>
      </c>
      <c r="B121" s="123">
        <f>SQRT((D114+D110^2*D115-2*D110*SQRT(D115*D114)*D116)/A121*(1/D111)^2*(1-A121/D112))</f>
        <v>1.5928040372044064E-3</v>
      </c>
      <c r="C121" s="151">
        <f>B121/D110</f>
        <v>4.9513451213668409E-2</v>
      </c>
      <c r="D121" s="23" t="s">
        <v>783</v>
      </c>
    </row>
    <row r="123" spans="1:5">
      <c r="E123" s="8"/>
    </row>
  </sheetData>
  <mergeCells count="1">
    <mergeCell ref="A13:C13"/>
  </mergeCells>
  <phoneticPr fontId="3"/>
  <pageMargins left="0.75" right="0.75" top="1" bottom="1" header="0.5" footer="0.5"/>
  <pageSetup paperSize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"/>
  <sheetViews>
    <sheetView workbookViewId="0"/>
  </sheetViews>
  <sheetFormatPr baseColWidth="10" defaultColWidth="13.7109375" defaultRowHeight="13" x14ac:dyDescent="0"/>
  <cols>
    <col min="1" max="1" width="10" customWidth="1"/>
    <col min="2" max="2" width="7.7109375" customWidth="1"/>
    <col min="3" max="3" width="8.42578125" customWidth="1"/>
    <col min="4" max="4" width="8.85546875" customWidth="1"/>
    <col min="5" max="5" width="9.7109375" customWidth="1"/>
    <col min="6" max="6" width="13.7109375" customWidth="1"/>
    <col min="7" max="7" width="7.7109375" customWidth="1"/>
    <col min="8" max="9" width="7.42578125" customWidth="1"/>
    <col min="10" max="10" width="7.7109375" customWidth="1"/>
    <col min="11" max="11" width="14.42578125" customWidth="1"/>
  </cols>
  <sheetData>
    <row r="1" spans="1:1" ht="23">
      <c r="A1" s="26" t="s">
        <v>128</v>
      </c>
    </row>
    <row r="4" spans="1:1">
      <c r="A4" t="s">
        <v>372</v>
      </c>
    </row>
    <row r="5" spans="1:1">
      <c r="A5" t="s">
        <v>373</v>
      </c>
    </row>
    <row r="6" spans="1:1">
      <c r="A6" t="s">
        <v>265</v>
      </c>
    </row>
    <row r="8" spans="1:1">
      <c r="A8" t="s">
        <v>1919</v>
      </c>
    </row>
    <row r="9" spans="1:1">
      <c r="A9" t="s">
        <v>1789</v>
      </c>
    </row>
    <row r="10" spans="1:1">
      <c r="A10" t="s">
        <v>1397</v>
      </c>
    </row>
    <row r="11" spans="1:1">
      <c r="A11" t="s">
        <v>1535</v>
      </c>
    </row>
    <row r="12" spans="1:1">
      <c r="A12" t="s">
        <v>1411</v>
      </c>
    </row>
    <row r="13" spans="1:1">
      <c r="A13" t="s">
        <v>1412</v>
      </c>
    </row>
    <row r="14" spans="1:1">
      <c r="A14" t="s">
        <v>1413</v>
      </c>
    </row>
    <row r="15" spans="1:1">
      <c r="A15" t="s">
        <v>1661</v>
      </c>
    </row>
    <row r="16" spans="1:1">
      <c r="A16" t="s">
        <v>367</v>
      </c>
    </row>
    <row r="18" spans="1:11">
      <c r="A18" t="s">
        <v>251</v>
      </c>
    </row>
    <row r="23" spans="1:11" s="1" customFormat="1">
      <c r="B23" s="1" t="s">
        <v>1355</v>
      </c>
      <c r="C23" s="1" t="s">
        <v>1356</v>
      </c>
      <c r="D23" s="1" t="s">
        <v>1357</v>
      </c>
      <c r="E23" s="1" t="s">
        <v>1358</v>
      </c>
      <c r="F23" s="1" t="s">
        <v>356</v>
      </c>
      <c r="G23" s="1" t="s">
        <v>1359</v>
      </c>
      <c r="H23" s="1" t="s">
        <v>1360</v>
      </c>
      <c r="I23" s="1" t="s">
        <v>1635</v>
      </c>
      <c r="J23" s="1" t="s">
        <v>1217</v>
      </c>
      <c r="K23" s="1" t="s">
        <v>1216</v>
      </c>
    </row>
    <row r="24" spans="1:11">
      <c r="A24">
        <v>20040507</v>
      </c>
      <c r="B24">
        <v>1</v>
      </c>
      <c r="C24">
        <v>89692</v>
      </c>
      <c r="D24">
        <v>40156</v>
      </c>
      <c r="E24">
        <v>4582</v>
      </c>
      <c r="F24" t="s">
        <v>1720</v>
      </c>
      <c r="G24" t="s">
        <v>1721</v>
      </c>
      <c r="H24">
        <v>1</v>
      </c>
      <c r="I24">
        <v>2004</v>
      </c>
      <c r="J24">
        <v>1</v>
      </c>
      <c r="K24" t="s">
        <v>1720</v>
      </c>
    </row>
    <row r="25" spans="1:11">
      <c r="A25">
        <v>20040507</v>
      </c>
      <c r="B25">
        <v>2</v>
      </c>
      <c r="C25">
        <v>90236</v>
      </c>
      <c r="D25">
        <v>43001</v>
      </c>
      <c r="E25">
        <v>7416</v>
      </c>
      <c r="F25" t="s">
        <v>1720</v>
      </c>
      <c r="G25" t="s">
        <v>1721</v>
      </c>
      <c r="H25">
        <v>1</v>
      </c>
      <c r="I25">
        <v>2004</v>
      </c>
      <c r="J25">
        <v>2</v>
      </c>
      <c r="K25" t="s">
        <v>1720</v>
      </c>
    </row>
    <row r="26" spans="1:11">
      <c r="A26">
        <v>20040507</v>
      </c>
      <c r="B26">
        <v>3</v>
      </c>
      <c r="C26">
        <v>91038</v>
      </c>
      <c r="D26">
        <v>42024</v>
      </c>
      <c r="E26">
        <v>6513</v>
      </c>
      <c r="F26" t="s">
        <v>1209</v>
      </c>
      <c r="G26" t="s">
        <v>1721</v>
      </c>
      <c r="H26">
        <v>1</v>
      </c>
      <c r="I26">
        <v>2004</v>
      </c>
      <c r="J26">
        <v>3</v>
      </c>
      <c r="K26" t="s">
        <v>809</v>
      </c>
    </row>
    <row r="27" spans="1:11">
      <c r="A27">
        <v>20040507</v>
      </c>
      <c r="B27">
        <v>4</v>
      </c>
      <c r="C27">
        <v>91044</v>
      </c>
      <c r="D27">
        <v>40405</v>
      </c>
      <c r="E27">
        <v>4920</v>
      </c>
      <c r="F27" t="s">
        <v>1210</v>
      </c>
      <c r="G27" t="s">
        <v>1721</v>
      </c>
      <c r="H27">
        <v>1</v>
      </c>
      <c r="I27">
        <v>2004</v>
      </c>
      <c r="J27">
        <v>4</v>
      </c>
      <c r="K27" t="s">
        <v>810</v>
      </c>
    </row>
    <row r="28" spans="1:11">
      <c r="A28">
        <v>20040508</v>
      </c>
      <c r="B28">
        <v>5</v>
      </c>
      <c r="C28">
        <v>88910</v>
      </c>
      <c r="D28">
        <v>40384</v>
      </c>
      <c r="E28">
        <v>4928</v>
      </c>
      <c r="F28" t="s">
        <v>1209</v>
      </c>
      <c r="G28" t="s">
        <v>1721</v>
      </c>
      <c r="H28">
        <v>1</v>
      </c>
      <c r="I28">
        <v>2004</v>
      </c>
      <c r="J28">
        <v>5</v>
      </c>
      <c r="K28" t="s">
        <v>809</v>
      </c>
    </row>
    <row r="29" spans="1:11">
      <c r="A29">
        <v>20040508</v>
      </c>
      <c r="B29">
        <v>6</v>
      </c>
      <c r="C29">
        <v>87949</v>
      </c>
      <c r="D29">
        <v>42438</v>
      </c>
      <c r="E29">
        <v>7163</v>
      </c>
      <c r="F29" t="s">
        <v>1209</v>
      </c>
      <c r="G29" t="s">
        <v>1721</v>
      </c>
      <c r="H29">
        <v>1</v>
      </c>
      <c r="I29">
        <v>2004</v>
      </c>
      <c r="J29">
        <v>6</v>
      </c>
      <c r="K29" t="s">
        <v>809</v>
      </c>
    </row>
    <row r="30" spans="1:11">
      <c r="A30">
        <v>20040508</v>
      </c>
      <c r="B30">
        <v>7</v>
      </c>
      <c r="C30">
        <v>87966</v>
      </c>
      <c r="D30">
        <v>39743</v>
      </c>
      <c r="E30">
        <v>4645</v>
      </c>
      <c r="F30" t="s">
        <v>1211</v>
      </c>
      <c r="G30" t="s">
        <v>1721</v>
      </c>
      <c r="H30">
        <v>1</v>
      </c>
      <c r="I30">
        <v>2004</v>
      </c>
      <c r="J30">
        <v>7</v>
      </c>
      <c r="K30" t="s">
        <v>1218</v>
      </c>
    </row>
    <row r="31" spans="1:11">
      <c r="A31">
        <v>20040508</v>
      </c>
      <c r="B31">
        <v>8</v>
      </c>
      <c r="C31">
        <v>87106</v>
      </c>
      <c r="D31">
        <v>39485</v>
      </c>
      <c r="E31">
        <v>4880</v>
      </c>
      <c r="F31" t="s">
        <v>1212</v>
      </c>
      <c r="G31" t="s">
        <v>1721</v>
      </c>
      <c r="H31">
        <v>1</v>
      </c>
      <c r="I31">
        <v>2004</v>
      </c>
      <c r="J31">
        <v>8</v>
      </c>
      <c r="K31" t="s">
        <v>1218</v>
      </c>
    </row>
    <row r="32" spans="1:11">
      <c r="A32">
        <v>20040508</v>
      </c>
      <c r="B32">
        <v>9</v>
      </c>
      <c r="C32">
        <v>87070</v>
      </c>
      <c r="D32">
        <v>41080</v>
      </c>
      <c r="E32">
        <v>6245</v>
      </c>
      <c r="F32" t="s">
        <v>1209</v>
      </c>
      <c r="G32" t="s">
        <v>1721</v>
      </c>
      <c r="H32">
        <v>1</v>
      </c>
      <c r="I32">
        <v>2004</v>
      </c>
      <c r="J32">
        <v>9</v>
      </c>
      <c r="K32" t="s">
        <v>809</v>
      </c>
    </row>
    <row r="33" spans="1:11">
      <c r="A33">
        <v>20040508</v>
      </c>
      <c r="B33">
        <v>10</v>
      </c>
      <c r="C33">
        <v>85965</v>
      </c>
      <c r="D33">
        <v>41937</v>
      </c>
      <c r="E33">
        <v>7546</v>
      </c>
      <c r="F33" t="s">
        <v>1720</v>
      </c>
      <c r="G33" t="s">
        <v>1721</v>
      </c>
      <c r="H33">
        <v>1</v>
      </c>
      <c r="I33">
        <v>2004</v>
      </c>
      <c r="J33">
        <v>10</v>
      </c>
      <c r="K33" t="s">
        <v>1720</v>
      </c>
    </row>
    <row r="34" spans="1:11">
      <c r="A34">
        <v>20040508</v>
      </c>
      <c r="B34">
        <v>11</v>
      </c>
      <c r="C34">
        <v>85957</v>
      </c>
      <c r="D34">
        <v>40155</v>
      </c>
      <c r="E34">
        <v>6128</v>
      </c>
      <c r="F34" t="s">
        <v>1213</v>
      </c>
      <c r="G34" t="s">
        <v>1721</v>
      </c>
      <c r="H34">
        <v>1</v>
      </c>
      <c r="I34">
        <v>2004</v>
      </c>
      <c r="J34">
        <v>11</v>
      </c>
      <c r="K34" t="s">
        <v>1219</v>
      </c>
    </row>
    <row r="35" spans="1:11">
      <c r="A35">
        <v>20040508</v>
      </c>
      <c r="B35">
        <v>12</v>
      </c>
      <c r="C35">
        <v>85910</v>
      </c>
      <c r="D35">
        <v>38933</v>
      </c>
      <c r="E35">
        <v>5317</v>
      </c>
      <c r="F35" t="s">
        <v>1213</v>
      </c>
      <c r="G35" t="s">
        <v>1721</v>
      </c>
      <c r="H35">
        <v>1</v>
      </c>
      <c r="I35">
        <v>2004</v>
      </c>
      <c r="J35">
        <v>12</v>
      </c>
      <c r="K35" t="s">
        <v>1219</v>
      </c>
    </row>
    <row r="36" spans="1:11">
      <c r="A36">
        <v>20040509</v>
      </c>
      <c r="B36">
        <v>13</v>
      </c>
      <c r="C36">
        <v>84124</v>
      </c>
      <c r="D36">
        <v>42989</v>
      </c>
      <c r="E36">
        <v>9477</v>
      </c>
      <c r="F36" t="s">
        <v>1211</v>
      </c>
      <c r="G36" t="s">
        <v>1721</v>
      </c>
      <c r="H36">
        <v>1</v>
      </c>
      <c r="I36">
        <v>2004</v>
      </c>
      <c r="J36">
        <v>13</v>
      </c>
      <c r="K36" t="s">
        <v>1218</v>
      </c>
    </row>
    <row r="37" spans="1:11">
      <c r="A37">
        <v>20040509</v>
      </c>
      <c r="B37">
        <v>14</v>
      </c>
      <c r="C37">
        <v>84070</v>
      </c>
      <c r="D37">
        <v>38598</v>
      </c>
      <c r="E37">
        <v>6688</v>
      </c>
      <c r="F37" t="s">
        <v>1209</v>
      </c>
      <c r="G37" t="s">
        <v>1721</v>
      </c>
      <c r="H37">
        <v>1</v>
      </c>
      <c r="I37">
        <v>2004</v>
      </c>
      <c r="J37">
        <v>14</v>
      </c>
      <c r="K37" t="s">
        <v>809</v>
      </c>
    </row>
    <row r="38" spans="1:11">
      <c r="A38">
        <v>20040509</v>
      </c>
      <c r="B38">
        <v>15</v>
      </c>
      <c r="C38">
        <v>83996</v>
      </c>
      <c r="D38">
        <v>30508</v>
      </c>
      <c r="E38">
        <v>7897</v>
      </c>
      <c r="F38" t="s">
        <v>1210</v>
      </c>
      <c r="G38" t="s">
        <v>1721</v>
      </c>
      <c r="H38">
        <v>1</v>
      </c>
      <c r="I38">
        <v>2004</v>
      </c>
      <c r="J38">
        <v>15</v>
      </c>
      <c r="K38" t="s">
        <v>810</v>
      </c>
    </row>
    <row r="39" spans="1:11">
      <c r="A39">
        <v>20040509</v>
      </c>
      <c r="B39">
        <v>16</v>
      </c>
      <c r="C39">
        <v>82973</v>
      </c>
      <c r="D39">
        <v>31010</v>
      </c>
      <c r="E39">
        <v>8422</v>
      </c>
      <c r="F39" t="s">
        <v>1214</v>
      </c>
      <c r="G39" t="s">
        <v>1721</v>
      </c>
      <c r="H39">
        <v>1</v>
      </c>
      <c r="I39">
        <v>2004</v>
      </c>
      <c r="J39">
        <v>16</v>
      </c>
      <c r="K39" t="s">
        <v>1219</v>
      </c>
    </row>
    <row r="40" spans="1:11">
      <c r="A40">
        <v>20040509</v>
      </c>
      <c r="B40">
        <v>17</v>
      </c>
      <c r="C40">
        <v>82978</v>
      </c>
      <c r="D40">
        <v>31255</v>
      </c>
      <c r="E40">
        <v>8287</v>
      </c>
      <c r="F40" t="s">
        <v>1215</v>
      </c>
      <c r="G40" t="s">
        <v>1721</v>
      </c>
      <c r="H40">
        <v>1</v>
      </c>
      <c r="I40">
        <v>2004</v>
      </c>
      <c r="J40">
        <v>16</v>
      </c>
      <c r="K40" t="s">
        <v>1215</v>
      </c>
    </row>
    <row r="41" spans="1:11">
      <c r="A41">
        <v>20040509</v>
      </c>
      <c r="B41">
        <v>19</v>
      </c>
      <c r="C41">
        <v>83065</v>
      </c>
      <c r="D41">
        <v>35536</v>
      </c>
      <c r="E41">
        <v>6978</v>
      </c>
      <c r="F41" t="s">
        <v>1212</v>
      </c>
      <c r="G41" t="s">
        <v>1721</v>
      </c>
      <c r="H41">
        <v>1</v>
      </c>
      <c r="I41">
        <v>2004</v>
      </c>
      <c r="J41">
        <v>18</v>
      </c>
      <c r="K41" t="s">
        <v>1218</v>
      </c>
    </row>
    <row r="42" spans="1:11">
      <c r="A42">
        <v>20040509</v>
      </c>
      <c r="B42">
        <v>18</v>
      </c>
      <c r="C42">
        <v>83068</v>
      </c>
      <c r="D42">
        <v>35215</v>
      </c>
      <c r="E42">
        <v>6985</v>
      </c>
      <c r="F42" t="s">
        <v>1209</v>
      </c>
      <c r="G42" t="s">
        <v>1721</v>
      </c>
      <c r="H42">
        <v>1</v>
      </c>
      <c r="I42">
        <v>2004</v>
      </c>
      <c r="J42">
        <v>18</v>
      </c>
      <c r="K42" t="s">
        <v>809</v>
      </c>
    </row>
    <row r="43" spans="1:11">
      <c r="A43">
        <v>20040509</v>
      </c>
      <c r="B43">
        <v>20</v>
      </c>
      <c r="C43">
        <v>83072</v>
      </c>
      <c r="D43">
        <v>36089</v>
      </c>
      <c r="E43">
        <v>6989</v>
      </c>
      <c r="F43" t="s">
        <v>1215</v>
      </c>
      <c r="G43" t="s">
        <v>1721</v>
      </c>
      <c r="H43">
        <v>1</v>
      </c>
      <c r="I43">
        <v>2004</v>
      </c>
      <c r="J43">
        <v>20</v>
      </c>
      <c r="K43" t="s">
        <v>1215</v>
      </c>
    </row>
    <row r="44" spans="1:11">
      <c r="A44">
        <v>20040509</v>
      </c>
      <c r="B44">
        <v>21</v>
      </c>
      <c r="C44">
        <v>83083</v>
      </c>
      <c r="D44">
        <v>36169</v>
      </c>
      <c r="E44">
        <v>6984</v>
      </c>
      <c r="F44" t="s">
        <v>1215</v>
      </c>
      <c r="G44" t="s">
        <v>1721</v>
      </c>
      <c r="H44">
        <v>1</v>
      </c>
      <c r="I44">
        <v>2004</v>
      </c>
      <c r="J44">
        <v>20</v>
      </c>
      <c r="K44" t="s">
        <v>1215</v>
      </c>
    </row>
    <row r="45" spans="1:11">
      <c r="A45">
        <v>20040509</v>
      </c>
      <c r="B45">
        <v>22</v>
      </c>
      <c r="C45">
        <v>83048</v>
      </c>
      <c r="D45">
        <v>36843</v>
      </c>
      <c r="E45">
        <v>7106</v>
      </c>
      <c r="F45" t="s">
        <v>1213</v>
      </c>
      <c r="G45" t="s">
        <v>1721</v>
      </c>
      <c r="H45">
        <v>1</v>
      </c>
      <c r="I45">
        <v>2004</v>
      </c>
      <c r="J45">
        <v>22</v>
      </c>
      <c r="K45" t="s">
        <v>1219</v>
      </c>
    </row>
    <row r="46" spans="1:11">
      <c r="A46">
        <v>20040509</v>
      </c>
      <c r="B46">
        <v>23</v>
      </c>
      <c r="C46">
        <v>83032</v>
      </c>
      <c r="D46">
        <v>38426</v>
      </c>
      <c r="E46">
        <v>7563</v>
      </c>
      <c r="F46" t="s">
        <v>1209</v>
      </c>
      <c r="G46" t="s">
        <v>1721</v>
      </c>
      <c r="H46">
        <v>1</v>
      </c>
      <c r="I46">
        <v>2004</v>
      </c>
      <c r="J46">
        <v>23</v>
      </c>
      <c r="K46" t="s">
        <v>809</v>
      </c>
    </row>
    <row r="47" spans="1:11">
      <c r="A47">
        <v>20040509</v>
      </c>
      <c r="B47">
        <v>24</v>
      </c>
      <c r="C47">
        <v>83047</v>
      </c>
      <c r="D47">
        <v>38688</v>
      </c>
      <c r="E47">
        <v>7652</v>
      </c>
      <c r="F47" t="s">
        <v>1209</v>
      </c>
      <c r="G47" t="s">
        <v>1721</v>
      </c>
      <c r="H47">
        <v>1</v>
      </c>
      <c r="I47">
        <v>2004</v>
      </c>
      <c r="J47">
        <v>23</v>
      </c>
      <c r="K47" t="s">
        <v>809</v>
      </c>
    </row>
    <row r="48" spans="1:11">
      <c r="A48">
        <v>20040509</v>
      </c>
      <c r="B48">
        <v>25</v>
      </c>
      <c r="C48">
        <v>82983</v>
      </c>
      <c r="D48">
        <v>40368</v>
      </c>
      <c r="E48">
        <v>8526</v>
      </c>
      <c r="F48" t="s">
        <v>1209</v>
      </c>
      <c r="G48" t="s">
        <v>1721</v>
      </c>
      <c r="H48">
        <v>1</v>
      </c>
      <c r="I48">
        <v>2004</v>
      </c>
      <c r="J48">
        <v>25</v>
      </c>
      <c r="K48" t="s">
        <v>809</v>
      </c>
    </row>
    <row r="49" spans="1:11">
      <c r="A49">
        <v>20040509</v>
      </c>
      <c r="B49">
        <v>26</v>
      </c>
      <c r="C49">
        <v>81995</v>
      </c>
      <c r="D49">
        <v>35543</v>
      </c>
      <c r="E49">
        <v>8048</v>
      </c>
      <c r="F49" t="s">
        <v>1209</v>
      </c>
      <c r="G49" t="s">
        <v>1721</v>
      </c>
      <c r="H49">
        <v>1</v>
      </c>
      <c r="I49">
        <v>2004</v>
      </c>
      <c r="J49">
        <v>26</v>
      </c>
      <c r="K49" t="s">
        <v>809</v>
      </c>
    </row>
    <row r="50" spans="1:11">
      <c r="A50">
        <v>20040509</v>
      </c>
      <c r="B50">
        <v>27</v>
      </c>
      <c r="C50">
        <v>81978</v>
      </c>
      <c r="D50">
        <v>34588</v>
      </c>
      <c r="E50">
        <v>8126</v>
      </c>
      <c r="F50" t="s">
        <v>1726</v>
      </c>
      <c r="G50" t="s">
        <v>1721</v>
      </c>
      <c r="H50">
        <v>1</v>
      </c>
      <c r="I50">
        <v>2004</v>
      </c>
      <c r="J50">
        <v>27</v>
      </c>
      <c r="K50" t="s">
        <v>809</v>
      </c>
    </row>
    <row r="51" spans="1:11">
      <c r="A51">
        <v>20040509</v>
      </c>
      <c r="B51">
        <v>28</v>
      </c>
      <c r="C51">
        <v>81982</v>
      </c>
      <c r="D51">
        <v>34183</v>
      </c>
      <c r="E51">
        <v>8182</v>
      </c>
      <c r="F51" t="s">
        <v>1720</v>
      </c>
      <c r="G51" t="s">
        <v>1721</v>
      </c>
      <c r="H51">
        <v>1</v>
      </c>
      <c r="I51">
        <v>2004</v>
      </c>
      <c r="J51">
        <v>27</v>
      </c>
      <c r="K51" t="s">
        <v>1720</v>
      </c>
    </row>
    <row r="52" spans="1:11">
      <c r="A52">
        <v>20040509</v>
      </c>
      <c r="B52">
        <v>29</v>
      </c>
      <c r="C52">
        <v>81941</v>
      </c>
      <c r="D52">
        <v>33514</v>
      </c>
      <c r="E52">
        <v>8363</v>
      </c>
      <c r="F52" t="s">
        <v>1210</v>
      </c>
      <c r="G52" t="s">
        <v>1721</v>
      </c>
      <c r="H52">
        <v>1</v>
      </c>
      <c r="I52">
        <v>2004</v>
      </c>
      <c r="J52">
        <v>29</v>
      </c>
      <c r="K52" t="s">
        <v>810</v>
      </c>
    </row>
    <row r="53" spans="1:11">
      <c r="A53">
        <v>20040509</v>
      </c>
      <c r="B53">
        <v>30</v>
      </c>
      <c r="C53">
        <v>81958</v>
      </c>
      <c r="D53">
        <v>33231</v>
      </c>
      <c r="E53">
        <v>8421</v>
      </c>
      <c r="F53" t="s">
        <v>1209</v>
      </c>
      <c r="G53" t="s">
        <v>1721</v>
      </c>
      <c r="H53">
        <v>1</v>
      </c>
      <c r="I53">
        <v>2004</v>
      </c>
      <c r="J53">
        <v>29</v>
      </c>
      <c r="K53" t="s">
        <v>809</v>
      </c>
    </row>
    <row r="54" spans="1:11">
      <c r="A54">
        <v>20040509</v>
      </c>
      <c r="B54">
        <v>71</v>
      </c>
      <c r="C54">
        <v>81963</v>
      </c>
      <c r="D54">
        <v>31553</v>
      </c>
      <c r="E54">
        <v>9031</v>
      </c>
      <c r="F54" t="s">
        <v>1210</v>
      </c>
      <c r="G54" t="s">
        <v>1721</v>
      </c>
      <c r="H54">
        <v>1</v>
      </c>
      <c r="I54">
        <v>2004</v>
      </c>
      <c r="J54">
        <v>31</v>
      </c>
      <c r="K54" t="s">
        <v>810</v>
      </c>
    </row>
    <row r="55" spans="1:11">
      <c r="A55">
        <v>20040509</v>
      </c>
      <c r="B55">
        <v>31</v>
      </c>
      <c r="C55">
        <v>81983</v>
      </c>
      <c r="D55">
        <v>31354</v>
      </c>
      <c r="E55">
        <v>9104</v>
      </c>
      <c r="F55" t="s">
        <v>1485</v>
      </c>
      <c r="G55" t="s">
        <v>1721</v>
      </c>
      <c r="H55">
        <v>1</v>
      </c>
      <c r="I55">
        <v>2004</v>
      </c>
      <c r="J55">
        <v>31</v>
      </c>
      <c r="K55" t="s">
        <v>1218</v>
      </c>
    </row>
    <row r="56" spans="1:11">
      <c r="A56">
        <v>20040509</v>
      </c>
      <c r="B56">
        <v>32</v>
      </c>
      <c r="C56">
        <v>80985</v>
      </c>
      <c r="D56">
        <v>32171</v>
      </c>
      <c r="E56">
        <v>9681</v>
      </c>
      <c r="F56" t="s">
        <v>1726</v>
      </c>
      <c r="G56" t="s">
        <v>1721</v>
      </c>
      <c r="H56">
        <v>1</v>
      </c>
      <c r="I56">
        <v>2004</v>
      </c>
      <c r="J56">
        <v>32</v>
      </c>
      <c r="K56" t="s">
        <v>809</v>
      </c>
    </row>
    <row r="57" spans="1:11">
      <c r="A57">
        <v>20040509</v>
      </c>
      <c r="B57">
        <v>33</v>
      </c>
      <c r="C57">
        <v>81012</v>
      </c>
      <c r="D57">
        <v>32400</v>
      </c>
      <c r="E57">
        <v>9577</v>
      </c>
      <c r="F57" t="s">
        <v>1209</v>
      </c>
      <c r="G57" t="s">
        <v>1721</v>
      </c>
      <c r="H57">
        <v>1</v>
      </c>
      <c r="I57">
        <v>2004</v>
      </c>
      <c r="J57">
        <v>32</v>
      </c>
      <c r="K57" t="s">
        <v>809</v>
      </c>
    </row>
    <row r="58" spans="1:11">
      <c r="A58">
        <v>20040509</v>
      </c>
      <c r="B58">
        <v>36</v>
      </c>
      <c r="C58">
        <v>80988</v>
      </c>
      <c r="D58">
        <v>34442</v>
      </c>
      <c r="E58">
        <v>9127</v>
      </c>
      <c r="F58" t="s">
        <v>368</v>
      </c>
      <c r="G58" t="s">
        <v>1721</v>
      </c>
      <c r="H58">
        <v>1</v>
      </c>
      <c r="I58">
        <v>2004</v>
      </c>
      <c r="J58">
        <v>34</v>
      </c>
      <c r="K58" t="s">
        <v>1219</v>
      </c>
    </row>
    <row r="59" spans="1:11">
      <c r="A59">
        <v>20040509</v>
      </c>
      <c r="B59">
        <v>34</v>
      </c>
      <c r="C59">
        <v>80993</v>
      </c>
      <c r="D59">
        <v>34069</v>
      </c>
      <c r="E59">
        <v>9176</v>
      </c>
      <c r="F59" t="s">
        <v>1214</v>
      </c>
      <c r="G59" t="s">
        <v>1721</v>
      </c>
      <c r="H59">
        <v>1</v>
      </c>
      <c r="I59">
        <v>2004</v>
      </c>
      <c r="J59">
        <v>34</v>
      </c>
      <c r="K59" t="s">
        <v>1219</v>
      </c>
    </row>
    <row r="60" spans="1:11">
      <c r="A60">
        <v>20040509</v>
      </c>
      <c r="B60">
        <v>35</v>
      </c>
      <c r="C60">
        <v>81010</v>
      </c>
      <c r="D60">
        <v>34210</v>
      </c>
      <c r="E60">
        <v>9137</v>
      </c>
      <c r="F60" t="s">
        <v>1210</v>
      </c>
      <c r="G60" t="s">
        <v>1721</v>
      </c>
      <c r="H60">
        <v>1</v>
      </c>
      <c r="I60">
        <v>2004</v>
      </c>
      <c r="J60">
        <v>34</v>
      </c>
      <c r="K60" t="s">
        <v>810</v>
      </c>
    </row>
    <row r="61" spans="1:11">
      <c r="A61">
        <v>20040509</v>
      </c>
      <c r="B61">
        <v>38</v>
      </c>
      <c r="C61">
        <v>80987</v>
      </c>
      <c r="D61">
        <v>35343</v>
      </c>
      <c r="E61">
        <v>9059</v>
      </c>
      <c r="F61" t="s">
        <v>1720</v>
      </c>
      <c r="G61" t="s">
        <v>1721</v>
      </c>
      <c r="H61">
        <v>1</v>
      </c>
      <c r="I61">
        <v>2004</v>
      </c>
      <c r="J61">
        <v>37</v>
      </c>
      <c r="K61" t="s">
        <v>1720</v>
      </c>
    </row>
    <row r="62" spans="1:11">
      <c r="A62">
        <v>20040509</v>
      </c>
      <c r="B62">
        <v>37</v>
      </c>
      <c r="C62">
        <v>81001</v>
      </c>
      <c r="D62">
        <v>34911</v>
      </c>
      <c r="E62">
        <v>9067</v>
      </c>
      <c r="F62" t="s">
        <v>1214</v>
      </c>
      <c r="G62" t="s">
        <v>1721</v>
      </c>
      <c r="H62">
        <v>1</v>
      </c>
      <c r="I62">
        <v>2004</v>
      </c>
      <c r="J62">
        <v>37</v>
      </c>
      <c r="K62" t="s">
        <v>1219</v>
      </c>
    </row>
    <row r="63" spans="1:11">
      <c r="A63">
        <v>20040509</v>
      </c>
      <c r="B63">
        <v>39</v>
      </c>
      <c r="C63">
        <v>81016</v>
      </c>
      <c r="D63">
        <v>35723</v>
      </c>
      <c r="E63">
        <v>9028</v>
      </c>
      <c r="F63" t="s">
        <v>1210</v>
      </c>
      <c r="G63" t="s">
        <v>1721</v>
      </c>
      <c r="H63">
        <v>1</v>
      </c>
      <c r="I63">
        <v>2004</v>
      </c>
      <c r="J63">
        <v>37</v>
      </c>
      <c r="K63" t="s">
        <v>810</v>
      </c>
    </row>
    <row r="64" spans="1:11">
      <c r="A64">
        <v>20040509</v>
      </c>
      <c r="B64">
        <v>40</v>
      </c>
      <c r="C64">
        <v>81063</v>
      </c>
      <c r="D64">
        <v>41705</v>
      </c>
      <c r="E64">
        <v>10865</v>
      </c>
      <c r="F64" t="s">
        <v>1720</v>
      </c>
      <c r="G64" t="s">
        <v>1721</v>
      </c>
      <c r="H64">
        <v>1</v>
      </c>
      <c r="I64">
        <v>2004</v>
      </c>
      <c r="J64">
        <v>40</v>
      </c>
      <c r="K64" t="s">
        <v>1720</v>
      </c>
    </row>
    <row r="65" spans="1:11">
      <c r="A65">
        <v>20040509</v>
      </c>
      <c r="B65">
        <v>41</v>
      </c>
      <c r="C65">
        <v>84990</v>
      </c>
      <c r="D65">
        <v>38528</v>
      </c>
      <c r="E65">
        <v>5846</v>
      </c>
      <c r="F65" t="s">
        <v>1215</v>
      </c>
      <c r="G65" t="s">
        <v>1721</v>
      </c>
      <c r="H65">
        <v>1</v>
      </c>
      <c r="I65">
        <v>2004</v>
      </c>
      <c r="J65">
        <v>41</v>
      </c>
      <c r="K65" t="s">
        <v>1215</v>
      </c>
    </row>
    <row r="66" spans="1:11">
      <c r="A66">
        <v>20040509</v>
      </c>
      <c r="B66">
        <v>42</v>
      </c>
      <c r="C66">
        <v>84953</v>
      </c>
      <c r="D66">
        <v>37206</v>
      </c>
      <c r="E66">
        <v>5341</v>
      </c>
      <c r="F66" t="s">
        <v>1213</v>
      </c>
      <c r="G66" t="s">
        <v>1721</v>
      </c>
      <c r="H66">
        <v>1</v>
      </c>
      <c r="I66">
        <v>2004</v>
      </c>
      <c r="J66">
        <v>42</v>
      </c>
      <c r="K66" t="s">
        <v>1219</v>
      </c>
    </row>
    <row r="67" spans="1:11">
      <c r="A67">
        <v>20040510</v>
      </c>
      <c r="B67">
        <v>43</v>
      </c>
      <c r="C67">
        <v>91799</v>
      </c>
      <c r="D67">
        <v>37675</v>
      </c>
      <c r="E67">
        <v>2728</v>
      </c>
      <c r="F67" t="s">
        <v>1214</v>
      </c>
      <c r="G67" t="s">
        <v>1721</v>
      </c>
      <c r="H67">
        <v>1</v>
      </c>
      <c r="I67">
        <v>2004</v>
      </c>
      <c r="J67">
        <v>43</v>
      </c>
      <c r="K67" t="s">
        <v>1219</v>
      </c>
    </row>
    <row r="68" spans="1:11">
      <c r="A68">
        <v>20040510</v>
      </c>
      <c r="B68">
        <v>44</v>
      </c>
      <c r="C68">
        <v>91848</v>
      </c>
      <c r="D68">
        <v>38133</v>
      </c>
      <c r="E68">
        <v>3120</v>
      </c>
      <c r="F68" t="s">
        <v>1210</v>
      </c>
      <c r="G68" t="s">
        <v>1721</v>
      </c>
      <c r="H68">
        <v>1</v>
      </c>
      <c r="I68">
        <v>2004</v>
      </c>
      <c r="J68">
        <v>43</v>
      </c>
      <c r="K68" t="s">
        <v>810</v>
      </c>
    </row>
    <row r="69" spans="1:11">
      <c r="A69">
        <v>20040510</v>
      </c>
      <c r="B69">
        <v>45</v>
      </c>
      <c r="C69">
        <v>91944</v>
      </c>
      <c r="D69">
        <v>39532</v>
      </c>
      <c r="E69">
        <v>4379</v>
      </c>
      <c r="F69" t="s">
        <v>1726</v>
      </c>
      <c r="G69" t="s">
        <v>1721</v>
      </c>
      <c r="H69">
        <v>1</v>
      </c>
      <c r="I69">
        <v>2004</v>
      </c>
      <c r="J69">
        <v>45</v>
      </c>
      <c r="K69" t="s">
        <v>809</v>
      </c>
    </row>
    <row r="70" spans="1:11">
      <c r="A70">
        <v>20040510</v>
      </c>
      <c r="B70">
        <v>46</v>
      </c>
      <c r="C70">
        <v>92008</v>
      </c>
      <c r="D70">
        <v>41313</v>
      </c>
      <c r="E70">
        <v>6053</v>
      </c>
      <c r="F70" t="s">
        <v>1209</v>
      </c>
      <c r="G70" t="s">
        <v>1721</v>
      </c>
      <c r="H70">
        <v>1</v>
      </c>
      <c r="I70">
        <v>2004</v>
      </c>
      <c r="J70">
        <v>46</v>
      </c>
      <c r="K70" t="s">
        <v>809</v>
      </c>
    </row>
    <row r="71" spans="1:11">
      <c r="A71">
        <v>20040510</v>
      </c>
      <c r="B71">
        <v>47</v>
      </c>
      <c r="C71">
        <v>93000</v>
      </c>
      <c r="D71">
        <v>42143</v>
      </c>
      <c r="E71">
        <v>7191</v>
      </c>
      <c r="F71" t="s">
        <v>1215</v>
      </c>
      <c r="G71" t="s">
        <v>1721</v>
      </c>
      <c r="H71">
        <v>1</v>
      </c>
      <c r="I71">
        <v>2004</v>
      </c>
      <c r="J71">
        <v>47</v>
      </c>
      <c r="K71" t="s">
        <v>1215</v>
      </c>
    </row>
    <row r="72" spans="1:11">
      <c r="A72">
        <v>20040510</v>
      </c>
      <c r="B72">
        <v>48</v>
      </c>
      <c r="C72">
        <v>93006</v>
      </c>
      <c r="D72">
        <v>39533</v>
      </c>
      <c r="E72">
        <v>4934</v>
      </c>
      <c r="F72" t="s">
        <v>1211</v>
      </c>
      <c r="G72" t="s">
        <v>1721</v>
      </c>
      <c r="H72">
        <v>1</v>
      </c>
      <c r="I72">
        <v>2004</v>
      </c>
      <c r="J72">
        <v>48</v>
      </c>
      <c r="K72" t="s">
        <v>1218</v>
      </c>
    </row>
    <row r="73" spans="1:11">
      <c r="A73">
        <v>20040510</v>
      </c>
      <c r="B73">
        <v>49</v>
      </c>
      <c r="C73">
        <v>93043</v>
      </c>
      <c r="D73">
        <v>37387</v>
      </c>
      <c r="E73">
        <v>3498</v>
      </c>
      <c r="F73" t="s">
        <v>1214</v>
      </c>
      <c r="G73" t="s">
        <v>1721</v>
      </c>
      <c r="H73">
        <v>1</v>
      </c>
      <c r="I73">
        <v>2004</v>
      </c>
      <c r="J73">
        <v>49</v>
      </c>
      <c r="K73" t="s">
        <v>1219</v>
      </c>
    </row>
    <row r="74" spans="1:11">
      <c r="A74">
        <v>20040510</v>
      </c>
      <c r="B74">
        <v>50</v>
      </c>
      <c r="C74">
        <v>93943</v>
      </c>
      <c r="D74">
        <v>36745</v>
      </c>
      <c r="E74">
        <v>4068</v>
      </c>
      <c r="F74" t="s">
        <v>1210</v>
      </c>
      <c r="G74" t="s">
        <v>1721</v>
      </c>
      <c r="H74">
        <v>1</v>
      </c>
      <c r="I74">
        <v>2004</v>
      </c>
      <c r="J74">
        <v>50</v>
      </c>
      <c r="K74" t="s">
        <v>810</v>
      </c>
    </row>
    <row r="75" spans="1:11">
      <c r="A75">
        <v>20040510</v>
      </c>
      <c r="B75">
        <v>51</v>
      </c>
      <c r="C75">
        <v>93945</v>
      </c>
      <c r="D75">
        <v>37749</v>
      </c>
      <c r="E75">
        <v>4461</v>
      </c>
      <c r="F75" t="s">
        <v>1210</v>
      </c>
      <c r="G75" t="s">
        <v>1721</v>
      </c>
      <c r="H75">
        <v>1</v>
      </c>
      <c r="I75">
        <v>2004</v>
      </c>
      <c r="J75">
        <v>50</v>
      </c>
      <c r="K75" t="s">
        <v>810</v>
      </c>
    </row>
    <row r="76" spans="1:11">
      <c r="A76">
        <v>20040510</v>
      </c>
      <c r="B76">
        <v>52</v>
      </c>
      <c r="C76">
        <v>93990</v>
      </c>
      <c r="D76">
        <v>41744</v>
      </c>
      <c r="E76">
        <v>7313</v>
      </c>
      <c r="F76" t="s">
        <v>1211</v>
      </c>
      <c r="G76" t="s">
        <v>1721</v>
      </c>
      <c r="H76">
        <v>1</v>
      </c>
      <c r="I76">
        <v>2004</v>
      </c>
      <c r="J76">
        <v>52</v>
      </c>
      <c r="K76" t="s">
        <v>1218</v>
      </c>
    </row>
    <row r="77" spans="1:11">
      <c r="A77">
        <v>20040510</v>
      </c>
      <c r="B77">
        <v>53</v>
      </c>
      <c r="C77">
        <v>93995</v>
      </c>
      <c r="D77">
        <v>41862</v>
      </c>
      <c r="E77">
        <v>7415</v>
      </c>
      <c r="F77" t="s">
        <v>1212</v>
      </c>
      <c r="G77" t="s">
        <v>1721</v>
      </c>
      <c r="H77">
        <v>1</v>
      </c>
      <c r="I77">
        <v>2004</v>
      </c>
      <c r="J77">
        <v>52</v>
      </c>
      <c r="K77" t="s">
        <v>1218</v>
      </c>
    </row>
    <row r="78" spans="1:11">
      <c r="A78">
        <v>20040510</v>
      </c>
      <c r="B78">
        <v>54</v>
      </c>
      <c r="C78">
        <v>94041</v>
      </c>
      <c r="D78">
        <v>42404</v>
      </c>
      <c r="E78">
        <v>7902</v>
      </c>
      <c r="F78" t="s">
        <v>1210</v>
      </c>
      <c r="G78" t="s">
        <v>1721</v>
      </c>
      <c r="H78">
        <v>1</v>
      </c>
      <c r="I78">
        <v>2004</v>
      </c>
      <c r="J78">
        <v>54</v>
      </c>
      <c r="K78" t="s">
        <v>810</v>
      </c>
    </row>
    <row r="79" spans="1:11">
      <c r="A79">
        <v>20040510</v>
      </c>
      <c r="B79">
        <v>55</v>
      </c>
      <c r="C79">
        <v>94056</v>
      </c>
      <c r="D79">
        <v>42535</v>
      </c>
      <c r="E79">
        <v>8023</v>
      </c>
      <c r="F79" t="s">
        <v>368</v>
      </c>
      <c r="G79" t="s">
        <v>1721</v>
      </c>
      <c r="H79">
        <v>1</v>
      </c>
      <c r="I79">
        <v>2004</v>
      </c>
      <c r="J79">
        <v>54</v>
      </c>
      <c r="K79" t="s">
        <v>1219</v>
      </c>
    </row>
    <row r="80" spans="1:11">
      <c r="A80">
        <v>20040510</v>
      </c>
      <c r="B80">
        <v>56</v>
      </c>
      <c r="C80">
        <v>94459</v>
      </c>
      <c r="D80">
        <v>43004</v>
      </c>
      <c r="E80">
        <v>8632</v>
      </c>
      <c r="F80" t="s">
        <v>1720</v>
      </c>
      <c r="G80" t="s">
        <v>1721</v>
      </c>
      <c r="H80">
        <v>1</v>
      </c>
      <c r="I80">
        <v>2004</v>
      </c>
      <c r="J80">
        <v>56</v>
      </c>
      <c r="K80" t="s">
        <v>1720</v>
      </c>
    </row>
    <row r="81" spans="1:11">
      <c r="A81">
        <v>20040510</v>
      </c>
      <c r="B81">
        <v>57</v>
      </c>
      <c r="C81">
        <v>95023</v>
      </c>
      <c r="D81">
        <v>42806</v>
      </c>
      <c r="E81">
        <v>8770</v>
      </c>
      <c r="F81" t="s">
        <v>1720</v>
      </c>
      <c r="G81" t="s">
        <v>1721</v>
      </c>
      <c r="H81">
        <v>1</v>
      </c>
      <c r="I81">
        <v>2004</v>
      </c>
      <c r="J81">
        <v>57</v>
      </c>
      <c r="K81" t="s">
        <v>1720</v>
      </c>
    </row>
    <row r="82" spans="1:11">
      <c r="A82">
        <v>20040510</v>
      </c>
      <c r="B82">
        <v>58</v>
      </c>
      <c r="C82">
        <v>95025</v>
      </c>
      <c r="D82">
        <v>42586</v>
      </c>
      <c r="E82">
        <v>8591</v>
      </c>
      <c r="F82" t="s">
        <v>1720</v>
      </c>
      <c r="G82" t="s">
        <v>1721</v>
      </c>
      <c r="H82">
        <v>1</v>
      </c>
      <c r="I82">
        <v>2004</v>
      </c>
      <c r="J82">
        <v>57</v>
      </c>
      <c r="K82" t="s">
        <v>1720</v>
      </c>
    </row>
    <row r="83" spans="1:11">
      <c r="A83">
        <v>20040510</v>
      </c>
      <c r="B83">
        <v>59</v>
      </c>
      <c r="C83">
        <v>94994</v>
      </c>
      <c r="D83">
        <v>37702</v>
      </c>
      <c r="E83">
        <v>5384</v>
      </c>
      <c r="F83" t="s">
        <v>1209</v>
      </c>
      <c r="G83" t="s">
        <v>1721</v>
      </c>
      <c r="H83">
        <v>1</v>
      </c>
      <c r="I83">
        <v>2004</v>
      </c>
      <c r="J83">
        <v>59</v>
      </c>
      <c r="K83" t="s">
        <v>809</v>
      </c>
    </row>
    <row r="84" spans="1:11">
      <c r="A84">
        <v>20040510</v>
      </c>
      <c r="B84">
        <v>60</v>
      </c>
      <c r="C84">
        <v>96819</v>
      </c>
      <c r="D84">
        <v>30310</v>
      </c>
      <c r="E84">
        <v>8589</v>
      </c>
      <c r="F84" t="s">
        <v>1720</v>
      </c>
      <c r="G84" t="s">
        <v>1721</v>
      </c>
      <c r="H84">
        <v>1</v>
      </c>
      <c r="I84">
        <v>2004</v>
      </c>
      <c r="J84">
        <v>60</v>
      </c>
      <c r="K84" t="s">
        <v>1720</v>
      </c>
    </row>
    <row r="85" spans="1:11">
      <c r="A85">
        <v>20040510</v>
      </c>
      <c r="B85">
        <v>61</v>
      </c>
      <c r="C85">
        <v>96713</v>
      </c>
      <c r="D85">
        <v>37902</v>
      </c>
      <c r="E85">
        <v>7060</v>
      </c>
      <c r="F85" t="s">
        <v>1211</v>
      </c>
      <c r="G85" t="s">
        <v>1721</v>
      </c>
      <c r="H85">
        <v>1</v>
      </c>
      <c r="I85">
        <v>2004</v>
      </c>
      <c r="J85">
        <v>61</v>
      </c>
      <c r="K85" t="s">
        <v>1218</v>
      </c>
    </row>
    <row r="86" spans="1:11">
      <c r="A86">
        <v>20040510</v>
      </c>
      <c r="B86">
        <v>62</v>
      </c>
      <c r="C86">
        <v>96897</v>
      </c>
      <c r="D86">
        <v>42228</v>
      </c>
      <c r="E86">
        <v>9543</v>
      </c>
      <c r="F86" t="s">
        <v>1212</v>
      </c>
      <c r="G86" t="s">
        <v>1721</v>
      </c>
      <c r="H86">
        <v>1</v>
      </c>
      <c r="I86">
        <v>2004</v>
      </c>
      <c r="J86">
        <v>62</v>
      </c>
      <c r="K86" t="s">
        <v>1218</v>
      </c>
    </row>
    <row r="87" spans="1:11">
      <c r="A87">
        <v>20040510</v>
      </c>
      <c r="B87">
        <v>63</v>
      </c>
      <c r="C87">
        <v>95982</v>
      </c>
      <c r="D87">
        <v>42472</v>
      </c>
      <c r="E87">
        <v>9092</v>
      </c>
      <c r="F87" t="s">
        <v>1210</v>
      </c>
      <c r="G87" t="s">
        <v>1721</v>
      </c>
      <c r="H87">
        <v>1</v>
      </c>
      <c r="I87">
        <v>2004</v>
      </c>
      <c r="J87">
        <v>63</v>
      </c>
      <c r="K87" t="s">
        <v>810</v>
      </c>
    </row>
    <row r="88" spans="1:11">
      <c r="A88">
        <v>20040510</v>
      </c>
      <c r="B88">
        <v>64</v>
      </c>
      <c r="C88">
        <v>95893</v>
      </c>
      <c r="D88">
        <v>38047</v>
      </c>
      <c r="E88">
        <v>6346</v>
      </c>
      <c r="F88" t="s">
        <v>1215</v>
      </c>
      <c r="G88" t="s">
        <v>1721</v>
      </c>
      <c r="H88">
        <v>1</v>
      </c>
      <c r="I88">
        <v>2004</v>
      </c>
      <c r="J88">
        <v>64</v>
      </c>
      <c r="K88" t="s">
        <v>1215</v>
      </c>
    </row>
    <row r="89" spans="1:11">
      <c r="A89">
        <v>20040510</v>
      </c>
      <c r="B89">
        <v>65</v>
      </c>
      <c r="C89">
        <v>95973</v>
      </c>
      <c r="D89">
        <v>31221</v>
      </c>
      <c r="E89">
        <v>7365</v>
      </c>
      <c r="F89" t="s">
        <v>1485</v>
      </c>
      <c r="G89" t="s">
        <v>1721</v>
      </c>
      <c r="H89">
        <v>1</v>
      </c>
      <c r="I89">
        <v>2004</v>
      </c>
      <c r="J89">
        <v>65</v>
      </c>
      <c r="K89" t="s">
        <v>1218</v>
      </c>
    </row>
    <row r="90" spans="1:11">
      <c r="A90">
        <v>20040510</v>
      </c>
      <c r="B90">
        <v>66</v>
      </c>
      <c r="C90">
        <v>95936</v>
      </c>
      <c r="D90">
        <v>30500</v>
      </c>
      <c r="E90">
        <v>7786</v>
      </c>
      <c r="F90" t="s">
        <v>1485</v>
      </c>
      <c r="G90" t="s">
        <v>1721</v>
      </c>
      <c r="H90">
        <v>1</v>
      </c>
      <c r="I90">
        <v>2004</v>
      </c>
      <c r="J90">
        <v>66</v>
      </c>
      <c r="K90" t="s">
        <v>1218</v>
      </c>
    </row>
    <row r="91" spans="1:11">
      <c r="A91">
        <v>20040510</v>
      </c>
      <c r="B91">
        <v>67</v>
      </c>
      <c r="C91">
        <v>94962</v>
      </c>
      <c r="D91">
        <v>30465</v>
      </c>
      <c r="E91">
        <v>7102</v>
      </c>
      <c r="F91" t="s">
        <v>1720</v>
      </c>
      <c r="G91" t="s">
        <v>1721</v>
      </c>
      <c r="H91">
        <v>1</v>
      </c>
      <c r="I91">
        <v>2004</v>
      </c>
      <c r="J91">
        <v>67</v>
      </c>
      <c r="K91" t="s">
        <v>1720</v>
      </c>
    </row>
    <row r="92" spans="1:11">
      <c r="A92">
        <v>20040510</v>
      </c>
      <c r="B92">
        <v>68</v>
      </c>
      <c r="C92">
        <v>94973</v>
      </c>
      <c r="D92">
        <v>32446</v>
      </c>
      <c r="E92">
        <v>5846</v>
      </c>
      <c r="F92" t="s">
        <v>1211</v>
      </c>
      <c r="G92" t="s">
        <v>1721</v>
      </c>
      <c r="H92">
        <v>1</v>
      </c>
      <c r="I92">
        <v>2004</v>
      </c>
      <c r="J92">
        <v>68</v>
      </c>
      <c r="K92" t="s">
        <v>1218</v>
      </c>
    </row>
    <row r="93" spans="1:11">
      <c r="A93">
        <v>20040510</v>
      </c>
      <c r="B93">
        <v>69</v>
      </c>
      <c r="C93">
        <v>95016</v>
      </c>
      <c r="D93">
        <v>41052</v>
      </c>
      <c r="E93">
        <v>7389</v>
      </c>
      <c r="F93" t="s">
        <v>1720</v>
      </c>
      <c r="G93" t="s">
        <v>1721</v>
      </c>
      <c r="H93">
        <v>1</v>
      </c>
      <c r="I93">
        <v>2004</v>
      </c>
      <c r="J93">
        <v>69</v>
      </c>
      <c r="K93" t="s">
        <v>1720</v>
      </c>
    </row>
    <row r="94" spans="1:11">
      <c r="A94">
        <v>20040509</v>
      </c>
      <c r="B94">
        <v>70</v>
      </c>
      <c r="C94">
        <v>82026</v>
      </c>
      <c r="D94">
        <v>41310</v>
      </c>
      <c r="E94">
        <v>9849</v>
      </c>
      <c r="F94" t="s">
        <v>1210</v>
      </c>
      <c r="G94" t="s">
        <v>1721</v>
      </c>
      <c r="H94">
        <v>1</v>
      </c>
      <c r="I94">
        <v>2004</v>
      </c>
      <c r="J94">
        <v>70</v>
      </c>
      <c r="K94" t="s">
        <v>810</v>
      </c>
    </row>
    <row r="95" spans="1:11">
      <c r="A95">
        <v>20040510</v>
      </c>
      <c r="B95">
        <v>72</v>
      </c>
      <c r="C95">
        <v>94971</v>
      </c>
      <c r="D95">
        <v>35174</v>
      </c>
      <c r="E95">
        <v>4946</v>
      </c>
      <c r="F95" t="s">
        <v>1214</v>
      </c>
      <c r="G95" t="s">
        <v>1721</v>
      </c>
      <c r="H95">
        <v>1</v>
      </c>
      <c r="I95">
        <v>2004</v>
      </c>
      <c r="J95">
        <v>72</v>
      </c>
      <c r="K95" t="s">
        <v>1219</v>
      </c>
    </row>
    <row r="96" spans="1:11">
      <c r="A96">
        <v>20050401</v>
      </c>
      <c r="B96">
        <v>13</v>
      </c>
      <c r="C96">
        <v>84082</v>
      </c>
      <c r="D96">
        <v>43031</v>
      </c>
      <c r="E96">
        <v>9536</v>
      </c>
      <c r="F96" t="s">
        <v>1720</v>
      </c>
      <c r="G96" t="s">
        <v>369</v>
      </c>
      <c r="H96">
        <v>2</v>
      </c>
      <c r="I96">
        <v>2005</v>
      </c>
      <c r="J96">
        <v>3</v>
      </c>
      <c r="K96" t="s">
        <v>1720</v>
      </c>
    </row>
    <row r="97" spans="1:11">
      <c r="A97">
        <v>20050401</v>
      </c>
      <c r="B97">
        <v>14</v>
      </c>
      <c r="C97">
        <v>80830</v>
      </c>
      <c r="D97">
        <v>39261</v>
      </c>
      <c r="E97">
        <v>9918</v>
      </c>
      <c r="F97" t="s">
        <v>1213</v>
      </c>
      <c r="G97" t="s">
        <v>369</v>
      </c>
      <c r="H97">
        <v>2</v>
      </c>
      <c r="I97">
        <v>2005</v>
      </c>
      <c r="J97">
        <v>5</v>
      </c>
      <c r="K97" t="s">
        <v>1219</v>
      </c>
    </row>
    <row r="98" spans="1:11">
      <c r="A98">
        <v>20050401</v>
      </c>
      <c r="B98">
        <v>8</v>
      </c>
      <c r="C98">
        <v>81618</v>
      </c>
      <c r="D98">
        <v>30012</v>
      </c>
      <c r="E98">
        <v>10103</v>
      </c>
      <c r="F98" t="s">
        <v>1720</v>
      </c>
      <c r="G98" t="s">
        <v>369</v>
      </c>
      <c r="H98">
        <v>2</v>
      </c>
      <c r="I98">
        <v>2005</v>
      </c>
      <c r="J98">
        <v>8</v>
      </c>
      <c r="K98" t="s">
        <v>1720</v>
      </c>
    </row>
    <row r="99" spans="1:11">
      <c r="A99">
        <v>20050401</v>
      </c>
      <c r="B99">
        <v>9</v>
      </c>
      <c r="C99">
        <v>82018</v>
      </c>
      <c r="D99">
        <v>33090</v>
      </c>
      <c r="E99">
        <v>8404</v>
      </c>
      <c r="F99" t="s">
        <v>1209</v>
      </c>
      <c r="G99" t="s">
        <v>369</v>
      </c>
      <c r="H99">
        <v>2</v>
      </c>
      <c r="I99">
        <v>2005</v>
      </c>
      <c r="J99">
        <v>9</v>
      </c>
      <c r="K99" t="s">
        <v>809</v>
      </c>
    </row>
    <row r="100" spans="1:11">
      <c r="A100">
        <v>20050401</v>
      </c>
      <c r="B100">
        <v>10</v>
      </c>
      <c r="C100">
        <v>84028</v>
      </c>
      <c r="D100">
        <v>38672</v>
      </c>
      <c r="E100">
        <v>6759</v>
      </c>
      <c r="F100" t="s">
        <v>1209</v>
      </c>
      <c r="G100" t="s">
        <v>369</v>
      </c>
      <c r="H100">
        <v>2</v>
      </c>
      <c r="I100">
        <v>2005</v>
      </c>
      <c r="J100">
        <v>10</v>
      </c>
      <c r="K100" t="s">
        <v>809</v>
      </c>
    </row>
    <row r="101" spans="1:11">
      <c r="A101">
        <v>20050401</v>
      </c>
      <c r="B101">
        <v>11</v>
      </c>
      <c r="C101">
        <v>85996</v>
      </c>
      <c r="D101">
        <v>30739</v>
      </c>
      <c r="E101">
        <v>6316</v>
      </c>
      <c r="F101" t="s">
        <v>1213</v>
      </c>
      <c r="G101" t="s">
        <v>369</v>
      </c>
      <c r="H101">
        <v>2</v>
      </c>
      <c r="I101">
        <v>2005</v>
      </c>
      <c r="J101">
        <v>11</v>
      </c>
      <c r="K101" t="s">
        <v>1219</v>
      </c>
    </row>
    <row r="102" spans="1:11">
      <c r="A102">
        <v>20050401</v>
      </c>
      <c r="B102">
        <v>12</v>
      </c>
      <c r="C102">
        <v>87988</v>
      </c>
      <c r="D102">
        <v>34081</v>
      </c>
      <c r="E102">
        <v>2548</v>
      </c>
      <c r="F102" t="s">
        <v>1214</v>
      </c>
      <c r="G102" t="s">
        <v>369</v>
      </c>
      <c r="H102">
        <v>2</v>
      </c>
      <c r="I102">
        <v>2005</v>
      </c>
      <c r="J102">
        <v>12</v>
      </c>
      <c r="K102" t="s">
        <v>1219</v>
      </c>
    </row>
    <row r="103" spans="1:11">
      <c r="A103">
        <v>20050401</v>
      </c>
      <c r="B103">
        <v>15</v>
      </c>
      <c r="C103">
        <v>83874</v>
      </c>
      <c r="D103">
        <v>30001</v>
      </c>
      <c r="E103">
        <v>8323</v>
      </c>
      <c r="F103" t="s">
        <v>1209</v>
      </c>
      <c r="G103" t="s">
        <v>369</v>
      </c>
      <c r="H103">
        <v>2</v>
      </c>
      <c r="I103">
        <v>2005</v>
      </c>
      <c r="J103">
        <v>15</v>
      </c>
      <c r="K103" t="s">
        <v>809</v>
      </c>
    </row>
    <row r="104" spans="1:11">
      <c r="A104">
        <v>20050401</v>
      </c>
      <c r="B104">
        <v>16</v>
      </c>
      <c r="C104">
        <v>84595</v>
      </c>
      <c r="D104">
        <v>30037</v>
      </c>
      <c r="E104">
        <v>7777</v>
      </c>
      <c r="F104" t="s">
        <v>1214</v>
      </c>
      <c r="G104" t="s">
        <v>369</v>
      </c>
      <c r="H104">
        <v>2</v>
      </c>
      <c r="I104">
        <v>2005</v>
      </c>
      <c r="J104">
        <v>16</v>
      </c>
      <c r="K104" t="s">
        <v>1219</v>
      </c>
    </row>
    <row r="105" spans="1:11">
      <c r="A105">
        <v>20050401</v>
      </c>
      <c r="B105">
        <v>17</v>
      </c>
      <c r="C105">
        <v>84605</v>
      </c>
      <c r="D105">
        <v>30037</v>
      </c>
      <c r="E105">
        <v>7770</v>
      </c>
      <c r="F105" t="s">
        <v>1210</v>
      </c>
      <c r="G105" t="s">
        <v>369</v>
      </c>
      <c r="H105">
        <v>2</v>
      </c>
      <c r="I105">
        <v>2005</v>
      </c>
      <c r="J105">
        <v>16</v>
      </c>
      <c r="K105" t="s">
        <v>810</v>
      </c>
    </row>
    <row r="106" spans="1:11">
      <c r="A106">
        <v>20050401</v>
      </c>
      <c r="B106">
        <v>18</v>
      </c>
      <c r="C106">
        <v>84973</v>
      </c>
      <c r="D106">
        <v>30270</v>
      </c>
      <c r="E106">
        <v>7347</v>
      </c>
      <c r="F106" t="s">
        <v>1214</v>
      </c>
      <c r="G106" t="s">
        <v>369</v>
      </c>
      <c r="H106">
        <v>2</v>
      </c>
      <c r="I106">
        <v>2005</v>
      </c>
      <c r="J106">
        <v>18</v>
      </c>
      <c r="K106" t="s">
        <v>1219</v>
      </c>
    </row>
    <row r="107" spans="1:11">
      <c r="A107">
        <v>20050401</v>
      </c>
      <c r="B107">
        <v>19</v>
      </c>
      <c r="C107">
        <v>84870</v>
      </c>
      <c r="D107">
        <v>33283</v>
      </c>
      <c r="E107">
        <v>5663</v>
      </c>
      <c r="F107" t="s">
        <v>1214</v>
      </c>
      <c r="G107" t="s">
        <v>369</v>
      </c>
      <c r="H107">
        <v>2</v>
      </c>
      <c r="I107">
        <v>2005</v>
      </c>
      <c r="J107">
        <v>19</v>
      </c>
      <c r="K107" t="s">
        <v>1219</v>
      </c>
    </row>
    <row r="108" spans="1:11">
      <c r="A108">
        <v>20050401</v>
      </c>
      <c r="B108">
        <v>20</v>
      </c>
      <c r="C108">
        <v>84872</v>
      </c>
      <c r="D108">
        <v>33307</v>
      </c>
      <c r="E108">
        <v>5651</v>
      </c>
      <c r="F108" t="s">
        <v>1210</v>
      </c>
      <c r="G108" t="s">
        <v>369</v>
      </c>
      <c r="H108">
        <v>2</v>
      </c>
      <c r="I108">
        <v>2005</v>
      </c>
      <c r="J108">
        <v>19</v>
      </c>
      <c r="K108" t="s">
        <v>810</v>
      </c>
    </row>
    <row r="109" spans="1:11">
      <c r="A109">
        <v>20050401</v>
      </c>
      <c r="B109">
        <v>21</v>
      </c>
      <c r="C109">
        <v>87125</v>
      </c>
      <c r="D109">
        <v>39487</v>
      </c>
      <c r="E109">
        <v>4870</v>
      </c>
      <c r="F109" t="s">
        <v>1212</v>
      </c>
      <c r="G109" t="s">
        <v>369</v>
      </c>
      <c r="H109">
        <v>2</v>
      </c>
      <c r="I109">
        <v>2005</v>
      </c>
      <c r="J109">
        <v>21</v>
      </c>
      <c r="K109" t="s">
        <v>1218</v>
      </c>
    </row>
    <row r="110" spans="1:11">
      <c r="A110">
        <v>20050401</v>
      </c>
      <c r="B110">
        <v>22</v>
      </c>
      <c r="C110">
        <v>87152</v>
      </c>
      <c r="D110">
        <v>36023</v>
      </c>
      <c r="E110">
        <v>2923</v>
      </c>
      <c r="F110" t="s">
        <v>1213</v>
      </c>
      <c r="G110" t="s">
        <v>369</v>
      </c>
      <c r="H110">
        <v>2</v>
      </c>
      <c r="I110">
        <v>2005</v>
      </c>
      <c r="J110">
        <v>22</v>
      </c>
      <c r="K110" t="s">
        <v>1219</v>
      </c>
    </row>
    <row r="111" spans="1:11">
      <c r="A111">
        <v>20050401</v>
      </c>
      <c r="B111">
        <v>24</v>
      </c>
      <c r="C111">
        <v>87159</v>
      </c>
      <c r="D111">
        <v>35559</v>
      </c>
      <c r="E111">
        <v>2884</v>
      </c>
      <c r="F111" t="s">
        <v>1209</v>
      </c>
      <c r="G111" t="s">
        <v>369</v>
      </c>
      <c r="H111">
        <v>2</v>
      </c>
      <c r="I111">
        <v>2005</v>
      </c>
      <c r="J111">
        <v>22</v>
      </c>
      <c r="K111" t="s">
        <v>809</v>
      </c>
    </row>
    <row r="112" spans="1:11">
      <c r="A112">
        <v>20050401</v>
      </c>
      <c r="B112">
        <v>23</v>
      </c>
      <c r="C112">
        <v>87183</v>
      </c>
      <c r="D112">
        <v>35849</v>
      </c>
      <c r="E112">
        <v>2872</v>
      </c>
      <c r="F112" t="s">
        <v>1213</v>
      </c>
      <c r="G112" t="s">
        <v>369</v>
      </c>
      <c r="H112">
        <v>2</v>
      </c>
      <c r="I112">
        <v>2005</v>
      </c>
      <c r="J112">
        <v>22</v>
      </c>
      <c r="K112" t="s">
        <v>1219</v>
      </c>
    </row>
    <row r="113" spans="1:11">
      <c r="A113">
        <v>20050401</v>
      </c>
      <c r="B113">
        <v>25</v>
      </c>
      <c r="C113">
        <v>88876</v>
      </c>
      <c r="D113">
        <v>32280</v>
      </c>
      <c r="E113">
        <v>3508</v>
      </c>
      <c r="F113" t="s">
        <v>1720</v>
      </c>
      <c r="G113" t="s">
        <v>369</v>
      </c>
      <c r="H113">
        <v>2</v>
      </c>
      <c r="I113">
        <v>2005</v>
      </c>
      <c r="J113">
        <v>25</v>
      </c>
      <c r="K113" t="s">
        <v>1720</v>
      </c>
    </row>
    <row r="114" spans="1:11">
      <c r="A114">
        <v>20050401</v>
      </c>
      <c r="B114">
        <v>26</v>
      </c>
      <c r="C114">
        <v>92000</v>
      </c>
      <c r="D114">
        <v>35968</v>
      </c>
      <c r="E114">
        <v>1994</v>
      </c>
      <c r="F114" t="s">
        <v>1213</v>
      </c>
      <c r="G114" t="s">
        <v>369</v>
      </c>
      <c r="H114">
        <v>2</v>
      </c>
      <c r="I114">
        <v>2005</v>
      </c>
      <c r="J114">
        <v>26</v>
      </c>
      <c r="K114" t="s">
        <v>1219</v>
      </c>
    </row>
    <row r="115" spans="1:11">
      <c r="A115">
        <v>20050401</v>
      </c>
      <c r="B115">
        <v>28</v>
      </c>
      <c r="C115">
        <v>92004</v>
      </c>
      <c r="D115">
        <v>40333</v>
      </c>
      <c r="E115">
        <v>5135</v>
      </c>
      <c r="F115" t="s">
        <v>1215</v>
      </c>
      <c r="G115" t="s">
        <v>369</v>
      </c>
      <c r="H115">
        <v>2</v>
      </c>
      <c r="I115">
        <v>2005</v>
      </c>
      <c r="J115">
        <v>27</v>
      </c>
      <c r="K115" t="s">
        <v>1215</v>
      </c>
    </row>
    <row r="116" spans="1:11">
      <c r="A116">
        <v>20050401</v>
      </c>
      <c r="B116">
        <v>27</v>
      </c>
      <c r="C116">
        <v>92038</v>
      </c>
      <c r="D116">
        <v>40024</v>
      </c>
      <c r="E116">
        <v>4864</v>
      </c>
      <c r="F116" t="s">
        <v>1209</v>
      </c>
      <c r="G116" t="s">
        <v>369</v>
      </c>
      <c r="H116">
        <v>2</v>
      </c>
      <c r="I116">
        <v>2005</v>
      </c>
      <c r="J116">
        <v>27</v>
      </c>
      <c r="K116" t="s">
        <v>809</v>
      </c>
    </row>
    <row r="117" spans="1:11">
      <c r="A117">
        <v>20050401</v>
      </c>
      <c r="B117">
        <v>29</v>
      </c>
      <c r="C117">
        <v>93985</v>
      </c>
      <c r="D117">
        <v>42312</v>
      </c>
      <c r="E117">
        <v>7795</v>
      </c>
      <c r="F117" t="s">
        <v>1726</v>
      </c>
      <c r="G117" t="s">
        <v>369</v>
      </c>
      <c r="H117">
        <v>2</v>
      </c>
      <c r="I117">
        <v>2005</v>
      </c>
      <c r="J117">
        <v>29</v>
      </c>
      <c r="K117" t="s">
        <v>809</v>
      </c>
    </row>
    <row r="118" spans="1:11">
      <c r="A118">
        <v>20050401</v>
      </c>
      <c r="B118">
        <v>32</v>
      </c>
      <c r="C118">
        <v>93967</v>
      </c>
      <c r="D118">
        <v>41487</v>
      </c>
      <c r="E118">
        <v>7085</v>
      </c>
      <c r="F118" t="s">
        <v>1720</v>
      </c>
      <c r="G118" t="s">
        <v>369</v>
      </c>
      <c r="H118">
        <v>2</v>
      </c>
      <c r="I118">
        <v>2005</v>
      </c>
      <c r="J118">
        <v>30</v>
      </c>
      <c r="K118" t="s">
        <v>1720</v>
      </c>
    </row>
    <row r="119" spans="1:11">
      <c r="A119">
        <v>20050401</v>
      </c>
      <c r="B119">
        <v>31</v>
      </c>
      <c r="C119">
        <v>93971</v>
      </c>
      <c r="D119">
        <v>41520</v>
      </c>
      <c r="E119">
        <v>7115</v>
      </c>
      <c r="F119" t="s">
        <v>1720</v>
      </c>
      <c r="G119" t="s">
        <v>369</v>
      </c>
      <c r="H119">
        <v>2</v>
      </c>
      <c r="I119">
        <v>2005</v>
      </c>
      <c r="J119">
        <v>30</v>
      </c>
      <c r="K119" t="s">
        <v>1720</v>
      </c>
    </row>
    <row r="120" spans="1:11">
      <c r="A120">
        <v>20050401</v>
      </c>
      <c r="B120">
        <v>30</v>
      </c>
      <c r="C120">
        <v>93980</v>
      </c>
      <c r="D120">
        <v>41544</v>
      </c>
      <c r="E120">
        <v>7140</v>
      </c>
      <c r="F120" t="s">
        <v>1210</v>
      </c>
      <c r="G120" t="s">
        <v>369</v>
      </c>
      <c r="H120">
        <v>2</v>
      </c>
      <c r="I120">
        <v>2005</v>
      </c>
      <c r="J120">
        <v>30</v>
      </c>
      <c r="K120" t="s">
        <v>810</v>
      </c>
    </row>
    <row r="121" spans="1:11">
      <c r="A121">
        <v>20050401</v>
      </c>
      <c r="B121">
        <v>33</v>
      </c>
      <c r="C121">
        <v>93919</v>
      </c>
      <c r="D121">
        <v>40868</v>
      </c>
      <c r="E121">
        <v>6550</v>
      </c>
      <c r="F121" t="s">
        <v>1210</v>
      </c>
      <c r="G121" t="s">
        <v>369</v>
      </c>
      <c r="H121">
        <v>2</v>
      </c>
      <c r="I121">
        <v>2005</v>
      </c>
      <c r="J121">
        <v>33</v>
      </c>
      <c r="K121" t="s">
        <v>810</v>
      </c>
    </row>
    <row r="122" spans="1:11">
      <c r="A122">
        <v>20050401</v>
      </c>
      <c r="B122">
        <v>34</v>
      </c>
      <c r="C122">
        <v>94003</v>
      </c>
      <c r="D122">
        <v>39585</v>
      </c>
      <c r="E122">
        <v>5627</v>
      </c>
      <c r="F122" t="s">
        <v>1215</v>
      </c>
      <c r="G122" t="s">
        <v>369</v>
      </c>
      <c r="H122">
        <v>2</v>
      </c>
      <c r="I122">
        <v>2005</v>
      </c>
      <c r="J122">
        <v>34</v>
      </c>
      <c r="K122" t="s">
        <v>1215</v>
      </c>
    </row>
    <row r="123" spans="1:11">
      <c r="A123">
        <v>20050401</v>
      </c>
      <c r="B123">
        <v>35</v>
      </c>
      <c r="C123">
        <v>94029</v>
      </c>
      <c r="D123">
        <v>39357</v>
      </c>
      <c r="E123">
        <v>5486</v>
      </c>
      <c r="F123" t="s">
        <v>1726</v>
      </c>
      <c r="G123" t="s">
        <v>369</v>
      </c>
      <c r="H123">
        <v>2</v>
      </c>
      <c r="I123">
        <v>2005</v>
      </c>
      <c r="J123">
        <v>34</v>
      </c>
      <c r="K123" t="s">
        <v>809</v>
      </c>
    </row>
    <row r="124" spans="1:11">
      <c r="A124">
        <v>20050401</v>
      </c>
      <c r="B124">
        <v>36</v>
      </c>
      <c r="C124">
        <v>95990</v>
      </c>
      <c r="D124">
        <v>35173</v>
      </c>
      <c r="E124">
        <v>5962</v>
      </c>
      <c r="F124" t="s">
        <v>1213</v>
      </c>
      <c r="G124" t="s">
        <v>369</v>
      </c>
      <c r="H124">
        <v>2</v>
      </c>
      <c r="I124">
        <v>2005</v>
      </c>
      <c r="J124">
        <v>36</v>
      </c>
      <c r="K124" t="s">
        <v>1219</v>
      </c>
    </row>
    <row r="125" spans="1:11">
      <c r="A125">
        <v>20050401</v>
      </c>
      <c r="B125">
        <v>37</v>
      </c>
      <c r="C125">
        <v>96022</v>
      </c>
      <c r="D125">
        <v>36578</v>
      </c>
      <c r="E125">
        <v>6061</v>
      </c>
      <c r="F125" t="s">
        <v>1485</v>
      </c>
      <c r="G125" t="s">
        <v>369</v>
      </c>
      <c r="H125">
        <v>2</v>
      </c>
      <c r="I125">
        <v>2005</v>
      </c>
      <c r="J125">
        <v>37</v>
      </c>
      <c r="K125" t="s">
        <v>1218</v>
      </c>
    </row>
    <row r="126" spans="1:11">
      <c r="A126">
        <v>20050401</v>
      </c>
      <c r="B126">
        <v>39</v>
      </c>
      <c r="C126">
        <v>90985</v>
      </c>
      <c r="D126">
        <v>30221</v>
      </c>
      <c r="E126">
        <v>5449</v>
      </c>
      <c r="F126" t="s">
        <v>1211</v>
      </c>
      <c r="G126" t="s">
        <v>369</v>
      </c>
      <c r="H126">
        <v>2</v>
      </c>
      <c r="I126">
        <v>2005</v>
      </c>
      <c r="J126">
        <v>38</v>
      </c>
      <c r="K126" t="s">
        <v>1218</v>
      </c>
    </row>
    <row r="127" spans="1:11">
      <c r="A127">
        <v>20050401</v>
      </c>
      <c r="B127">
        <v>38</v>
      </c>
      <c r="C127">
        <v>90999</v>
      </c>
      <c r="D127">
        <v>30167</v>
      </c>
      <c r="E127">
        <v>5504</v>
      </c>
      <c r="F127" t="s">
        <v>1211</v>
      </c>
      <c r="G127" t="s">
        <v>369</v>
      </c>
      <c r="H127">
        <v>2</v>
      </c>
      <c r="I127">
        <v>2005</v>
      </c>
      <c r="J127">
        <v>38</v>
      </c>
      <c r="K127" t="s">
        <v>1218</v>
      </c>
    </row>
    <row r="128" spans="1:11">
      <c r="A128">
        <v>20050401</v>
      </c>
      <c r="B128">
        <v>40</v>
      </c>
      <c r="C128">
        <v>90987</v>
      </c>
      <c r="D128">
        <v>32838</v>
      </c>
      <c r="E128">
        <v>2907</v>
      </c>
      <c r="F128" t="s">
        <v>1720</v>
      </c>
      <c r="G128" t="s">
        <v>369</v>
      </c>
      <c r="H128">
        <v>2</v>
      </c>
      <c r="I128">
        <v>2005</v>
      </c>
      <c r="J128">
        <v>40</v>
      </c>
      <c r="K128" t="s">
        <v>1720</v>
      </c>
    </row>
    <row r="129" spans="1:11">
      <c r="A129">
        <v>20050401</v>
      </c>
      <c r="B129">
        <v>41</v>
      </c>
      <c r="C129">
        <v>93019</v>
      </c>
      <c r="D129">
        <v>40183</v>
      </c>
      <c r="E129">
        <v>5475</v>
      </c>
      <c r="F129" t="s">
        <v>1209</v>
      </c>
      <c r="G129" t="s">
        <v>369</v>
      </c>
      <c r="H129">
        <v>2</v>
      </c>
      <c r="I129">
        <v>2005</v>
      </c>
      <c r="J129">
        <v>41</v>
      </c>
      <c r="K129" t="s">
        <v>809</v>
      </c>
    </row>
    <row r="130" spans="1:11">
      <c r="A130">
        <v>20050401</v>
      </c>
      <c r="B130">
        <v>42</v>
      </c>
      <c r="C130">
        <v>94920</v>
      </c>
      <c r="D130">
        <v>33948</v>
      </c>
      <c r="E130">
        <v>5146</v>
      </c>
      <c r="F130" t="s">
        <v>1720</v>
      </c>
      <c r="G130" t="s">
        <v>369</v>
      </c>
      <c r="H130">
        <v>2</v>
      </c>
      <c r="I130">
        <v>2005</v>
      </c>
      <c r="J130">
        <v>42</v>
      </c>
      <c r="K130" t="s">
        <v>1720</v>
      </c>
    </row>
    <row r="131" spans="1:11">
      <c r="A131">
        <v>20050401</v>
      </c>
      <c r="B131">
        <v>43</v>
      </c>
      <c r="C131">
        <v>94838</v>
      </c>
      <c r="D131">
        <v>35289</v>
      </c>
      <c r="E131">
        <v>4805</v>
      </c>
      <c r="F131" t="s">
        <v>1209</v>
      </c>
      <c r="G131" t="s">
        <v>369</v>
      </c>
      <c r="H131">
        <v>2</v>
      </c>
      <c r="I131">
        <v>2005</v>
      </c>
      <c r="J131">
        <v>43</v>
      </c>
      <c r="K131" t="s">
        <v>809</v>
      </c>
    </row>
    <row r="132" spans="1:11">
      <c r="A132">
        <v>20050401</v>
      </c>
      <c r="B132">
        <v>44</v>
      </c>
      <c r="C132">
        <v>94757</v>
      </c>
      <c r="D132">
        <v>36892</v>
      </c>
      <c r="E132">
        <v>4891</v>
      </c>
      <c r="F132" t="s">
        <v>371</v>
      </c>
      <c r="G132" t="s">
        <v>369</v>
      </c>
      <c r="H132">
        <v>2</v>
      </c>
      <c r="I132">
        <v>2005</v>
      </c>
      <c r="J132">
        <v>44</v>
      </c>
      <c r="K132" t="s">
        <v>810</v>
      </c>
    </row>
    <row r="133" spans="1:11">
      <c r="A133">
        <v>20050401</v>
      </c>
      <c r="B133">
        <v>45</v>
      </c>
      <c r="C133">
        <v>97087</v>
      </c>
      <c r="D133">
        <v>41435</v>
      </c>
      <c r="E133">
        <v>9155</v>
      </c>
      <c r="F133" t="s">
        <v>1215</v>
      </c>
      <c r="G133" t="s">
        <v>369</v>
      </c>
      <c r="H133">
        <v>2</v>
      </c>
      <c r="I133">
        <v>2005</v>
      </c>
      <c r="J133">
        <v>45</v>
      </c>
      <c r="K133" t="s">
        <v>1215</v>
      </c>
    </row>
    <row r="134" spans="1:11">
      <c r="A134">
        <v>20050401</v>
      </c>
      <c r="B134">
        <v>46</v>
      </c>
      <c r="C134">
        <v>97203</v>
      </c>
      <c r="D134">
        <v>36863</v>
      </c>
      <c r="E134">
        <v>7273</v>
      </c>
      <c r="F134" t="s">
        <v>1215</v>
      </c>
      <c r="G134" t="s">
        <v>369</v>
      </c>
      <c r="H134">
        <v>2</v>
      </c>
      <c r="I134">
        <v>2005</v>
      </c>
      <c r="J134">
        <v>46</v>
      </c>
      <c r="K134" t="s">
        <v>1215</v>
      </c>
    </row>
  </sheetData>
  <phoneticPr fontId="3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J13" sqref="J13"/>
    </sheetView>
  </sheetViews>
  <sheetFormatPr baseColWidth="10" defaultColWidth="11" defaultRowHeight="13" x14ac:dyDescent="0"/>
  <sheetData>
    <row r="1" spans="1:4" ht="23">
      <c r="A1" s="26" t="s">
        <v>1708</v>
      </c>
    </row>
    <row r="3" spans="1:4" ht="16">
      <c r="A3" s="23" t="s">
        <v>1574</v>
      </c>
      <c r="B3" s="23"/>
      <c r="C3" s="23"/>
      <c r="D3" s="23"/>
    </row>
    <row r="4" spans="1:4" ht="16">
      <c r="A4" s="23" t="s">
        <v>1711</v>
      </c>
      <c r="B4" s="23"/>
      <c r="C4" s="23"/>
      <c r="D4" s="23"/>
    </row>
    <row r="5" spans="1:4" ht="16">
      <c r="A5" s="23" t="s">
        <v>95</v>
      </c>
      <c r="B5" s="23"/>
      <c r="C5" s="23"/>
      <c r="D5" s="23"/>
    </row>
    <row r="6" spans="1:4" ht="16">
      <c r="A6" s="23" t="s">
        <v>169</v>
      </c>
      <c r="B6" s="23"/>
      <c r="C6" s="23"/>
      <c r="D6" s="23"/>
    </row>
    <row r="7" spans="1:4" ht="16">
      <c r="A7" s="23" t="s">
        <v>25</v>
      </c>
      <c r="B7" s="23"/>
      <c r="C7" s="23"/>
      <c r="D7" s="23"/>
    </row>
    <row r="8" spans="1:4" ht="16">
      <c r="A8" s="23" t="s">
        <v>96</v>
      </c>
      <c r="B8" s="23"/>
      <c r="C8" s="23"/>
      <c r="D8" s="23"/>
    </row>
    <row r="9" spans="1:4" ht="16">
      <c r="A9" s="23" t="s">
        <v>23</v>
      </c>
      <c r="B9" s="23"/>
      <c r="C9" s="23"/>
      <c r="D9" s="23"/>
    </row>
    <row r="10" spans="1:4" ht="16">
      <c r="A10" s="23" t="s">
        <v>24</v>
      </c>
      <c r="B10" s="23"/>
      <c r="C10" s="23"/>
      <c r="D10" s="23"/>
    </row>
    <row r="11" spans="1:4" ht="16">
      <c r="A11" s="23"/>
      <c r="B11" s="23"/>
      <c r="C11" s="23"/>
      <c r="D11" s="23"/>
    </row>
    <row r="12" spans="1:4" ht="16">
      <c r="A12" s="23" t="s">
        <v>1865</v>
      </c>
      <c r="B12" s="23"/>
      <c r="C12" s="23"/>
      <c r="D12" s="23"/>
    </row>
    <row r="13" spans="1:4" ht="16">
      <c r="A13" s="23" t="s">
        <v>231</v>
      </c>
      <c r="B13" s="23"/>
      <c r="C13" s="23"/>
      <c r="D13" s="23"/>
    </row>
    <row r="14" spans="1:4" ht="16">
      <c r="A14" s="23" t="s">
        <v>1791</v>
      </c>
      <c r="B14" s="23"/>
      <c r="C14" s="23"/>
      <c r="D14" s="23"/>
    </row>
    <row r="15" spans="1:4" ht="16">
      <c r="A15" s="23"/>
      <c r="B15" s="23"/>
      <c r="C15" s="23"/>
      <c r="D15" s="23"/>
    </row>
    <row r="16" spans="1:4" ht="16">
      <c r="A16" s="23"/>
      <c r="B16" s="23"/>
      <c r="C16" s="23"/>
      <c r="D16" s="23"/>
    </row>
    <row r="17" spans="1:4" ht="16">
      <c r="A17" s="23"/>
      <c r="B17" s="23"/>
      <c r="C17" s="23"/>
      <c r="D17" s="23"/>
    </row>
    <row r="18" spans="1:4" ht="16">
      <c r="A18" s="32" t="s">
        <v>1042</v>
      </c>
      <c r="B18" s="32" t="s">
        <v>1041</v>
      </c>
      <c r="C18" s="32" t="s">
        <v>1777</v>
      </c>
      <c r="D18" s="32" t="s">
        <v>1778</v>
      </c>
    </row>
    <row r="19" spans="1:4" ht="16">
      <c r="A19" s="34">
        <v>33.799999999999997</v>
      </c>
      <c r="B19" s="23">
        <v>585</v>
      </c>
      <c r="C19" s="33">
        <f>LN(A19)</f>
        <v>3.520460802488973</v>
      </c>
      <c r="D19" s="33">
        <f>LN(B19)</f>
        <v>6.3716118472318568</v>
      </c>
    </row>
    <row r="20" spans="1:4" ht="16">
      <c r="A20" s="34">
        <v>45.5</v>
      </c>
      <c r="B20" s="23">
        <v>1941</v>
      </c>
      <c r="C20" s="33">
        <f t="shared" ref="C20:C55" si="0">LN(A20)</f>
        <v>3.8177123259569048</v>
      </c>
      <c r="D20" s="33">
        <f t="shared" ref="D20:D55" si="1">LN(B20)</f>
        <v>7.57095858316901</v>
      </c>
    </row>
    <row r="21" spans="1:4" ht="16">
      <c r="A21" s="34">
        <v>32.9</v>
      </c>
      <c r="B21" s="23">
        <v>462</v>
      </c>
      <c r="C21" s="33">
        <f t="shared" si="0"/>
        <v>3.493472657771326</v>
      </c>
      <c r="D21" s="33">
        <f t="shared" si="1"/>
        <v>6.1355648910817386</v>
      </c>
    </row>
    <row r="22" spans="1:4" ht="16">
      <c r="A22" s="34">
        <v>35.5</v>
      </c>
      <c r="B22" s="23">
        <v>511</v>
      </c>
      <c r="C22" s="33">
        <f t="shared" si="0"/>
        <v>3.5695326964813701</v>
      </c>
      <c r="D22" s="33">
        <f t="shared" si="1"/>
        <v>6.2363695902037044</v>
      </c>
    </row>
    <row r="23" spans="1:4" ht="16">
      <c r="A23" s="34">
        <v>32.4</v>
      </c>
      <c r="B23" s="23">
        <v>428</v>
      </c>
      <c r="C23" s="33">
        <f t="shared" si="0"/>
        <v>3.4781584227982836</v>
      </c>
      <c r="D23" s="33">
        <f t="shared" si="1"/>
        <v>6.0591231955817966</v>
      </c>
    </row>
    <row r="24" spans="1:4" ht="16">
      <c r="A24" s="34">
        <v>32.9</v>
      </c>
      <c r="B24" s="23">
        <v>396</v>
      </c>
      <c r="C24" s="33">
        <f t="shared" si="0"/>
        <v>3.493472657771326</v>
      </c>
      <c r="D24" s="33">
        <f t="shared" si="1"/>
        <v>5.9814142112544806</v>
      </c>
    </row>
    <row r="25" spans="1:4" ht="16">
      <c r="A25" s="34">
        <v>34.200000000000003</v>
      </c>
      <c r="B25" s="23">
        <v>527</v>
      </c>
      <c r="C25" s="33">
        <f t="shared" si="0"/>
        <v>3.5322256440685598</v>
      </c>
      <c r="D25" s="33">
        <f t="shared" si="1"/>
        <v>6.2672005485413624</v>
      </c>
    </row>
    <row r="26" spans="1:4" ht="16">
      <c r="A26" s="34">
        <v>34.200000000000003</v>
      </c>
      <c r="B26" s="23">
        <v>485</v>
      </c>
      <c r="C26" s="33">
        <f t="shared" si="0"/>
        <v>3.5322256440685598</v>
      </c>
      <c r="D26" s="33">
        <f t="shared" si="1"/>
        <v>6.1841488909374833</v>
      </c>
    </row>
    <row r="27" spans="1:4" ht="16">
      <c r="A27" s="34">
        <v>32.9</v>
      </c>
      <c r="B27" s="23">
        <v>453</v>
      </c>
      <c r="C27" s="33">
        <f t="shared" si="0"/>
        <v>3.493472657771326</v>
      </c>
      <c r="D27" s="33">
        <f t="shared" si="1"/>
        <v>6.1158921254830343</v>
      </c>
    </row>
    <row r="28" spans="1:4" ht="16">
      <c r="A28" s="34">
        <v>44.5</v>
      </c>
      <c r="B28" s="23">
        <v>1426</v>
      </c>
      <c r="C28" s="33">
        <f t="shared" si="0"/>
        <v>3.7954891891721947</v>
      </c>
      <c r="D28" s="33">
        <f t="shared" si="1"/>
        <v>7.2626286009742413</v>
      </c>
    </row>
    <row r="29" spans="1:4" ht="16">
      <c r="A29" s="34">
        <v>35.200000000000003</v>
      </c>
      <c r="B29" s="23">
        <v>488</v>
      </c>
      <c r="C29" s="33">
        <f t="shared" si="0"/>
        <v>3.5610460826040513</v>
      </c>
      <c r="D29" s="33">
        <f t="shared" si="1"/>
        <v>6.1903154058531475</v>
      </c>
    </row>
    <row r="30" spans="1:4" ht="16">
      <c r="A30" s="34">
        <v>33.799999999999997</v>
      </c>
      <c r="B30" s="23">
        <v>511</v>
      </c>
      <c r="C30" s="33">
        <f t="shared" si="0"/>
        <v>3.520460802488973</v>
      </c>
      <c r="D30" s="33">
        <f t="shared" si="1"/>
        <v>6.2363695902037044</v>
      </c>
    </row>
    <row r="31" spans="1:4" ht="16">
      <c r="A31" s="34">
        <v>31.5</v>
      </c>
      <c r="B31" s="23">
        <v>403</v>
      </c>
      <c r="C31" s="33">
        <f t="shared" si="0"/>
        <v>3.4499875458315872</v>
      </c>
      <c r="D31" s="33">
        <f t="shared" si="1"/>
        <v>5.9989365619466826</v>
      </c>
    </row>
    <row r="32" spans="1:4" ht="16">
      <c r="A32" s="34">
        <v>31.3</v>
      </c>
      <c r="B32" s="23">
        <v>379</v>
      </c>
      <c r="C32" s="33">
        <f t="shared" si="0"/>
        <v>3.4436180975461075</v>
      </c>
      <c r="D32" s="33">
        <f t="shared" si="1"/>
        <v>5.9375362050824263</v>
      </c>
    </row>
    <row r="33" spans="1:4" ht="16">
      <c r="A33" s="34">
        <v>29.5</v>
      </c>
      <c r="B33" s="23">
        <v>319</v>
      </c>
      <c r="C33" s="33">
        <f t="shared" si="0"/>
        <v>3.3843902633457743</v>
      </c>
      <c r="D33" s="33">
        <f t="shared" si="1"/>
        <v>5.7651911027848444</v>
      </c>
    </row>
    <row r="34" spans="1:4" ht="16">
      <c r="A34" s="34">
        <v>33.200000000000003</v>
      </c>
      <c r="B34" s="23">
        <v>483</v>
      </c>
      <c r="C34" s="33">
        <f t="shared" si="0"/>
        <v>3.5025498759224432</v>
      </c>
      <c r="D34" s="33">
        <f t="shared" si="1"/>
        <v>6.1800166536525722</v>
      </c>
    </row>
    <row r="35" spans="1:4" ht="16">
      <c r="A35" s="34">
        <v>36.200000000000003</v>
      </c>
      <c r="B35" s="23">
        <v>600</v>
      </c>
      <c r="C35" s="33">
        <f t="shared" si="0"/>
        <v>3.5890591188317256</v>
      </c>
      <c r="D35" s="33">
        <f t="shared" si="1"/>
        <v>6.3969296552161463</v>
      </c>
    </row>
    <row r="36" spans="1:4" ht="16">
      <c r="A36" s="34">
        <v>35.4</v>
      </c>
      <c r="B36" s="23">
        <v>532</v>
      </c>
      <c r="C36" s="33">
        <f t="shared" si="0"/>
        <v>3.5667118201397288</v>
      </c>
      <c r="D36" s="33">
        <f t="shared" si="1"/>
        <v>6.2766434893416445</v>
      </c>
    </row>
    <row r="37" spans="1:4" ht="16">
      <c r="A37" s="34">
        <v>29.3</v>
      </c>
      <c r="B37" s="23">
        <v>326</v>
      </c>
      <c r="C37" s="33">
        <f t="shared" si="0"/>
        <v>3.3775875160230218</v>
      </c>
      <c r="D37" s="33">
        <f t="shared" si="1"/>
        <v>5.7868973813667077</v>
      </c>
    </row>
    <row r="38" spans="1:4" ht="16">
      <c r="A38" s="34">
        <v>34.4</v>
      </c>
      <c r="B38" s="23">
        <v>507</v>
      </c>
      <c r="C38" s="33">
        <f t="shared" si="0"/>
        <v>3.5380565643793527</v>
      </c>
      <c r="D38" s="33">
        <f t="shared" si="1"/>
        <v>6.2285110035911835</v>
      </c>
    </row>
    <row r="39" spans="1:4" ht="16">
      <c r="A39" s="34">
        <v>31.7</v>
      </c>
      <c r="B39" s="23">
        <v>414</v>
      </c>
      <c r="C39" s="33">
        <f t="shared" si="0"/>
        <v>3.4563166808832348</v>
      </c>
      <c r="D39" s="33">
        <f t="shared" si="1"/>
        <v>6.0258659738253142</v>
      </c>
    </row>
    <row r="40" spans="1:4" ht="16">
      <c r="A40" s="34">
        <v>33</v>
      </c>
      <c r="B40" s="23">
        <v>432</v>
      </c>
      <c r="C40" s="33">
        <f t="shared" si="0"/>
        <v>3.4965075614664802</v>
      </c>
      <c r="D40" s="33">
        <f t="shared" si="1"/>
        <v>6.0684255882441107</v>
      </c>
    </row>
    <row r="41" spans="1:4" ht="16">
      <c r="A41" s="34">
        <v>32.799999999999997</v>
      </c>
      <c r="B41" s="23">
        <v>462</v>
      </c>
      <c r="C41" s="33">
        <f t="shared" si="0"/>
        <v>3.4904285153900978</v>
      </c>
      <c r="D41" s="33">
        <f t="shared" si="1"/>
        <v>6.1355648910817386</v>
      </c>
    </row>
    <row r="42" spans="1:4" ht="16">
      <c r="A42" s="34">
        <v>34.6</v>
      </c>
      <c r="B42" s="23">
        <v>566</v>
      </c>
      <c r="C42" s="33">
        <f t="shared" si="0"/>
        <v>3.5438536820636788</v>
      </c>
      <c r="D42" s="33">
        <f t="shared" si="1"/>
        <v>6.3385940782031831</v>
      </c>
    </row>
    <row r="43" spans="1:4" ht="16">
      <c r="A43" s="34">
        <v>33.6</v>
      </c>
      <c r="B43" s="23">
        <v>454</v>
      </c>
      <c r="C43" s="33">
        <f t="shared" si="0"/>
        <v>3.5145260669691587</v>
      </c>
      <c r="D43" s="33">
        <f t="shared" si="1"/>
        <v>6.1180971980413483</v>
      </c>
    </row>
    <row r="44" spans="1:4" ht="16">
      <c r="A44" s="34">
        <v>35</v>
      </c>
      <c r="B44" s="23">
        <v>600</v>
      </c>
      <c r="C44" s="33">
        <f t="shared" si="0"/>
        <v>3.5553480614894135</v>
      </c>
      <c r="D44" s="33">
        <f t="shared" si="1"/>
        <v>6.3969296552161463</v>
      </c>
    </row>
    <row r="45" spans="1:4" ht="16">
      <c r="A45" s="34">
        <v>28.9</v>
      </c>
      <c r="B45" s="23">
        <v>336</v>
      </c>
      <c r="C45" s="33">
        <f t="shared" si="0"/>
        <v>3.3638415951183864</v>
      </c>
      <c r="D45" s="33">
        <f t="shared" si="1"/>
        <v>5.8171111599632042</v>
      </c>
    </row>
    <row r="46" spans="1:4" ht="16">
      <c r="A46" s="34">
        <v>31.4</v>
      </c>
      <c r="B46" s="23">
        <v>451</v>
      </c>
      <c r="C46" s="33">
        <f t="shared" si="0"/>
        <v>3.4468078929142076</v>
      </c>
      <c r="D46" s="33">
        <f t="shared" si="1"/>
        <v>6.1114673395026786</v>
      </c>
    </row>
    <row r="47" spans="1:4" ht="16">
      <c r="A47" s="34">
        <v>33.200000000000003</v>
      </c>
      <c r="B47" s="23">
        <v>474</v>
      </c>
      <c r="C47" s="33">
        <f t="shared" si="0"/>
        <v>3.5025498759224432</v>
      </c>
      <c r="D47" s="33">
        <f t="shared" si="1"/>
        <v>6.1612073216950769</v>
      </c>
    </row>
    <row r="48" spans="1:4" ht="16">
      <c r="A48" s="34">
        <v>32.5</v>
      </c>
      <c r="B48" s="23">
        <v>480</v>
      </c>
      <c r="C48" s="33">
        <f t="shared" si="0"/>
        <v>3.4812400893356918</v>
      </c>
      <c r="D48" s="33">
        <f t="shared" si="1"/>
        <v>6.1737861039019366</v>
      </c>
    </row>
    <row r="49" spans="1:4" ht="16">
      <c r="A49" s="34">
        <v>34.6</v>
      </c>
      <c r="B49" s="23">
        <v>474</v>
      </c>
      <c r="C49" s="33">
        <f t="shared" si="0"/>
        <v>3.5438536820636788</v>
      </c>
      <c r="D49" s="33">
        <f t="shared" si="1"/>
        <v>6.1612073216950769</v>
      </c>
    </row>
    <row r="50" spans="1:4" ht="16">
      <c r="A50" s="34">
        <v>30.2</v>
      </c>
      <c r="B50" s="23">
        <v>330</v>
      </c>
      <c r="C50" s="33">
        <f t="shared" si="0"/>
        <v>3.4078419243808238</v>
      </c>
      <c r="D50" s="33">
        <f t="shared" si="1"/>
        <v>5.7990926544605257</v>
      </c>
    </row>
    <row r="51" spans="1:4" ht="16">
      <c r="A51" s="34">
        <v>30.5</v>
      </c>
      <c r="B51" s="23">
        <v>376</v>
      </c>
      <c r="C51" s="33">
        <f t="shared" si="0"/>
        <v>3.417726683613366</v>
      </c>
      <c r="D51" s="33">
        <f t="shared" si="1"/>
        <v>5.9295891433898946</v>
      </c>
    </row>
    <row r="52" spans="1:4" ht="16">
      <c r="A52" s="34">
        <v>34.5</v>
      </c>
      <c r="B52" s="23">
        <v>523</v>
      </c>
      <c r="C52" s="33">
        <f t="shared" si="0"/>
        <v>3.5409593240373143</v>
      </c>
      <c r="D52" s="33">
        <f t="shared" si="1"/>
        <v>6.2595814640649232</v>
      </c>
    </row>
    <row r="53" spans="1:4" ht="16">
      <c r="A53" s="34">
        <v>31</v>
      </c>
      <c r="B53" s="23">
        <v>353</v>
      </c>
      <c r="C53" s="33">
        <f t="shared" si="0"/>
        <v>3.4339872044851463</v>
      </c>
      <c r="D53" s="33">
        <f t="shared" si="1"/>
        <v>5.8664680569332965</v>
      </c>
    </row>
    <row r="54" spans="1:4" ht="16">
      <c r="A54" s="34">
        <v>31.8</v>
      </c>
      <c r="B54" s="23">
        <v>412</v>
      </c>
      <c r="C54" s="33">
        <f t="shared" si="0"/>
        <v>3.459466289786131</v>
      </c>
      <c r="D54" s="33">
        <f t="shared" si="1"/>
        <v>6.0210233493495267</v>
      </c>
    </row>
    <row r="55" spans="1:4" ht="16">
      <c r="A55" s="34">
        <v>32.4</v>
      </c>
      <c r="B55" s="23">
        <v>407</v>
      </c>
      <c r="C55" s="33">
        <f t="shared" si="0"/>
        <v>3.4781584227982836</v>
      </c>
      <c r="D55" s="33">
        <f t="shared" si="1"/>
        <v>6.0088131854425946</v>
      </c>
    </row>
  </sheetData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topLeftCell="A111" workbookViewId="0">
      <selection activeCell="E1" sqref="E1:E65536"/>
    </sheetView>
  </sheetViews>
  <sheetFormatPr baseColWidth="10" defaultRowHeight="13" x14ac:dyDescent="0"/>
  <cols>
    <col min="4" max="4" width="14.5703125" customWidth="1"/>
    <col min="5" max="5" width="10.7109375" style="8"/>
  </cols>
  <sheetData>
    <row r="1" spans="1:1" ht="20">
      <c r="A1" s="36" t="s">
        <v>3958</v>
      </c>
    </row>
    <row r="2" spans="1:1">
      <c r="A2" t="s">
        <v>3959</v>
      </c>
    </row>
    <row r="4" spans="1:1">
      <c r="A4" t="s">
        <v>3960</v>
      </c>
    </row>
    <row r="5" spans="1:1">
      <c r="A5" t="s">
        <v>3961</v>
      </c>
    </row>
    <row r="6" spans="1:1">
      <c r="A6" t="s">
        <v>3962</v>
      </c>
    </row>
    <row r="7" spans="1:1">
      <c r="A7" t="s">
        <v>3963</v>
      </c>
    </row>
    <row r="9" spans="1:1">
      <c r="A9" t="s">
        <v>3964</v>
      </c>
    </row>
    <row r="10" spans="1:1">
      <c r="A10" t="s">
        <v>3965</v>
      </c>
    </row>
    <row r="12" spans="1:1">
      <c r="A12" t="s">
        <v>3966</v>
      </c>
    </row>
    <row r="13" spans="1:1">
      <c r="A13" t="s">
        <v>3967</v>
      </c>
    </row>
    <row r="14" spans="1:1">
      <c r="A14" t="s">
        <v>3968</v>
      </c>
    </row>
    <row r="16" spans="1:1">
      <c r="A16" t="s">
        <v>3969</v>
      </c>
    </row>
    <row r="17" spans="1:5">
      <c r="A17" t="s">
        <v>3970</v>
      </c>
    </row>
    <row r="19" spans="1:5">
      <c r="A19" t="s">
        <v>3971</v>
      </c>
    </row>
    <row r="20" spans="1:5">
      <c r="A20" t="s">
        <v>3972</v>
      </c>
    </row>
    <row r="22" spans="1:5" ht="15">
      <c r="A22" s="160" t="s">
        <v>1635</v>
      </c>
      <c r="B22" s="160" t="s">
        <v>1646</v>
      </c>
      <c r="C22" s="168" t="s">
        <v>1351</v>
      </c>
      <c r="D22" s="168" t="s">
        <v>3973</v>
      </c>
      <c r="E22" s="169" t="s">
        <v>3974</v>
      </c>
    </row>
    <row r="23" spans="1:5" ht="15">
      <c r="A23" s="160">
        <v>2014</v>
      </c>
      <c r="B23" s="166">
        <v>40299</v>
      </c>
      <c r="C23" s="160" t="s">
        <v>3975</v>
      </c>
      <c r="D23" s="167">
        <v>40299.554861111108</v>
      </c>
      <c r="E23" s="170">
        <v>121.5131944</v>
      </c>
    </row>
    <row r="24" spans="1:5" ht="15">
      <c r="A24" s="160">
        <v>2013</v>
      </c>
      <c r="B24" s="166">
        <v>40312</v>
      </c>
      <c r="C24" s="160" t="s">
        <v>3976</v>
      </c>
      <c r="D24" s="167">
        <v>39947.755555555559</v>
      </c>
      <c r="E24" s="170">
        <v>134.7138889</v>
      </c>
    </row>
    <row r="25" spans="1:5" ht="15">
      <c r="A25" s="160">
        <v>2012</v>
      </c>
      <c r="B25" s="166">
        <v>40298</v>
      </c>
      <c r="C25" s="160" t="s">
        <v>3977</v>
      </c>
      <c r="D25" s="167">
        <v>39568.404166666667</v>
      </c>
      <c r="E25" s="170">
        <v>121.3625</v>
      </c>
    </row>
    <row r="26" spans="1:5" ht="15">
      <c r="A26" s="160">
        <v>2011</v>
      </c>
      <c r="B26" s="166">
        <v>40304</v>
      </c>
      <c r="C26" s="160" t="s">
        <v>3978</v>
      </c>
      <c r="D26" s="167">
        <v>39208.681250000001</v>
      </c>
      <c r="E26" s="170">
        <v>126.6395833</v>
      </c>
    </row>
    <row r="27" spans="1:5" ht="15">
      <c r="A27" s="160">
        <v>2010</v>
      </c>
      <c r="B27" s="166">
        <v>40297</v>
      </c>
      <c r="C27" s="160" t="s">
        <v>3979</v>
      </c>
      <c r="D27" s="167">
        <v>38836.133333333331</v>
      </c>
      <c r="E27" s="170">
        <v>119.0916667</v>
      </c>
    </row>
    <row r="28" spans="1:5" ht="15">
      <c r="A28" s="160">
        <v>2009</v>
      </c>
      <c r="B28" s="166">
        <v>40300</v>
      </c>
      <c r="C28" s="160" t="s">
        <v>3980</v>
      </c>
      <c r="D28" s="167">
        <v>38474.511805555558</v>
      </c>
      <c r="E28" s="170">
        <v>122.47013889999999</v>
      </c>
    </row>
    <row r="29" spans="1:5" ht="15">
      <c r="A29" s="160">
        <v>2008</v>
      </c>
      <c r="B29" s="166">
        <v>40301</v>
      </c>
      <c r="C29" s="160" t="s">
        <v>3981</v>
      </c>
      <c r="D29" s="167">
        <v>38110.525000000001</v>
      </c>
      <c r="E29" s="170">
        <v>124.4833333</v>
      </c>
    </row>
    <row r="30" spans="1:5" ht="15">
      <c r="A30" s="160">
        <v>2007</v>
      </c>
      <c r="B30" s="166">
        <v>40301</v>
      </c>
      <c r="C30" s="160" t="s">
        <v>3982</v>
      </c>
      <c r="D30" s="167">
        <v>37744.563888888886</v>
      </c>
      <c r="E30" s="170">
        <v>123.5222222</v>
      </c>
    </row>
    <row r="31" spans="1:5" ht="15">
      <c r="A31" s="160">
        <v>2006</v>
      </c>
      <c r="B31" s="166">
        <v>40308</v>
      </c>
      <c r="C31" s="160" t="s">
        <v>3983</v>
      </c>
      <c r="D31" s="167">
        <v>37386.038194444445</v>
      </c>
      <c r="E31" s="170">
        <v>129.9965278</v>
      </c>
    </row>
    <row r="32" spans="1:5" ht="15">
      <c r="A32" s="160">
        <v>2005</v>
      </c>
      <c r="B32" s="166">
        <v>40296</v>
      </c>
      <c r="C32" s="160" t="s">
        <v>3984</v>
      </c>
      <c r="D32" s="167">
        <v>37009.399305555555</v>
      </c>
      <c r="E32" s="170">
        <v>118.3576389</v>
      </c>
    </row>
    <row r="33" spans="1:5" ht="15">
      <c r="A33" s="160">
        <v>2004</v>
      </c>
      <c r="B33" s="166">
        <v>40301</v>
      </c>
      <c r="C33" s="160" t="s">
        <v>3985</v>
      </c>
      <c r="D33" s="167">
        <v>36649.004166666666</v>
      </c>
      <c r="E33" s="170">
        <v>123.96250000000001</v>
      </c>
    </row>
    <row r="34" spans="1:5" ht="15">
      <c r="A34" s="160">
        <v>2003</v>
      </c>
      <c r="B34" s="166">
        <v>40304</v>
      </c>
      <c r="C34" s="160" t="s">
        <v>3986</v>
      </c>
      <c r="D34" s="167">
        <v>36286.750694444447</v>
      </c>
      <c r="E34" s="170">
        <v>126.7090278</v>
      </c>
    </row>
    <row r="35" spans="1:5" ht="15">
      <c r="A35" s="160">
        <v>2002</v>
      </c>
      <c r="B35" s="166">
        <v>40309</v>
      </c>
      <c r="C35" s="160" t="s">
        <v>3987</v>
      </c>
      <c r="D35" s="167">
        <v>35926.677777777775</v>
      </c>
      <c r="E35" s="170">
        <v>131.63611109999999</v>
      </c>
    </row>
    <row r="36" spans="1:5" ht="15">
      <c r="A36" s="160">
        <v>2001</v>
      </c>
      <c r="B36" s="166">
        <v>40305</v>
      </c>
      <c r="C36" s="160" t="s">
        <v>3988</v>
      </c>
      <c r="D36" s="160" t="s">
        <v>3989</v>
      </c>
      <c r="E36" s="170" t="s">
        <v>3989</v>
      </c>
    </row>
    <row r="37" spans="1:5" ht="15">
      <c r="A37" s="160">
        <v>2000</v>
      </c>
      <c r="B37" s="166">
        <v>40302</v>
      </c>
      <c r="C37" s="160" t="s">
        <v>3990</v>
      </c>
      <c r="D37" s="167">
        <v>35189.688888888886</v>
      </c>
      <c r="E37" s="170">
        <v>125.6472222</v>
      </c>
    </row>
    <row r="38" spans="1:5" ht="15">
      <c r="A38" s="160">
        <v>1999</v>
      </c>
      <c r="B38" s="166">
        <v>40305</v>
      </c>
      <c r="C38" s="160" t="s">
        <v>3991</v>
      </c>
      <c r="D38" s="167">
        <v>34826.145833333336</v>
      </c>
      <c r="E38" s="170">
        <v>127.10416669999999</v>
      </c>
    </row>
    <row r="39" spans="1:5" ht="15">
      <c r="A39" s="160">
        <v>1998</v>
      </c>
      <c r="B39" s="166">
        <v>40301</v>
      </c>
      <c r="C39" s="160" t="s">
        <v>3992</v>
      </c>
      <c r="D39" s="167">
        <v>34457.585416666669</v>
      </c>
      <c r="E39" s="170">
        <v>123.54375</v>
      </c>
    </row>
    <row r="40" spans="1:5" ht="15">
      <c r="A40" s="160">
        <v>1997</v>
      </c>
      <c r="B40" s="166">
        <v>40301</v>
      </c>
      <c r="C40" s="160" t="s">
        <v>3993</v>
      </c>
      <c r="D40" s="167">
        <v>34092.570138888892</v>
      </c>
      <c r="E40" s="170">
        <v>123.5284722</v>
      </c>
    </row>
    <row r="41" spans="1:5" ht="15">
      <c r="A41" s="160">
        <v>1996</v>
      </c>
      <c r="B41" s="166">
        <v>40304</v>
      </c>
      <c r="C41" s="160" t="s">
        <v>3994</v>
      </c>
      <c r="D41" s="167">
        <v>33730.540277777778</v>
      </c>
      <c r="E41" s="170">
        <v>127.49861110000001</v>
      </c>
    </row>
    <row r="42" spans="1:5" ht="15">
      <c r="A42" s="160">
        <v>1995</v>
      </c>
      <c r="B42" s="166">
        <v>40297</v>
      </c>
      <c r="C42" s="160" t="s">
        <v>3988</v>
      </c>
      <c r="D42" s="160" t="s">
        <v>3989</v>
      </c>
      <c r="E42" s="170" t="s">
        <v>3989</v>
      </c>
    </row>
    <row r="43" spans="1:5" ht="15">
      <c r="A43" s="160">
        <v>1994</v>
      </c>
      <c r="B43" s="166">
        <v>40298</v>
      </c>
      <c r="C43" s="160" t="s">
        <v>3995</v>
      </c>
      <c r="D43" s="167">
        <v>32993.07916666667</v>
      </c>
      <c r="E43" s="170">
        <v>120.03749999999999</v>
      </c>
    </row>
    <row r="44" spans="1:5" ht="15">
      <c r="A44" s="160">
        <v>1993</v>
      </c>
      <c r="B44" s="166">
        <v>40296</v>
      </c>
      <c r="C44" s="160" t="s">
        <v>3996</v>
      </c>
      <c r="D44" s="167">
        <v>32626.709722222222</v>
      </c>
      <c r="E44" s="170">
        <v>118.6680556</v>
      </c>
    </row>
    <row r="45" spans="1:5" ht="15">
      <c r="A45" s="160">
        <v>1992</v>
      </c>
      <c r="B45" s="166">
        <v>40305</v>
      </c>
      <c r="C45" s="160" t="s">
        <v>3997</v>
      </c>
      <c r="D45" s="167">
        <v>32270.839583333334</v>
      </c>
      <c r="E45" s="170">
        <v>128.7979167</v>
      </c>
    </row>
    <row r="46" spans="1:5" ht="15">
      <c r="A46" s="160">
        <v>1991</v>
      </c>
      <c r="B46" s="166">
        <v>40297</v>
      </c>
      <c r="C46" s="160" t="s">
        <v>3998</v>
      </c>
      <c r="D46" s="167">
        <v>31896.427777777779</v>
      </c>
      <c r="E46" s="170">
        <v>119.38611109999999</v>
      </c>
    </row>
    <row r="47" spans="1:5" ht="15">
      <c r="A47" s="160">
        <v>1990</v>
      </c>
      <c r="B47" s="166">
        <v>40297</v>
      </c>
      <c r="C47" s="160" t="s">
        <v>3999</v>
      </c>
      <c r="D47" s="167">
        <v>31531.660416666666</v>
      </c>
      <c r="E47" s="170">
        <v>119.61875000000001</v>
      </c>
    </row>
    <row r="48" spans="1:5" ht="15">
      <c r="A48" s="160">
        <v>1989</v>
      </c>
      <c r="B48" s="166">
        <v>40296</v>
      </c>
      <c r="C48" s="160" t="s">
        <v>4000</v>
      </c>
      <c r="D48" s="167">
        <v>31165.973611111112</v>
      </c>
      <c r="E48" s="170">
        <v>118.93194440000001</v>
      </c>
    </row>
    <row r="49" spans="1:5" ht="15">
      <c r="A49" s="160">
        <v>1988</v>
      </c>
      <c r="B49" s="166">
        <v>40298</v>
      </c>
      <c r="C49" s="160" t="s">
        <v>4001</v>
      </c>
      <c r="D49" s="167">
        <v>30802.62777777778</v>
      </c>
      <c r="E49" s="170">
        <v>121.5861111</v>
      </c>
    </row>
    <row r="50" spans="1:5" ht="15">
      <c r="A50" s="160">
        <v>1987</v>
      </c>
      <c r="B50" s="166">
        <v>40306</v>
      </c>
      <c r="C50" s="160" t="s">
        <v>4002</v>
      </c>
      <c r="D50" s="167">
        <v>30444.896527777779</v>
      </c>
      <c r="E50" s="170">
        <v>128.85486109999999</v>
      </c>
    </row>
    <row r="51" spans="1:5" ht="15">
      <c r="A51" s="160">
        <v>1986</v>
      </c>
      <c r="B51" s="166">
        <v>40309</v>
      </c>
      <c r="C51" s="160" t="s">
        <v>4003</v>
      </c>
      <c r="D51" s="167">
        <v>30082.765277777777</v>
      </c>
      <c r="E51" s="170">
        <v>131.7236111</v>
      </c>
    </row>
    <row r="52" spans="1:5" ht="15">
      <c r="A52" s="160">
        <v>1985</v>
      </c>
      <c r="B52" s="166">
        <v>40313</v>
      </c>
      <c r="C52" s="160" t="s">
        <v>4004</v>
      </c>
      <c r="D52" s="167">
        <v>29721.461805555555</v>
      </c>
      <c r="E52" s="170">
        <v>135.42013890000001</v>
      </c>
    </row>
    <row r="53" spans="1:5" ht="15">
      <c r="A53" s="160">
        <v>1984</v>
      </c>
      <c r="B53" s="166">
        <v>40305</v>
      </c>
      <c r="C53" s="160" t="s">
        <v>4005</v>
      </c>
      <c r="D53" s="167">
        <v>29348.573611111111</v>
      </c>
      <c r="E53" s="170">
        <v>128.53194439999999</v>
      </c>
    </row>
    <row r="54" spans="1:5" ht="15">
      <c r="A54" s="160">
        <v>1983</v>
      </c>
      <c r="B54" s="166">
        <v>40298</v>
      </c>
      <c r="C54" s="160" t="s">
        <v>4006</v>
      </c>
      <c r="D54" s="167">
        <v>28975.643055555556</v>
      </c>
      <c r="E54" s="170">
        <v>120.6013889</v>
      </c>
    </row>
    <row r="55" spans="1:5" ht="15">
      <c r="A55" s="160">
        <v>1982</v>
      </c>
      <c r="B55" s="166">
        <v>40310</v>
      </c>
      <c r="C55" s="160" t="s">
        <v>4007</v>
      </c>
      <c r="D55" s="167">
        <v>28622.5</v>
      </c>
      <c r="E55" s="170">
        <v>132.45833329999999</v>
      </c>
    </row>
    <row r="56" spans="1:5" ht="15">
      <c r="A56" s="160">
        <v>1981</v>
      </c>
      <c r="B56" s="166">
        <v>40305</v>
      </c>
      <c r="C56" s="160" t="s">
        <v>4008</v>
      </c>
      <c r="D56" s="167">
        <v>28252.761805555554</v>
      </c>
      <c r="E56" s="170">
        <v>127.72013889999999</v>
      </c>
    </row>
    <row r="57" spans="1:5" ht="15">
      <c r="A57" s="160">
        <v>1980</v>
      </c>
      <c r="B57" s="166">
        <v>40303</v>
      </c>
      <c r="C57" s="160" t="s">
        <v>4009</v>
      </c>
      <c r="D57" s="167">
        <v>27885.456249999999</v>
      </c>
      <c r="E57" s="170">
        <v>126.4145833</v>
      </c>
    </row>
    <row r="58" spans="1:5" ht="15">
      <c r="A58" s="160">
        <v>1979</v>
      </c>
      <c r="B58" s="166">
        <v>40299</v>
      </c>
      <c r="C58" s="160" t="s">
        <v>4010</v>
      </c>
      <c r="D58" s="167">
        <v>27515.214583333334</v>
      </c>
      <c r="E58" s="170">
        <v>121.1729167</v>
      </c>
    </row>
    <row r="59" spans="1:5" ht="15">
      <c r="A59" s="160">
        <v>1978</v>
      </c>
      <c r="B59" s="166">
        <v>40303</v>
      </c>
      <c r="C59" s="160" t="s">
        <v>4011</v>
      </c>
      <c r="D59" s="167">
        <v>27154.85</v>
      </c>
      <c r="E59" s="170">
        <v>125.8083333</v>
      </c>
    </row>
    <row r="60" spans="1:5" ht="15">
      <c r="A60" s="160">
        <v>1977</v>
      </c>
      <c r="B60" s="166">
        <v>40304</v>
      </c>
      <c r="C60" s="160" t="s">
        <v>4012</v>
      </c>
      <c r="D60" s="167">
        <v>26790.03263888889</v>
      </c>
      <c r="E60" s="170">
        <v>125.9909722</v>
      </c>
    </row>
    <row r="61" spans="1:5" ht="15">
      <c r="A61" s="160">
        <v>1976</v>
      </c>
      <c r="B61" s="166">
        <v>40302</v>
      </c>
      <c r="C61" s="160" t="s">
        <v>4013</v>
      </c>
      <c r="D61" s="167">
        <v>26423.138888888891</v>
      </c>
      <c r="E61" s="170">
        <v>125.0972222</v>
      </c>
    </row>
    <row r="62" spans="1:5" ht="15">
      <c r="A62" s="160">
        <v>1975</v>
      </c>
      <c r="B62" s="166">
        <v>40306</v>
      </c>
      <c r="C62" s="160" t="s">
        <v>4014</v>
      </c>
      <c r="D62" s="167">
        <v>26061.297916666666</v>
      </c>
      <c r="E62" s="170">
        <v>128.25624999999999</v>
      </c>
    </row>
    <row r="63" spans="1:5" ht="15">
      <c r="A63" s="160">
        <v>1974</v>
      </c>
      <c r="B63" s="166">
        <v>40307</v>
      </c>
      <c r="C63" s="160" t="s">
        <v>4015</v>
      </c>
      <c r="D63" s="167">
        <v>25697.954861111109</v>
      </c>
      <c r="E63" s="170">
        <v>129.91319440000001</v>
      </c>
    </row>
    <row r="64" spans="1:5" ht="15">
      <c r="A64" s="160">
        <v>1973</v>
      </c>
      <c r="B64" s="166">
        <v>40305</v>
      </c>
      <c r="C64" s="160" t="s">
        <v>4016</v>
      </c>
      <c r="D64" s="167">
        <v>25330.015972222223</v>
      </c>
      <c r="E64" s="170">
        <v>126.97430559999999</v>
      </c>
    </row>
    <row r="65" spans="1:5" ht="15">
      <c r="A65" s="160">
        <v>1972</v>
      </c>
      <c r="B65" s="166">
        <v>40308</v>
      </c>
      <c r="C65" s="160" t="s">
        <v>4017</v>
      </c>
      <c r="D65" s="167">
        <v>24968.791666666668</v>
      </c>
      <c r="E65" s="170">
        <v>131.75</v>
      </c>
    </row>
    <row r="66" spans="1:5" ht="15">
      <c r="A66" s="160">
        <v>1971</v>
      </c>
      <c r="B66" s="166">
        <v>40309</v>
      </c>
      <c r="C66" s="160" t="s">
        <v>4018</v>
      </c>
      <c r="D66" s="167">
        <v>24603.730555555554</v>
      </c>
      <c r="E66" s="170">
        <v>131.68888889999999</v>
      </c>
    </row>
    <row r="67" spans="1:5" ht="15">
      <c r="A67" s="160">
        <v>1970</v>
      </c>
      <c r="B67" s="166">
        <v>40308</v>
      </c>
      <c r="C67" s="160" t="s">
        <v>4019</v>
      </c>
      <c r="D67" s="167">
        <v>24237.734027777777</v>
      </c>
      <c r="E67" s="170">
        <v>130.6923611</v>
      </c>
    </row>
    <row r="68" spans="1:5" ht="15">
      <c r="A68" s="160">
        <v>1969</v>
      </c>
      <c r="B68" s="166">
        <v>40302</v>
      </c>
      <c r="C68" s="160" t="s">
        <v>4020</v>
      </c>
      <c r="D68" s="167">
        <v>23866.397222222222</v>
      </c>
      <c r="E68" s="170">
        <v>124.3555556</v>
      </c>
    </row>
    <row r="69" spans="1:5" ht="15">
      <c r="A69" s="160">
        <v>1968</v>
      </c>
      <c r="B69" s="166">
        <v>40306</v>
      </c>
      <c r="C69" s="160" t="s">
        <v>4021</v>
      </c>
      <c r="D69" s="167">
        <v>23505.438194444443</v>
      </c>
      <c r="E69" s="170">
        <v>129.3965278</v>
      </c>
    </row>
    <row r="70" spans="1:5" ht="15">
      <c r="A70" s="160">
        <v>1967</v>
      </c>
      <c r="B70" s="166">
        <v>40309</v>
      </c>
      <c r="C70" s="160" t="s">
        <v>4022</v>
      </c>
      <c r="D70" s="167">
        <v>23142.28263888889</v>
      </c>
      <c r="E70" s="170">
        <v>131.24097219999999</v>
      </c>
    </row>
    <row r="71" spans="1:5" ht="15">
      <c r="A71" s="160">
        <v>1966</v>
      </c>
      <c r="B71" s="166">
        <v>40308</v>
      </c>
      <c r="C71" s="160" t="s">
        <v>4023</v>
      </c>
      <c r="D71" s="167">
        <v>22776.246527777777</v>
      </c>
      <c r="E71" s="170">
        <v>130.20486109999999</v>
      </c>
    </row>
    <row r="72" spans="1:5" ht="15">
      <c r="A72" s="160">
        <v>1965</v>
      </c>
      <c r="B72" s="166">
        <v>40315</v>
      </c>
      <c r="C72" s="160" t="s">
        <v>4024</v>
      </c>
      <c r="D72" s="167">
        <v>22418.204166666666</v>
      </c>
      <c r="E72" s="170">
        <v>137.16249999999999</v>
      </c>
    </row>
    <row r="73" spans="1:5" ht="15">
      <c r="A73" s="160">
        <v>1964</v>
      </c>
      <c r="B73" s="166">
        <v>40325</v>
      </c>
      <c r="C73" s="160" t="s">
        <v>4025</v>
      </c>
      <c r="D73" s="167">
        <v>22063.009027777778</v>
      </c>
      <c r="E73" s="170">
        <v>147.96736110000001</v>
      </c>
    </row>
    <row r="74" spans="1:5" ht="15">
      <c r="A74" s="160">
        <v>1963</v>
      </c>
      <c r="B74" s="166">
        <v>40302</v>
      </c>
      <c r="C74" s="160" t="s">
        <v>4003</v>
      </c>
      <c r="D74" s="167">
        <v>21674.765277777777</v>
      </c>
      <c r="E74" s="170">
        <v>124.7236111</v>
      </c>
    </row>
    <row r="75" spans="1:5" ht="15">
      <c r="A75" s="160">
        <v>1962</v>
      </c>
      <c r="B75" s="166">
        <v>40313</v>
      </c>
      <c r="C75" s="160" t="s">
        <v>4026</v>
      </c>
      <c r="D75" s="167">
        <v>21320.068749999999</v>
      </c>
      <c r="E75" s="170">
        <v>135.02708329999999</v>
      </c>
    </row>
    <row r="76" spans="1:5" ht="15">
      <c r="A76" s="160">
        <v>1961</v>
      </c>
      <c r="B76" s="166">
        <v>40306</v>
      </c>
      <c r="C76" s="160" t="s">
        <v>4027</v>
      </c>
      <c r="D76" s="167">
        <v>20948.186805555557</v>
      </c>
      <c r="E76" s="170">
        <v>128.14513890000001</v>
      </c>
    </row>
    <row r="77" spans="1:5" ht="15">
      <c r="A77" s="160">
        <v>1960</v>
      </c>
      <c r="B77" s="166">
        <v>40301</v>
      </c>
      <c r="C77" s="160" t="s">
        <v>4028</v>
      </c>
      <c r="D77" s="167">
        <v>20578.784722222223</v>
      </c>
      <c r="E77" s="170">
        <v>124.74305560000001</v>
      </c>
    </row>
    <row r="78" spans="1:5" ht="15">
      <c r="A78" s="160">
        <v>1959</v>
      </c>
      <c r="B78" s="166">
        <v>40312</v>
      </c>
      <c r="C78" s="160" t="s">
        <v>4029</v>
      </c>
      <c r="D78" s="167">
        <v>20223.542361111111</v>
      </c>
      <c r="E78" s="170">
        <v>134.50069439999999</v>
      </c>
    </row>
    <row r="79" spans="1:5" ht="15">
      <c r="A79" s="160">
        <v>1958</v>
      </c>
      <c r="B79" s="166">
        <v>40301</v>
      </c>
      <c r="C79" s="160" t="s">
        <v>4030</v>
      </c>
      <c r="D79" s="167">
        <v>19847.59097222222</v>
      </c>
      <c r="E79" s="170">
        <v>123.5493056</v>
      </c>
    </row>
    <row r="80" spans="1:5" ht="15">
      <c r="A80" s="160">
        <v>1957</v>
      </c>
      <c r="B80" s="166">
        <v>40306</v>
      </c>
      <c r="C80" s="160" t="s">
        <v>4031</v>
      </c>
      <c r="D80" s="167">
        <v>19487.612499999999</v>
      </c>
      <c r="E80" s="170">
        <v>128.5708333</v>
      </c>
    </row>
    <row r="81" spans="1:5" ht="15">
      <c r="A81" s="160">
        <v>1956</v>
      </c>
      <c r="B81" s="166">
        <v>40304</v>
      </c>
      <c r="C81" s="160" t="s">
        <v>4032</v>
      </c>
      <c r="D81" s="167">
        <v>19120.668750000001</v>
      </c>
      <c r="E81" s="170">
        <v>127.6270833</v>
      </c>
    </row>
    <row r="82" spans="1:5" ht="15">
      <c r="A82" s="160">
        <v>1955</v>
      </c>
      <c r="B82" s="166">
        <v>40310</v>
      </c>
      <c r="C82" s="160" t="s">
        <v>3988</v>
      </c>
      <c r="D82" s="160" t="s">
        <v>3989</v>
      </c>
      <c r="E82" s="170" t="s">
        <v>3989</v>
      </c>
    </row>
    <row r="83" spans="1:5" ht="15">
      <c r="A83" s="160">
        <v>1954</v>
      </c>
      <c r="B83" s="166">
        <v>40309</v>
      </c>
      <c r="C83" s="160" t="s">
        <v>4033</v>
      </c>
      <c r="D83" s="167">
        <v>18394.445833333335</v>
      </c>
      <c r="E83" s="170">
        <v>131.40416669999999</v>
      </c>
    </row>
    <row r="84" spans="1:5" ht="15">
      <c r="A84" s="160">
        <v>1953</v>
      </c>
      <c r="B84" s="166">
        <v>40302</v>
      </c>
      <c r="C84" s="160" t="s">
        <v>4034</v>
      </c>
      <c r="D84" s="167">
        <v>18022.349999999999</v>
      </c>
      <c r="E84" s="170">
        <v>124.3083333</v>
      </c>
    </row>
    <row r="85" spans="1:5" ht="15">
      <c r="A85" s="160">
        <v>1952</v>
      </c>
      <c r="B85" s="166">
        <v>40309</v>
      </c>
      <c r="C85" s="160" t="s">
        <v>4035</v>
      </c>
      <c r="D85" s="167">
        <v>17664.593055555557</v>
      </c>
      <c r="E85" s="170">
        <v>132.55138890000001</v>
      </c>
    </row>
    <row r="86" spans="1:5" ht="15">
      <c r="A86" s="160">
        <v>1951</v>
      </c>
      <c r="B86" s="166">
        <v>40305</v>
      </c>
      <c r="C86" s="160" t="s">
        <v>4036</v>
      </c>
      <c r="D86" s="167">
        <v>17294.962500000001</v>
      </c>
      <c r="E86" s="170">
        <v>127.9208333</v>
      </c>
    </row>
    <row r="87" spans="1:5" ht="15">
      <c r="A87" s="160">
        <v>1950</v>
      </c>
      <c r="B87" s="166">
        <v>40307</v>
      </c>
      <c r="C87" s="160" t="s">
        <v>4037</v>
      </c>
      <c r="D87" s="167">
        <v>16931.509027777778</v>
      </c>
      <c r="E87" s="170">
        <v>129.46736110000001</v>
      </c>
    </row>
    <row r="88" spans="1:5" ht="15">
      <c r="A88" s="160">
        <v>1949</v>
      </c>
      <c r="B88" s="166">
        <v>40310</v>
      </c>
      <c r="C88" s="160" t="s">
        <v>4038</v>
      </c>
      <c r="D88" s="167">
        <v>16569.563194444443</v>
      </c>
      <c r="E88" s="170">
        <v>132.60486109999999</v>
      </c>
    </row>
    <row r="89" spans="1:5" ht="15">
      <c r="A89" s="160">
        <v>1948</v>
      </c>
      <c r="B89" s="166">
        <v>40309</v>
      </c>
      <c r="C89" s="160" t="s">
        <v>4039</v>
      </c>
      <c r="D89" s="167">
        <v>16203.677083333334</v>
      </c>
      <c r="E89" s="170">
        <v>132.63541670000001</v>
      </c>
    </row>
    <row r="90" spans="1:5" ht="15">
      <c r="A90" s="160">
        <v>1947</v>
      </c>
      <c r="B90" s="166">
        <v>40306</v>
      </c>
      <c r="C90" s="160" t="s">
        <v>3988</v>
      </c>
      <c r="D90" s="160" t="s">
        <v>3989</v>
      </c>
      <c r="E90" s="170" t="s">
        <v>3989</v>
      </c>
    </row>
    <row r="91" spans="1:5" ht="15">
      <c r="A91" s="160">
        <v>1946</v>
      </c>
      <c r="B91" s="166">
        <v>40306</v>
      </c>
      <c r="C91" s="160" t="s">
        <v>4040</v>
      </c>
      <c r="D91" s="167">
        <v>15469.651388888889</v>
      </c>
      <c r="E91" s="170">
        <v>128.6513889</v>
      </c>
    </row>
    <row r="92" spans="1:5" ht="15">
      <c r="A92" s="160">
        <v>1945</v>
      </c>
      <c r="B92" s="166">
        <v>40313</v>
      </c>
      <c r="C92" s="160" t="s">
        <v>4002</v>
      </c>
      <c r="D92" s="167">
        <v>15111.896527777777</v>
      </c>
      <c r="E92" s="170">
        <v>135.8965278</v>
      </c>
    </row>
    <row r="93" spans="1:5" ht="15">
      <c r="A93" s="160">
        <v>1944</v>
      </c>
      <c r="B93" s="166">
        <v>40302</v>
      </c>
      <c r="C93" s="160" t="s">
        <v>4041</v>
      </c>
      <c r="D93" s="167">
        <v>14735.560416666667</v>
      </c>
      <c r="E93" s="170">
        <v>125.5604167</v>
      </c>
    </row>
    <row r="94" spans="1:5" ht="15">
      <c r="A94" s="160">
        <v>1943</v>
      </c>
      <c r="B94" s="166">
        <v>40299</v>
      </c>
      <c r="C94" s="160" t="s">
        <v>4017</v>
      </c>
      <c r="D94" s="167">
        <v>14366.791666666666</v>
      </c>
      <c r="E94" s="170">
        <v>121.79166669999999</v>
      </c>
    </row>
    <row r="95" spans="1:5" ht="15">
      <c r="A95" s="160">
        <v>1942</v>
      </c>
      <c r="B95" s="166">
        <v>40303</v>
      </c>
      <c r="C95" s="160" t="s">
        <v>4042</v>
      </c>
      <c r="D95" s="167">
        <v>14005.4375</v>
      </c>
      <c r="E95" s="170">
        <v>125.39583330000001</v>
      </c>
    </row>
    <row r="96" spans="1:5" ht="15">
      <c r="A96" s="160">
        <v>1941</v>
      </c>
      <c r="B96" s="166">
        <v>40297</v>
      </c>
      <c r="C96" s="160" t="s">
        <v>3988</v>
      </c>
      <c r="D96" s="160" t="s">
        <v>3989</v>
      </c>
      <c r="E96" s="170" t="s">
        <v>3989</v>
      </c>
    </row>
    <row r="97" spans="1:5" ht="15">
      <c r="A97" s="160">
        <v>1940</v>
      </c>
      <c r="B97" s="166">
        <v>40295</v>
      </c>
      <c r="C97" s="160" t="s">
        <v>4043</v>
      </c>
      <c r="D97" s="167">
        <v>13267.579166666666</v>
      </c>
      <c r="E97" s="170">
        <v>118.5791667</v>
      </c>
    </row>
    <row r="98" spans="1:5" ht="15">
      <c r="A98" s="160">
        <v>1939</v>
      </c>
      <c r="B98" s="166">
        <v>40309</v>
      </c>
      <c r="C98" s="160" t="s">
        <v>4044</v>
      </c>
      <c r="D98" s="167">
        <v>12915.496527777777</v>
      </c>
      <c r="E98" s="170">
        <v>131.4965278</v>
      </c>
    </row>
    <row r="99" spans="1:5" ht="15">
      <c r="A99" s="160">
        <v>1938</v>
      </c>
      <c r="B99" s="166">
        <v>40309</v>
      </c>
      <c r="C99" s="160" t="s">
        <v>4045</v>
      </c>
      <c r="D99" s="167">
        <v>12550.276388888889</v>
      </c>
      <c r="E99" s="170">
        <v>131.2763889</v>
      </c>
    </row>
    <row r="100" spans="1:5" ht="15">
      <c r="A100" s="160">
        <v>1937</v>
      </c>
      <c r="B100" s="166">
        <v>40307</v>
      </c>
      <c r="C100" s="160" t="s">
        <v>4046</v>
      </c>
      <c r="D100" s="167">
        <v>12183.470833333333</v>
      </c>
      <c r="E100" s="170">
        <v>129.47083330000001</v>
      </c>
    </row>
    <row r="101" spans="1:5" ht="15">
      <c r="A101" s="160">
        <v>1936</v>
      </c>
      <c r="B101" s="166">
        <v>40302</v>
      </c>
      <c r="C101" s="160" t="s">
        <v>4047</v>
      </c>
      <c r="D101" s="167">
        <v>11813.25138888889</v>
      </c>
      <c r="E101" s="170">
        <v>125.25138889999999</v>
      </c>
    </row>
    <row r="102" spans="1:5" ht="15">
      <c r="A102" s="160">
        <v>1935</v>
      </c>
      <c r="B102" s="166">
        <v>40313</v>
      </c>
      <c r="C102" s="160" t="s">
        <v>4048</v>
      </c>
      <c r="D102" s="167">
        <v>11458.985416666666</v>
      </c>
      <c r="E102" s="170">
        <v>135.9854167</v>
      </c>
    </row>
    <row r="103" spans="1:5" ht="15">
      <c r="A103" s="160">
        <v>1934</v>
      </c>
      <c r="B103" s="166">
        <v>40299</v>
      </c>
      <c r="C103" s="160" t="s">
        <v>4049</v>
      </c>
      <c r="D103" s="167">
        <v>11079.414583333333</v>
      </c>
      <c r="E103" s="170">
        <v>121.4145833</v>
      </c>
    </row>
    <row r="104" spans="1:5" ht="15">
      <c r="A104" s="160">
        <v>1933</v>
      </c>
      <c r="B104" s="166">
        <v>40306</v>
      </c>
      <c r="C104" s="160" t="s">
        <v>4050</v>
      </c>
      <c r="D104" s="167">
        <v>10721.956249999999</v>
      </c>
      <c r="E104" s="170">
        <v>128.95625000000001</v>
      </c>
    </row>
    <row r="105" spans="1:5" ht="15">
      <c r="A105" s="160">
        <v>1932</v>
      </c>
      <c r="B105" s="166">
        <v>40299</v>
      </c>
      <c r="C105" s="160" t="s">
        <v>4051</v>
      </c>
      <c r="D105" s="167">
        <v>10349.81388888889</v>
      </c>
      <c r="E105" s="170">
        <v>122.81388889999999</v>
      </c>
    </row>
    <row r="106" spans="1:5" ht="15">
      <c r="A106" s="160">
        <v>1931</v>
      </c>
      <c r="B106" s="166">
        <v>40308</v>
      </c>
      <c r="C106" s="160" t="s">
        <v>4052</v>
      </c>
      <c r="D106" s="167">
        <v>9992.7659722222215</v>
      </c>
      <c r="E106" s="170">
        <v>130.76597219999999</v>
      </c>
    </row>
    <row r="107" spans="1:5" ht="15">
      <c r="A107" s="160">
        <v>1930</v>
      </c>
      <c r="B107" s="166">
        <v>40307</v>
      </c>
      <c r="C107" s="160" t="s">
        <v>4053</v>
      </c>
      <c r="D107" s="167">
        <v>9626.7798611111102</v>
      </c>
      <c r="E107" s="170">
        <v>129.77986110000001</v>
      </c>
    </row>
    <row r="108" spans="1:5" ht="15">
      <c r="A108" s="160">
        <v>1929</v>
      </c>
      <c r="B108" s="166">
        <v>40304</v>
      </c>
      <c r="C108" s="160" t="s">
        <v>4054</v>
      </c>
      <c r="D108" s="167">
        <v>9258.5993055555555</v>
      </c>
      <c r="E108" s="170">
        <v>126.59930559999999</v>
      </c>
    </row>
    <row r="109" spans="1:5" ht="15">
      <c r="A109" s="160">
        <v>1928</v>
      </c>
      <c r="B109" s="166">
        <v>40306</v>
      </c>
      <c r="C109" s="160" t="s">
        <v>4055</v>
      </c>
      <c r="D109" s="167">
        <v>8895.8416666666672</v>
      </c>
      <c r="E109" s="170">
        <v>129.84166669999999</v>
      </c>
    </row>
    <row r="110" spans="1:5" ht="15">
      <c r="A110" s="160">
        <v>1927</v>
      </c>
      <c r="B110" s="166">
        <v>40310</v>
      </c>
      <c r="C110" s="160" t="s">
        <v>4056</v>
      </c>
      <c r="D110" s="167">
        <v>8533.9743055555555</v>
      </c>
      <c r="E110" s="170">
        <v>132.97430560000001</v>
      </c>
    </row>
    <row r="111" spans="1:5" ht="15">
      <c r="A111" s="160">
        <v>1926</v>
      </c>
      <c r="B111" s="166">
        <v>40300</v>
      </c>
      <c r="C111" s="160" t="s">
        <v>4057</v>
      </c>
      <c r="D111" s="167">
        <v>8158.45</v>
      </c>
      <c r="E111" s="170">
        <v>122.45</v>
      </c>
    </row>
    <row r="112" spans="1:5" ht="15">
      <c r="A112" s="160">
        <v>1925</v>
      </c>
      <c r="B112" s="166">
        <v>40306</v>
      </c>
      <c r="C112" s="160" t="s">
        <v>4058</v>
      </c>
      <c r="D112" s="167">
        <v>7799.34375</v>
      </c>
      <c r="E112" s="170">
        <v>128.34375</v>
      </c>
    </row>
    <row r="113" spans="1:5" ht="15">
      <c r="A113" s="160">
        <v>1924</v>
      </c>
      <c r="B113" s="166">
        <v>40305</v>
      </c>
      <c r="C113" s="160" t="s">
        <v>4059</v>
      </c>
      <c r="D113" s="167">
        <v>7433.5326388888889</v>
      </c>
      <c r="E113" s="170">
        <v>128.53263889999999</v>
      </c>
    </row>
    <row r="114" spans="1:5" ht="15">
      <c r="A114" s="160">
        <v>1923</v>
      </c>
      <c r="B114" s="166">
        <v>40307</v>
      </c>
      <c r="C114" s="160" t="s">
        <v>4060</v>
      </c>
      <c r="D114" s="167">
        <v>7069.3888888888887</v>
      </c>
      <c r="E114" s="170">
        <v>129.38888890000001</v>
      </c>
    </row>
    <row r="115" spans="1:5" ht="15">
      <c r="A115" s="160">
        <v>1922</v>
      </c>
      <c r="B115" s="166">
        <v>40311</v>
      </c>
      <c r="C115" s="160" t="s">
        <v>4061</v>
      </c>
      <c r="D115" s="167">
        <v>6708.4784722222221</v>
      </c>
      <c r="E115" s="170">
        <v>133.4784722</v>
      </c>
    </row>
    <row r="116" spans="1:5" ht="15">
      <c r="A116" s="160">
        <v>1921</v>
      </c>
      <c r="B116" s="166">
        <v>40309</v>
      </c>
      <c r="C116" s="160" t="s">
        <v>4062</v>
      </c>
      <c r="D116" s="167">
        <v>6341.53125</v>
      </c>
      <c r="E116" s="170">
        <v>131.53125</v>
      </c>
    </row>
    <row r="117" spans="1:5" ht="15">
      <c r="A117" s="160">
        <v>1920</v>
      </c>
      <c r="B117" s="166">
        <v>40315</v>
      </c>
      <c r="C117" s="160" t="s">
        <v>4063</v>
      </c>
      <c r="D117" s="167">
        <v>5982.822916666667</v>
      </c>
      <c r="E117" s="170">
        <v>138.82291670000001</v>
      </c>
    </row>
    <row r="118" spans="1:5" ht="15">
      <c r="A118" s="160">
        <v>1919</v>
      </c>
      <c r="B118" s="166">
        <v>40308</v>
      </c>
      <c r="C118" s="160" t="s">
        <v>4064</v>
      </c>
      <c r="D118" s="167">
        <v>5609</v>
      </c>
      <c r="E118" s="170">
        <v>129.95833329999999</v>
      </c>
    </row>
    <row r="119" spans="1:5" ht="15">
      <c r="A119" s="160">
        <v>1918</v>
      </c>
      <c r="B119" s="166">
        <v>40308</v>
      </c>
      <c r="C119" s="160" t="s">
        <v>4065</v>
      </c>
      <c r="D119" s="167">
        <v>5244.40625</v>
      </c>
      <c r="E119" s="170">
        <v>130.36458329999999</v>
      </c>
    </row>
    <row r="120" spans="1:5" ht="15">
      <c r="A120" s="160">
        <v>1917</v>
      </c>
      <c r="B120" s="166">
        <v>40312</v>
      </c>
      <c r="C120" s="160" t="s">
        <v>4066</v>
      </c>
      <c r="D120" s="167">
        <v>4883.583333333333</v>
      </c>
      <c r="E120" s="170">
        <v>134.58333329999999</v>
      </c>
    </row>
    <row r="121" spans="1:5" ht="15">
      <c r="A121" s="160">
        <v>1916</v>
      </c>
      <c r="B121" s="166">
        <v>40300</v>
      </c>
      <c r="C121" s="160" t="s">
        <v>4067</v>
      </c>
      <c r="D121" s="167">
        <v>4506.4187499999998</v>
      </c>
      <c r="E121" s="170">
        <v>123.41875</v>
      </c>
    </row>
    <row r="122" spans="1:5" ht="15">
      <c r="A122" s="160">
        <v>1915</v>
      </c>
      <c r="B122" s="166">
        <v>40300</v>
      </c>
      <c r="C122" s="160" t="s">
        <v>4068</v>
      </c>
      <c r="D122" s="167">
        <v>4140.7465277777774</v>
      </c>
      <c r="E122" s="170">
        <v>122.7465278</v>
      </c>
    </row>
    <row r="123" spans="1:5" ht="15">
      <c r="A123" s="160">
        <v>1914</v>
      </c>
      <c r="B123" s="166">
        <v>40307</v>
      </c>
      <c r="C123" s="160" t="s">
        <v>4069</v>
      </c>
      <c r="D123" s="167">
        <v>3782.3826388888888</v>
      </c>
      <c r="E123" s="170">
        <v>129.38263889999999</v>
      </c>
    </row>
    <row r="124" spans="1:5" ht="15">
      <c r="A124" s="160">
        <v>1913</v>
      </c>
      <c r="B124" s="166">
        <v>40311</v>
      </c>
      <c r="C124" s="160" t="s">
        <v>4070</v>
      </c>
      <c r="D124" s="167">
        <v>3421.7159722222223</v>
      </c>
      <c r="E124" s="170">
        <v>133.71597220000001</v>
      </c>
    </row>
    <row r="125" spans="1:5" ht="15">
      <c r="A125" s="160">
        <v>1912</v>
      </c>
      <c r="B125" s="166">
        <v>40306</v>
      </c>
      <c r="C125" s="160" t="s">
        <v>4071</v>
      </c>
      <c r="D125" s="167">
        <v>3051.9187499999998</v>
      </c>
      <c r="E125" s="170">
        <v>129.91874999999999</v>
      </c>
    </row>
    <row r="126" spans="1:5" ht="15">
      <c r="A126" s="160">
        <v>1911</v>
      </c>
      <c r="B126" s="166">
        <v>40304</v>
      </c>
      <c r="C126" s="160" t="s">
        <v>4072</v>
      </c>
      <c r="D126" s="167">
        <v>2683.5187500000002</v>
      </c>
      <c r="E126" s="170">
        <v>126.51875</v>
      </c>
    </row>
    <row r="127" spans="1:5" ht="15">
      <c r="A127" s="160">
        <v>1910</v>
      </c>
      <c r="B127" s="166">
        <v>40308</v>
      </c>
      <c r="C127" s="160" t="s">
        <v>4073</v>
      </c>
      <c r="D127" s="167">
        <v>2322.6708333333331</v>
      </c>
      <c r="E127" s="170">
        <v>130.6708333</v>
      </c>
    </row>
    <row r="128" spans="1:5" ht="15">
      <c r="A128" s="160">
        <v>1909</v>
      </c>
      <c r="B128" s="166">
        <v>40308</v>
      </c>
      <c r="C128" s="160" t="s">
        <v>4074</v>
      </c>
      <c r="D128" s="167">
        <v>1957.9069444444444</v>
      </c>
      <c r="E128" s="170">
        <v>130.90694439999999</v>
      </c>
    </row>
    <row r="129" spans="1:5" ht="15">
      <c r="A129" s="160">
        <v>1908</v>
      </c>
      <c r="B129" s="166">
        <v>40304</v>
      </c>
      <c r="C129" s="160" t="s">
        <v>4075</v>
      </c>
      <c r="D129" s="167">
        <v>1588.7270833333334</v>
      </c>
      <c r="E129" s="170">
        <v>127.7270833</v>
      </c>
    </row>
    <row r="130" spans="1:5" ht="15">
      <c r="A130" s="160">
        <v>1907</v>
      </c>
      <c r="B130" s="166">
        <v>40302</v>
      </c>
      <c r="C130" s="160" t="s">
        <v>4076</v>
      </c>
      <c r="D130" s="167">
        <v>1220.286111111111</v>
      </c>
      <c r="E130" s="170">
        <v>124.2861111</v>
      </c>
    </row>
    <row r="131" spans="1:5" ht="15">
      <c r="A131" s="160">
        <v>1906</v>
      </c>
      <c r="B131" s="166">
        <v>40308</v>
      </c>
      <c r="C131" s="160" t="s">
        <v>4077</v>
      </c>
      <c r="D131" s="167">
        <v>861.32291666666663</v>
      </c>
      <c r="E131" s="170">
        <v>130.32291670000001</v>
      </c>
    </row>
    <row r="132" spans="1:5" ht="15">
      <c r="A132" s="160">
        <v>1905</v>
      </c>
      <c r="B132" s="166">
        <v>40307</v>
      </c>
      <c r="C132" s="160" t="s">
        <v>4078</v>
      </c>
      <c r="D132" s="167">
        <v>495.22291666666666</v>
      </c>
      <c r="E132" s="170">
        <v>129.22291670000001</v>
      </c>
    </row>
    <row r="133" spans="1:5" ht="15">
      <c r="A133" s="160">
        <v>1904</v>
      </c>
      <c r="B133" s="166">
        <v>40304</v>
      </c>
      <c r="C133" s="160" t="s">
        <v>4079</v>
      </c>
      <c r="D133" s="167">
        <v>127.40555555555555</v>
      </c>
      <c r="E133" s="170">
        <v>127.4055556</v>
      </c>
    </row>
    <row r="134" spans="1:5" ht="15">
      <c r="A134" s="160">
        <v>1903</v>
      </c>
      <c r="B134" s="166">
        <v>40310</v>
      </c>
      <c r="C134" s="160" t="s">
        <v>4080</v>
      </c>
      <c r="D134" s="160" t="s">
        <v>4081</v>
      </c>
      <c r="E134" s="170">
        <v>132.48472219999999</v>
      </c>
    </row>
    <row r="135" spans="1:5" ht="15">
      <c r="A135" s="160">
        <v>1902</v>
      </c>
      <c r="B135" s="166">
        <v>40308</v>
      </c>
      <c r="C135" s="160" t="s">
        <v>4082</v>
      </c>
      <c r="D135" s="160" t="s">
        <v>4083</v>
      </c>
      <c r="E135" s="170">
        <v>130.86458329999999</v>
      </c>
    </row>
    <row r="136" spans="1:5" ht="15">
      <c r="A136" s="160">
        <v>1901</v>
      </c>
      <c r="B136" s="166">
        <v>40311</v>
      </c>
      <c r="C136" s="160" t="s">
        <v>4084</v>
      </c>
      <c r="D136" s="160" t="s">
        <v>4085</v>
      </c>
      <c r="E136" s="170">
        <v>133.6756944</v>
      </c>
    </row>
    <row r="137" spans="1:5" ht="15">
      <c r="A137" s="160">
        <v>1900</v>
      </c>
      <c r="B137" s="166">
        <v>40305</v>
      </c>
      <c r="C137" s="160" t="s">
        <v>4086</v>
      </c>
      <c r="D137" s="160" t="s">
        <v>4087</v>
      </c>
      <c r="E137" s="170">
        <v>127.25</v>
      </c>
    </row>
    <row r="138" spans="1:5" ht="15">
      <c r="A138" s="160">
        <v>1899</v>
      </c>
      <c r="B138" s="166">
        <v>40314</v>
      </c>
      <c r="C138" s="160" t="s">
        <v>4088</v>
      </c>
      <c r="D138" s="160" t="s">
        <v>4089</v>
      </c>
      <c r="E138" s="170">
        <v>136.67361109999999</v>
      </c>
    </row>
    <row r="139" spans="1:5" ht="15">
      <c r="A139" s="160">
        <v>1898</v>
      </c>
      <c r="B139" s="166">
        <v>40305</v>
      </c>
      <c r="C139" s="160" t="s">
        <v>4090</v>
      </c>
      <c r="D139" s="160" t="s">
        <v>4091</v>
      </c>
      <c r="E139" s="170">
        <v>127.84375</v>
      </c>
    </row>
    <row r="140" spans="1:5" ht="15">
      <c r="A140" s="160">
        <v>1897</v>
      </c>
      <c r="B140" s="166">
        <v>40314</v>
      </c>
      <c r="C140" s="160" t="s">
        <v>4092</v>
      </c>
      <c r="D140" s="160" t="s">
        <v>4093</v>
      </c>
      <c r="E140" s="170">
        <v>136.6875</v>
      </c>
    </row>
    <row r="141" spans="1:5" ht="15">
      <c r="A141" s="160">
        <v>1896</v>
      </c>
      <c r="B141" s="166">
        <v>40316</v>
      </c>
      <c r="C141" s="160" t="s">
        <v>4094</v>
      </c>
      <c r="D141" s="160" t="s">
        <v>4095</v>
      </c>
      <c r="E141" s="170">
        <v>139.60763890000001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118</vt:i4>
      </vt:variant>
    </vt:vector>
  </HeadingPairs>
  <TitlesOfParts>
    <vt:vector size="118" baseType="lpstr">
      <vt:lpstr>accident</vt:lpstr>
      <vt:lpstr>ammonium</vt:lpstr>
      <vt:lpstr>animalsleep</vt:lpstr>
      <vt:lpstr>anscomb</vt:lpstr>
      <vt:lpstr>anova-example</vt:lpstr>
      <vt:lpstr>ants</vt:lpstr>
      <vt:lpstr>BACI-Chironomid</vt:lpstr>
      <vt:lpstr>BACI-crabs</vt:lpstr>
      <vt:lpstr>BACI-crabs-mod</vt:lpstr>
      <vt:lpstr>BACI-fish</vt:lpstr>
      <vt:lpstr>BACI-fry</vt:lpstr>
      <vt:lpstr>BACI-power-prep</vt:lpstr>
      <vt:lpstr>barleyyields</vt:lpstr>
      <vt:lpstr>battery</vt:lpstr>
      <vt:lpstr>bee.learn</vt:lpstr>
      <vt:lpstr>beeovary</vt:lpstr>
      <vt:lpstr>bloodpress</vt:lpstr>
      <vt:lpstr>bodyfatper</vt:lpstr>
      <vt:lpstr>bodyfat</vt:lpstr>
      <vt:lpstr>breath</vt:lpstr>
      <vt:lpstr>candybars</vt:lpstr>
      <vt:lpstr>caribou</vt:lpstr>
      <vt:lpstr>car poll</vt:lpstr>
      <vt:lpstr>cereal</vt:lpstr>
      <vt:lpstr>crab-satellites</vt:lpstr>
      <vt:lpstr>credit-check</vt:lpstr>
      <vt:lpstr>creel</vt:lpstr>
      <vt:lpstr>cuckoo</vt:lpstr>
      <vt:lpstr>cucumber</vt:lpstr>
      <vt:lpstr>dioxinTEQ</vt:lpstr>
      <vt:lpstr>dioxin2</vt:lpstr>
      <vt:lpstr>eggsfledged</vt:lpstr>
      <vt:lpstr>elkhabitat</vt:lpstr>
      <vt:lpstr>epocfish</vt:lpstr>
      <vt:lpstr>fat</vt:lpstr>
      <vt:lpstr>fattumor</vt:lpstr>
      <vt:lpstr>fertilizer</vt:lpstr>
      <vt:lpstr>fishalive</vt:lpstr>
      <vt:lpstr>flagella1</vt:lpstr>
      <vt:lpstr>flagella2</vt:lpstr>
      <vt:lpstr>fishgas</vt:lpstr>
      <vt:lpstr>flocks</vt:lpstr>
      <vt:lpstr>flow</vt:lpstr>
      <vt:lpstr>forest</vt:lpstr>
      <vt:lpstr>fruitfly</vt:lpstr>
      <vt:lpstr>fry</vt:lpstr>
      <vt:lpstr>fungus</vt:lpstr>
      <vt:lpstr>grass</vt:lpstr>
      <vt:lpstr>grouse</vt:lpstr>
      <vt:lpstr>gsi</vt:lpstr>
      <vt:lpstr>guadeloupe</vt:lpstr>
      <vt:lpstr>herbicide</vt:lpstr>
      <vt:lpstr>homerange</vt:lpstr>
      <vt:lpstr>homicideseason</vt:lpstr>
      <vt:lpstr>hormone</vt:lpstr>
      <vt:lpstr>htwt12</vt:lpstr>
      <vt:lpstr>Insect-counts</vt:lpstr>
      <vt:lpstr>invert-before-after</vt:lpstr>
      <vt:lpstr>invertebrates</vt:lpstr>
      <vt:lpstr>klamath</vt:lpstr>
      <vt:lpstr>lichen</vt:lpstr>
      <vt:lpstr>marijuana</vt:lpstr>
      <vt:lpstr>mercury</vt:lpstr>
      <vt:lpstr>mink</vt:lpstr>
      <vt:lpstr>moosehabitat</vt:lpstr>
      <vt:lpstr>mosquito</vt:lpstr>
      <vt:lpstr>mosquito-choice</vt:lpstr>
      <vt:lpstr>mouse</vt:lpstr>
      <vt:lpstr>nenana</vt:lpstr>
      <vt:lpstr>nitrate-adams</vt:lpstr>
      <vt:lpstr>oyster-lease</vt:lpstr>
      <vt:lpstr>paired-barley</vt:lpstr>
      <vt:lpstr>paired-labs</vt:lpstr>
      <vt:lpstr>paired-stream</vt:lpstr>
      <vt:lpstr>paired-virus</vt:lpstr>
      <vt:lpstr>paper</vt:lpstr>
      <vt:lpstr>pcb</vt:lpstr>
      <vt:lpstr>phosphor</vt:lpstr>
      <vt:lpstr>pm10</vt:lpstr>
      <vt:lpstr>post-stratify</vt:lpstr>
      <vt:lpstr>potato</vt:lpstr>
      <vt:lpstr>Quolls</vt:lpstr>
      <vt:lpstr>rainbow-condition</vt:lpstr>
      <vt:lpstr>rancidfat</vt:lpstr>
      <vt:lpstr>residence</vt:lpstr>
      <vt:lpstr>residualcheck</vt:lpstr>
      <vt:lpstr>salamander-burn</vt:lpstr>
      <vt:lpstr>salt</vt:lpstr>
      <vt:lpstr>SampleSize</vt:lpstr>
      <vt:lpstr>scent</vt:lpstr>
      <vt:lpstr>Se-lake</vt:lpstr>
      <vt:lpstr>selenium-tadpoles</vt:lpstr>
      <vt:lpstr>skincancer</vt:lpstr>
      <vt:lpstr>sockeye</vt:lpstr>
      <vt:lpstr>spaceshuttleoring</vt:lpstr>
      <vt:lpstr>stream-biomass</vt:lpstr>
      <vt:lpstr>SystolicBloodPressurePresyncope</vt:lpstr>
      <vt:lpstr>swimfish</vt:lpstr>
      <vt:lpstr>tenderness</vt:lpstr>
      <vt:lpstr>TEOM</vt:lpstr>
      <vt:lpstr>Time to Presyncope</vt:lpstr>
      <vt:lpstr>titanicpassengers</vt:lpstr>
      <vt:lpstr>tomatoresponsesurface</vt:lpstr>
      <vt:lpstr>tomatowater</vt:lpstr>
      <vt:lpstr>tss-cuyahoga</vt:lpstr>
      <vt:lpstr>tss-cuyahoga-seasonal</vt:lpstr>
      <vt:lpstr>tundra</vt:lpstr>
      <vt:lpstr>turbidity-compare</vt:lpstr>
      <vt:lpstr>tuscaloosa</vt:lpstr>
      <vt:lpstr>UDI</vt:lpstr>
      <vt:lpstr>urchin</vt:lpstr>
      <vt:lpstr>uvexp</vt:lpstr>
      <vt:lpstr>water-quality</vt:lpstr>
      <vt:lpstr>wildoyster</vt:lpstr>
      <vt:lpstr>wolf</vt:lpstr>
      <vt:lpstr>wolverine</vt:lpstr>
      <vt:lpstr>wtlen</vt:lpstr>
      <vt:lpstr>yukon-river</vt:lpstr>
    </vt:vector>
  </TitlesOfParts>
  <Company>Simon Fraser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Schwarz</dc:creator>
  <cp:lastModifiedBy>Carl Schwarz</cp:lastModifiedBy>
  <dcterms:created xsi:type="dcterms:W3CDTF">2005-02-04T23:29:47Z</dcterms:created>
  <dcterms:modified xsi:type="dcterms:W3CDTF">2015-08-04T20:42:57Z</dcterms:modified>
</cp:coreProperties>
</file>