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Course Work\excel-challenge\"/>
    </mc:Choice>
  </mc:AlternateContent>
  <xr:revisionPtr revIDLastSave="0" documentId="13_ncr:1_{91323EAE-2B0B-44AC-B2D2-B0DA763B4092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Data" sheetId="1" r:id="rId1"/>
    <sheet name="Category x State" sheetId="3" r:id="rId2"/>
    <sheet name="Sub-category x State" sheetId="5" r:id="rId3"/>
    <sheet name="Date Created x State" sheetId="6" r:id="rId4"/>
    <sheet name="Bonus" sheetId="7" r:id="rId5"/>
  </sheets>
  <calcPr calcId="191029"/>
  <pivotCaches>
    <pivotCache cacheId="7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D2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3" i="1"/>
  <c r="S2" i="1"/>
  <c r="S4" i="1"/>
  <c r="S5" i="1"/>
  <c r="S6" i="1"/>
  <c r="P1344" i="1" l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<sst xmlns="http://schemas.openxmlformats.org/spreadsheetml/2006/main" count="33049" uniqueCount="8400">
  <si>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</si>
  <si>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</si>
  <si>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</si>
  <si>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</si>
  <si>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</si>
  <si>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</si>
  <si>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</si>
  <si>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</si>
  <si>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</si>
  <si>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</si>
  <si>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</si>
  <si>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</si>
  <si>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</si>
  <si>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</si>
  <si>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</si>
  <si>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</si>
  <si>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</si>
  <si>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</si>
  <si>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</si>
  <si>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</si>
  <si>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</si>
  <si>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</si>
  <si>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</si>
  <si>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</si>
  <si>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</si>
  <si>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</si>
  <si>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</si>
  <si>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</si>
  <si>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</si>
  <si>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</si>
  <si>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</si>
  <si>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</si>
  <si>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</si>
  <si>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</si>
  <si>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</si>
  <si>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</si>
  <si>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</si>
  <si>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</si>
  <si>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</si>
  <si>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</si>
  <si>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</si>
  <si>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</si>
  <si>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</si>
  <si>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</si>
  <si>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</si>
  <si>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</si>
  <si>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</si>
  <si>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</si>
  <si>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</si>
  <si>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</si>
  <si>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</si>
  <si>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</si>
  <si>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</si>
  <si>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</si>
  <si>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</si>
  <si>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</si>
  <si>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</si>
  <si>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</si>
  <si>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</si>
  <si>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</si>
  <si>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</si>
  <si>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</si>
  <si>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</si>
  <si>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</si>
  <si>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</si>
  <si>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</si>
  <si>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</si>
  <si>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</si>
  <si>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</si>
  <si>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</si>
  <si>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</si>
  <si>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</si>
  <si>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</si>
  <si>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</si>
  <si>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</si>
  <si>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</si>
  <si>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</si>
  <si>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</si>
  <si>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</si>
  <si>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</si>
  <si>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</si>
  <si>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</si>
  <si>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</si>
  <si>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</si>
  <si>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</si>
  <si>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</si>
  <si>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</si>
  <si>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</si>
  <si>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</si>
  <si>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</si>
  <si>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</si>
  <si>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</si>
  <si>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</si>
  <si>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</si>
  <si>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</si>
  <si>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</si>
  <si>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</si>
  <si>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</si>
  <si>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</si>
  <si>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</si>
  <si>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</si>
  <si>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</si>
  <si>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</si>
  <si>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</si>
  <si>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</si>
  <si>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</si>
  <si>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</si>
  <si>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</si>
  <si>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</si>
  <si>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</si>
  <si>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</si>
  <si>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</si>
  <si>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</si>
  <si>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</si>
  <si>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</si>
  <si>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</si>
  <si>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</si>
  <si>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</si>
  <si>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</si>
  <si>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</si>
  <si>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</si>
  <si>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</si>
  <si>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</si>
  <si>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</si>
  <si>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</si>
  <si>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</si>
  <si>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</si>
  <si>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</si>
  <si>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</si>
  <si>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</si>
  <si>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</si>
  <si>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</si>
  <si>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</si>
  <si>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</si>
  <si>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</si>
  <si>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</si>
  <si>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</si>
  <si>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</si>
  <si>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</si>
  <si>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</si>
  <si>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</si>
  <si>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</si>
  <si>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</si>
  <si>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</si>
  <si>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</si>
  <si>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</si>
  <si>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</si>
  <si>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</si>
  <si>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</si>
  <si>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</si>
  <si>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</si>
  <si>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</si>
  <si>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</si>
  <si>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</si>
  <si>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</si>
  <si>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</si>
  <si>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</si>
  <si>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</si>
  <si>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</si>
  <si>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</si>
  <si>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</si>
  <si>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</si>
  <si>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</si>
  <si>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</si>
  <si>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</si>
  <si>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</si>
  <si>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</si>
  <si>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</si>
  <si>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</si>
  <si>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</si>
  <si>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</si>
  <si>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</si>
  <si>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</si>
  <si>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</si>
  <si>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</si>
  <si>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</si>
  <si>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</si>
  <si>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</si>
  <si>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</si>
  <si>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</si>
  <si>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</si>
  <si>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</si>
  <si>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</si>
  <si>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</si>
  <si>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</si>
  <si>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</si>
  <si>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</si>
  <si>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</si>
  <si>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</si>
  <si>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</si>
  <si>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</si>
  <si>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</si>
  <si>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</si>
  <si>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</si>
  <si>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</si>
  <si>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</si>
  <si>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</si>
  <si>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</si>
  <si>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</si>
  <si>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</si>
  <si>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</si>
  <si>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</si>
  <si>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</si>
  <si>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</si>
  <si>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</si>
  <si>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</si>
  <si>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</si>
  <si>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</si>
  <si>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</si>
  <si>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</si>
  <si>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</si>
  <si>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</si>
  <si>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</si>
  <si>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</si>
  <si>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</si>
  <si>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</si>
  <si>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</si>
  <si>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</si>
  <si>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</si>
  <si>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</si>
  <si>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</si>
  <si>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</si>
  <si>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</si>
  <si>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</si>
  <si>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</si>
  <si>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</si>
  <si>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</si>
  <si>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</si>
  <si>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</si>
  <si>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</si>
  <si>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</si>
  <si>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</si>
  <si>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</si>
  <si>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</si>
  <si>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</si>
  <si>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</si>
  <si>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</si>
  <si>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</si>
  <si>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</si>
  <si>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</si>
  <si>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</si>
  <si>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</si>
  <si>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</si>
  <si>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</si>
  <si>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</si>
  <si>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</si>
  <si>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</si>
  <si>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</si>
  <si>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</si>
  <si>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</si>
  <si>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</si>
  <si>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</si>
  <si>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</si>
  <si>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</si>
  <si>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</si>
  <si>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</si>
  <si>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</si>
  <si>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</si>
  <si>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</si>
  <si>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</si>
  <si>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</si>
  <si>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</si>
  <si>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</si>
  <si>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</si>
  <si>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</si>
  <si>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</si>
  <si>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</si>
  <si>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</si>
  <si>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</si>
  <si>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</si>
  <si>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</si>
  <si>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</si>
  <si>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</si>
  <si>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</si>
  <si>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</si>
  <si>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</si>
  <si>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</si>
  <si>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</si>
  <si>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</si>
  <si>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</si>
  <si>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</si>
  <si>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</si>
  <si>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</si>
  <si>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</si>
  <si>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</si>
  <si>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</si>
  <si>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</si>
  <si>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</si>
  <si>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</si>
  <si>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</si>
  <si>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</si>
  <si>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</si>
  <si>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</si>
  <si>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</si>
  <si>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</si>
  <si>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</si>
  <si>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</si>
  <si>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</si>
  <si>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</si>
  <si>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</si>
  <si>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</si>
  <si>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</si>
  <si>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</si>
  <si>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</si>
  <si>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</si>
  <si>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</si>
  <si>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</si>
  <si>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</si>
  <si>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</si>
  <si>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</si>
  <si>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</si>
  <si>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</si>
  <si>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</si>
  <si>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</si>
  <si>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</si>
  <si>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</si>
  <si>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</si>
  <si>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</si>
  <si>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</si>
  <si>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</si>
  <si>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</si>
  <si>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</si>
  <si>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</si>
  <si>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</si>
  <si>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</si>
  <si>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</si>
  <si>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</si>
  <si>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</si>
  <si>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</si>
  <si>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</si>
  <si>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</si>
  <si>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</si>
  <si>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</si>
  <si>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</si>
  <si>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</si>
  <si>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</si>
  <si>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</si>
  <si>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</si>
  <si>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</si>
  <si>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</si>
  <si>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</si>
  <si>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</si>
  <si>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</si>
  <si>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</si>
  <si>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</si>
  <si>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</si>
  <si>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</si>
  <si>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</si>
  <si>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</si>
  <si>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</si>
  <si>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</si>
  <si>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</si>
  <si>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</si>
  <si>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</si>
  <si>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</si>
  <si>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</si>
  <si>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</si>
  <si>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</si>
  <si>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</si>
  <si>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</si>
  <si>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</si>
  <si>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</si>
  <si>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</si>
  <si>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</si>
  <si>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</si>
  <si>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</si>
  <si>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</si>
  <si>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</si>
  <si>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</si>
  <si>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</si>
  <si>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</si>
  <si>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</si>
  <si>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</si>
  <si>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</si>
  <si>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</si>
  <si>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</si>
  <si>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</si>
  <si>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</si>
  <si>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</si>
  <si>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</si>
  <si>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</si>
  <si>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</si>
  <si>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</si>
  <si>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</si>
  <si>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</si>
  <si>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</si>
  <si>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</si>
  <si>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</si>
  <si>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</si>
  <si>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</si>
  <si>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</si>
  <si>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</si>
  <si>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</si>
  <si>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</si>
  <si>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</si>
  <si>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</si>
  <si>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</si>
  <si>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</si>
  <si>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</si>
  <si>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</si>
  <si>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</si>
  <si>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</si>
  <si>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</si>
  <si>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</si>
  <si>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</si>
  <si>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</si>
  <si>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</si>
  <si>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</si>
  <si>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</si>
  <si>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</si>
  <si>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</si>
  <si>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</si>
  <si>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</si>
  <si>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</si>
  <si>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</si>
  <si>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</si>
  <si>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</si>
  <si>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</si>
  <si>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</si>
  <si>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</si>
  <si>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</si>
  <si>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</si>
  <si>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</si>
  <si>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</si>
  <si>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</si>
  <si>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</si>
  <si>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</si>
  <si>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</si>
  <si>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</si>
  <si>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</si>
  <si>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</si>
  <si>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</si>
  <si>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</si>
  <si>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</si>
  <si>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</si>
  <si>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</si>
  <si>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</si>
  <si>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</si>
  <si>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</si>
  <si>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</si>
  <si>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</si>
  <si>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</si>
  <si>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</si>
  <si>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</si>
  <si>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</si>
  <si>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</si>
  <si>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</si>
  <si>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</si>
  <si>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</si>
  <si>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</si>
  <si>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</si>
  <si>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</si>
  <si>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</si>
  <si>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</si>
  <si>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</si>
  <si>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</si>
  <si>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</si>
  <si>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</si>
  <si>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</si>
  <si>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</si>
  <si>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</si>
  <si>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</si>
  <si>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</si>
  <si>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</si>
  <si>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</si>
  <si>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</si>
  <si>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</si>
  <si>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</si>
  <si>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</si>
  <si>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</si>
  <si>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</si>
  <si>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</si>
  <si>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</si>
  <si>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</si>
  <si>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</si>
  <si>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</si>
  <si>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</si>
  <si>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</si>
  <si>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</si>
  <si>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</si>
  <si>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</si>
  <si>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</si>
  <si>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</si>
  <si>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</si>
  <si>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</si>
  <si>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</si>
  <si>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</si>
  <si>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</si>
  <si>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</si>
  <si>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</si>
  <si>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</si>
  <si>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</si>
  <si>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</si>
  <si>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</si>
  <si>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</si>
  <si>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</si>
  <si>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</si>
  <si>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</si>
  <si>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</si>
  <si>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</si>
  <si>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</si>
  <si>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</si>
  <si>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</si>
  <si>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</si>
  <si>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</si>
  <si>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</si>
  <si>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</si>
  <si>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</si>
  <si>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</si>
  <si>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</si>
  <si>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</si>
  <si>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</si>
  <si>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</si>
  <si>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</si>
  <si>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</si>
  <si>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</si>
  <si>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</si>
  <si>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</si>
  <si>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</si>
  <si>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</si>
  <si>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</si>
  <si>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</si>
  <si>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</si>
  <si>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</si>
  <si>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</si>
  <si>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</si>
  <si>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</si>
  <si>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</si>
  <si>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</si>
  <si>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</si>
  <si>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</si>
  <si>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</si>
  <si>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</si>
  <si>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</si>
  <si>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</si>
  <si>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</si>
  <si>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</si>
  <si>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</si>
  <si>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</si>
  <si>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</si>
  <si>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</si>
  <si>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</si>
  <si>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</si>
  <si>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</si>
  <si>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</si>
  <si>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</si>
  <si>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</si>
  <si>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</si>
  <si>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</si>
  <si>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</si>
  <si>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</si>
  <si>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</si>
  <si>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</si>
  <si>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</si>
  <si>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</si>
  <si>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</si>
  <si>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</si>
  <si>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</si>
  <si>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</si>
  <si>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</si>
  <si>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</si>
  <si>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</si>
  <si>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</si>
  <si>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</si>
  <si>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</si>
  <si>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</si>
  <si>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</si>
  <si>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</si>
  <si>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</si>
  <si>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</si>
  <si>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</si>
  <si>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</si>
  <si>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</si>
  <si>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</si>
  <si>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</si>
  <si>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</si>
  <si>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</si>
  <si>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</si>
  <si>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</si>
  <si>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</si>
  <si>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</si>
  <si>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</si>
  <si>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</si>
  <si>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</si>
  <si>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</si>
  <si>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</si>
  <si>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</si>
  <si>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</si>
  <si>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</si>
  <si>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</si>
  <si>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</si>
  <si>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</si>
  <si>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</si>
  <si>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</si>
  <si>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</si>
  <si>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</si>
  <si>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</si>
  <si>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</si>
  <si>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</si>
  <si>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</si>
  <si>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</si>
  <si>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</si>
  <si>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</si>
  <si>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</si>
  <si>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</si>
  <si>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</si>
  <si>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</si>
  <si>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</si>
  <si>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</si>
  <si>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</si>
  <si>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</si>
  <si>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</si>
  <si>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</si>
  <si>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</si>
  <si>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</si>
  <si>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</si>
  <si>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</si>
  <si>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</si>
  <si>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</si>
  <si>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</si>
  <si>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</si>
  <si>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</si>
  <si>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</si>
  <si>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</si>
  <si>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</si>
  <si>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</si>
  <si>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</si>
  <si>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</si>
  <si>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</si>
  <si>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</si>
  <si>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</si>
  <si>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</si>
  <si>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</si>
  <si>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</si>
  <si>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</si>
  <si>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</si>
  <si>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</si>
  <si>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</si>
  <si>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</si>
  <si>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</si>
  <si>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</si>
  <si>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</si>
  <si>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</si>
  <si>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</si>
  <si>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</si>
  <si>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</si>
  <si>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</si>
  <si>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</si>
  <si>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</si>
  <si>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</si>
  <si>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</si>
  <si>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</si>
  <si>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</si>
  <si>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</si>
  <si>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</si>
  <si>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</si>
  <si>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</si>
  <si>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</si>
  <si>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</si>
  <si>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</si>
  <si>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</si>
  <si>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</si>
  <si>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</si>
  <si>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</si>
  <si>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</si>
  <si>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</si>
  <si>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</si>
  <si>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</si>
  <si>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</si>
  <si>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</si>
  <si>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</si>
  <si>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</si>
  <si>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</si>
  <si>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</si>
  <si>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</si>
  <si>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</si>
  <si>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</si>
  <si>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</si>
  <si>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</si>
  <si>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</si>
  <si>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</si>
  <si>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</si>
  <si>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</si>
  <si>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</si>
  <si>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</si>
  <si>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</si>
  <si>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</si>
  <si>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</si>
  <si>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</si>
  <si>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</si>
  <si>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</si>
  <si>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</si>
  <si>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</si>
  <si>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</si>
  <si>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</si>
  <si>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</si>
  <si>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</si>
  <si>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</si>
  <si>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</si>
  <si>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</si>
  <si>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</si>
  <si>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</si>
  <si>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</si>
  <si>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</si>
  <si>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</si>
  <si>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</si>
  <si>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</si>
  <si>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</si>
  <si>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</si>
  <si>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</si>
  <si>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</si>
  <si>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</si>
  <si>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</si>
  <si>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</si>
  <si>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</si>
  <si>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</si>
  <si>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</si>
  <si>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</si>
  <si>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</si>
  <si>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</si>
  <si>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</si>
  <si>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</si>
  <si>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</si>
  <si>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</si>
  <si>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</si>
  <si>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</si>
  <si>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</si>
  <si>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</si>
  <si>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</si>
  <si>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</si>
  <si>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</si>
  <si>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</si>
  <si>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</si>
  <si>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</si>
  <si>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</si>
  <si>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</si>
  <si>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</si>
  <si>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</si>
  <si>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</si>
  <si>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</si>
  <si>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</si>
  <si>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</si>
  <si>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</si>
  <si>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</si>
  <si>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</si>
  <si>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</si>
  <si>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</si>
  <si>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</si>
  <si>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</si>
  <si>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</si>
  <si>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</si>
  <si>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</si>
  <si>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</si>
  <si>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</si>
  <si>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</si>
  <si>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</si>
  <si>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</si>
  <si>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</si>
  <si>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</si>
  <si>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</si>
  <si>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</si>
  <si>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</si>
  <si>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</si>
  <si>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</si>
  <si>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</si>
  <si>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</si>
  <si>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</si>
  <si>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</si>
  <si>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</si>
  <si>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</si>
  <si>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</si>
  <si>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</si>
  <si>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</si>
  <si>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</si>
  <si>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</si>
  <si>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</si>
  <si>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</si>
  <si>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</si>
  <si>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</si>
  <si>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</si>
  <si>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</si>
  <si>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</si>
  <si>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</si>
  <si>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</si>
  <si>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</si>
  <si>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</si>
  <si>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</si>
  <si>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</si>
  <si>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</si>
  <si>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</si>
  <si>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</si>
  <si>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</si>
  <si>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</si>
  <si>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</si>
  <si>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</si>
  <si>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</si>
  <si>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</si>
  <si>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</si>
  <si>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</si>
  <si>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</si>
  <si>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</si>
  <si>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</si>
  <si>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</si>
  <si>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</si>
  <si>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</si>
  <si>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</si>
  <si>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</si>
  <si>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</si>
  <si>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</si>
  <si>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</si>
  <si>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</si>
  <si>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</si>
  <si>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</si>
  <si>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</si>
  <si>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</si>
  <si>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</si>
  <si>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</si>
  <si>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</si>
  <si>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</si>
  <si>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</si>
  <si>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</si>
  <si>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</si>
  <si>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</si>
  <si>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</si>
  <si>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</si>
  <si>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</si>
  <si>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</si>
  <si>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</si>
  <si>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</si>
  <si>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</si>
  <si>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</si>
  <si>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</si>
  <si>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</si>
  <si>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</si>
  <si>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</si>
  <si>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</si>
  <si>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</si>
  <si>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</si>
  <si>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</si>
  <si>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</si>
  <si>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</si>
  <si>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</si>
  <si>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</si>
  <si>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</si>
  <si>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</si>
  <si>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</si>
  <si>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</si>
  <si>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</si>
  <si>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</si>
  <si>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</si>
  <si>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</si>
  <si>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</si>
  <si>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</si>
  <si>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</si>
  <si>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</si>
  <si>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</si>
  <si>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</si>
  <si>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</si>
  <si>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</si>
  <si>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</si>
  <si>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</si>
  <si>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</si>
  <si>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</si>
  <si>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</si>
  <si>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</si>
  <si>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</si>
  <si>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</si>
  <si>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</si>
  <si>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</si>
  <si>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</si>
  <si>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</si>
  <si>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</si>
  <si>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</si>
  <si>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</si>
  <si>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</si>
  <si>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</si>
  <si>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</si>
  <si>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</si>
  <si>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</si>
  <si>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</si>
  <si>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</si>
  <si>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</si>
  <si>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</si>
  <si>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</si>
  <si>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</si>
  <si>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</si>
  <si>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</si>
  <si>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</si>
  <si>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</si>
  <si>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</si>
  <si>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</si>
  <si>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</si>
  <si>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</si>
  <si>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</si>
  <si>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</si>
  <si>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</si>
  <si>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</si>
  <si>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</si>
  <si>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</si>
  <si>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</si>
  <si>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</si>
  <si>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</si>
  <si>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</si>
  <si>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</si>
  <si>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</si>
  <si>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</si>
  <si>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</si>
  <si>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</si>
  <si>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</si>
  <si>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</si>
  <si>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</si>
  <si>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</si>
  <si>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</si>
  <si>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</si>
  <si>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</si>
  <si>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</si>
  <si>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</si>
  <si>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</si>
  <si>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</si>
  <si>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</si>
  <si>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</si>
  <si>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</si>
  <si>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</si>
  <si>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</si>
  <si>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</si>
  <si>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</si>
  <si>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</si>
  <si>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</si>
  <si>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</si>
  <si>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</si>
  <si>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</si>
  <si>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</si>
  <si>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</si>
  <si>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</si>
  <si>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</si>
  <si>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</si>
  <si>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</si>
  <si>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</si>
  <si>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</si>
  <si>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</si>
  <si>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</si>
  <si>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</si>
  <si>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</si>
  <si>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</si>
  <si>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</si>
  <si>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</si>
  <si>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</si>
  <si>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</si>
  <si>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</si>
  <si>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</si>
  <si>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</si>
  <si>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</si>
  <si>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</si>
  <si>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</si>
  <si>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</si>
  <si>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</si>
  <si>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</si>
  <si>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</si>
  <si>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</si>
  <si>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</si>
  <si>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</si>
  <si>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</si>
  <si>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</si>
  <si>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</si>
  <si>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</si>
  <si>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</si>
  <si>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</si>
  <si>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</si>
  <si>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</si>
  <si>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</si>
  <si>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</si>
  <si>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</si>
  <si>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</si>
  <si>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</si>
  <si>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</si>
  <si>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</si>
  <si>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</si>
  <si>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</si>
  <si>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</si>
  <si>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</si>
  <si>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</si>
  <si>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</si>
  <si>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</si>
  <si>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</si>
  <si>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</si>
  <si>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</si>
  <si>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</si>
  <si>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</si>
  <si>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</si>
  <si>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</si>
  <si>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</si>
  <si>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</si>
  <si>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</si>
  <si>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</si>
  <si>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</si>
  <si>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</si>
  <si>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</si>
  <si>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</si>
  <si>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</si>
  <si>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</si>
  <si>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</si>
  <si>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</si>
  <si>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</si>
  <si>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</si>
  <si>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</si>
  <si>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</si>
  <si>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</si>
  <si>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</si>
  <si>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</si>
  <si>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</si>
  <si>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</si>
  <si>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</si>
  <si>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</si>
  <si>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</si>
  <si>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</si>
  <si>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</si>
  <si>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</si>
  <si>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</si>
  <si>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</si>
  <si>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</si>
  <si>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</si>
  <si>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</si>
  <si>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</si>
  <si>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</si>
  <si>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</si>
  <si>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</si>
  <si>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</si>
  <si>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</si>
  <si>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</si>
  <si>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</si>
  <si>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</si>
  <si>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</si>
  <si>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</si>
  <si>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</si>
  <si>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</si>
  <si>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</si>
  <si>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</si>
  <si>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</si>
  <si>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</si>
  <si>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</si>
  <si>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</si>
  <si>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</si>
  <si>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</si>
  <si>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</si>
  <si>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</si>
  <si>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</si>
  <si>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</si>
  <si>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</si>
  <si>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</si>
  <si>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</si>
  <si>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</si>
  <si>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</si>
  <si>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</si>
  <si>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</si>
  <si>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</si>
  <si>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</si>
  <si>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</si>
  <si>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</si>
  <si>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</si>
  <si>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</si>
  <si>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</si>
  <si>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</si>
  <si>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</si>
  <si>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</si>
  <si>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</si>
  <si>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</si>
  <si>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</si>
  <si>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</si>
  <si>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</si>
  <si>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</si>
  <si>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</si>
  <si>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</si>
  <si>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</si>
  <si>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</si>
  <si>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</si>
  <si>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</si>
  <si>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</si>
  <si>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</si>
  <si>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</si>
  <si>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</si>
  <si>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</si>
  <si>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</si>
  <si>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</si>
  <si>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</si>
  <si>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</si>
  <si>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</si>
  <si>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</si>
  <si>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</si>
  <si>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</si>
  <si>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</si>
  <si>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</si>
  <si>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</si>
  <si>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</si>
  <si>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</si>
  <si>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</si>
  <si>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</si>
  <si>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</si>
  <si>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</si>
  <si>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</si>
  <si>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</si>
  <si>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</si>
  <si>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</si>
  <si>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</si>
  <si>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</si>
  <si>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</si>
  <si>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</si>
  <si>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</si>
  <si>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</si>
  <si>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</si>
  <si>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</si>
  <si>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</si>
  <si>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</si>
  <si>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</si>
  <si>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</si>
  <si>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</si>
  <si>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</si>
  <si>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</si>
  <si>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</si>
  <si>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</si>
  <si>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</si>
  <si>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</si>
  <si>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</si>
  <si>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</si>
  <si>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</si>
  <si>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</si>
  <si>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</si>
  <si>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</si>
  <si>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</si>
  <si>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</si>
  <si>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</si>
  <si>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</si>
  <si>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</si>
  <si>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</si>
  <si>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</si>
  <si>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</si>
  <si>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</si>
  <si>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</si>
  <si>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</si>
  <si>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</si>
  <si>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</si>
  <si>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</si>
  <si>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</si>
  <si>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</si>
  <si>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</si>
  <si>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</si>
  <si>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</si>
  <si>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</si>
  <si>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</si>
  <si>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</si>
  <si>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</si>
  <si>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</si>
  <si>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</si>
  <si>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</si>
  <si>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</si>
  <si>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</si>
  <si>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</si>
  <si>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</si>
  <si>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</si>
  <si>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</si>
  <si>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</si>
  <si>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</si>
  <si>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</si>
  <si>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</si>
  <si>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</si>
  <si>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</si>
  <si>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</si>
  <si>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</si>
  <si>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</si>
  <si>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</si>
  <si>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</si>
  <si>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</si>
  <si>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</si>
  <si>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</si>
  <si>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</si>
  <si>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</si>
  <si>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</si>
  <si>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</si>
  <si>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</si>
  <si>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</si>
  <si>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</si>
  <si>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</si>
  <si>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</si>
  <si>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</si>
  <si>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</si>
  <si>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</si>
  <si>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</si>
  <si>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</si>
  <si>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</si>
  <si>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</si>
  <si>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</si>
  <si>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</si>
  <si>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</si>
  <si>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</si>
  <si>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</si>
  <si>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</si>
  <si>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</si>
  <si>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</si>
  <si>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</si>
  <si>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</si>
  <si>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</si>
  <si>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</si>
  <si>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</si>
  <si>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</si>
  <si>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</si>
  <si>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</si>
  <si>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</si>
  <si>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</si>
  <si>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</si>
  <si>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</si>
  <si>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</si>
  <si>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</si>
  <si>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</si>
  <si>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</si>
  <si>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</si>
  <si>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</si>
  <si>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</si>
  <si>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</si>
  <si>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</si>
  <si>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</si>
  <si>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</si>
  <si>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</si>
  <si>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</si>
  <si>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</si>
  <si>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</si>
  <si>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</si>
  <si>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</si>
  <si>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</si>
  <si>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</si>
  <si>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</si>
  <si>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</si>
  <si>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</si>
  <si>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</si>
  <si>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</si>
  <si>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</si>
  <si>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</si>
  <si>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</si>
  <si>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</si>
  <si>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</si>
  <si>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</si>
  <si>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</si>
  <si>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</si>
  <si>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</si>
  <si>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</si>
  <si>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</si>
  <si>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</si>
  <si>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</si>
  <si>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</si>
  <si>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</si>
  <si>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</si>
  <si>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</si>
  <si>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</si>
  <si>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</si>
  <si>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</si>
  <si>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</si>
  <si>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</si>
  <si>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</si>
  <si>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</si>
  <si>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</si>
  <si>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</si>
  <si>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</si>
  <si>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</si>
  <si>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</si>
  <si>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</si>
  <si>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</si>
  <si>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</si>
  <si>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</si>
  <si>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</si>
  <si>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</si>
  <si>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</si>
  <si>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</si>
  <si>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</si>
  <si>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</si>
  <si>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</si>
  <si>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</si>
  <si>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</si>
  <si>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</si>
  <si>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</si>
  <si>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</si>
  <si>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</si>
  <si>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</si>
  <si>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</si>
  <si>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</si>
  <si>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</si>
  <si>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</si>
  <si>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</si>
  <si>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</si>
  <si>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</si>
  <si>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</si>
  <si>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</si>
  <si>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</si>
  <si>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</si>
  <si>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</si>
  <si>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</si>
  <si>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</si>
  <si>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</si>
  <si>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</si>
  <si>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</si>
  <si>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</si>
  <si>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</si>
  <si>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</si>
  <si>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</si>
  <si>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</si>
  <si>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</si>
  <si>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</si>
  <si>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</si>
  <si>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</si>
  <si>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</si>
  <si>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</si>
  <si>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</si>
  <si>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</si>
  <si>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</si>
  <si>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</si>
  <si>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</si>
  <si>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</si>
  <si>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</si>
  <si>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</si>
  <si>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</si>
  <si>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</si>
  <si>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</si>
  <si>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</si>
  <si>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</si>
  <si>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</si>
  <si>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</si>
  <si>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</si>
  <si>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</si>
  <si>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</si>
  <si>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</si>
  <si>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</si>
  <si>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</si>
  <si>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</si>
  <si>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</si>
  <si>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</si>
  <si>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</si>
  <si>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</si>
  <si>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</si>
  <si>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</si>
  <si>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</si>
  <si>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</si>
  <si>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</si>
  <si>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</si>
  <si>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</si>
  <si>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</si>
  <si>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</si>
  <si>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</si>
  <si>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</si>
  <si>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</si>
  <si>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</si>
  <si>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</si>
  <si>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</si>
  <si>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</si>
  <si>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</si>
  <si>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</si>
  <si>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</si>
  <si>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</si>
  <si>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</si>
  <si>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</si>
  <si>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</si>
  <si>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</si>
  <si>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</si>
  <si>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</si>
  <si>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</si>
  <si>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</si>
  <si>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</si>
  <si>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</si>
  <si>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</si>
  <si>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</si>
  <si>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</si>
  <si>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</si>
  <si>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</si>
  <si>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</si>
  <si>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</si>
  <si>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</si>
  <si>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</si>
  <si>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</si>
  <si>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</si>
  <si>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</si>
  <si>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</si>
  <si>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</si>
  <si>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</si>
  <si>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</si>
  <si>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</si>
  <si>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</si>
  <si>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</si>
  <si>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</si>
  <si>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</si>
  <si>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</si>
  <si>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</si>
  <si>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</si>
  <si>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</si>
  <si>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</si>
  <si>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</si>
  <si>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</si>
  <si>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</si>
  <si>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</si>
  <si>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</si>
  <si>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</si>
  <si>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</si>
  <si>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</si>
  <si>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</si>
  <si>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</si>
  <si>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</si>
  <si>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</si>
  <si>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</si>
  <si>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</si>
  <si>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</si>
  <si>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</si>
  <si>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</si>
  <si>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</si>
  <si>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</si>
  <si>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</si>
  <si>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</si>
  <si>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</si>
  <si>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</si>
  <si>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</si>
  <si>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</si>
  <si>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</si>
  <si>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</si>
  <si>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</si>
  <si>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</si>
  <si>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</si>
  <si>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</si>
  <si>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</si>
  <si>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</si>
  <si>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</si>
  <si>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</si>
  <si>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</si>
  <si>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</si>
  <si>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</si>
  <si>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</si>
  <si>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</si>
  <si>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</si>
  <si>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</si>
  <si>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</si>
  <si>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</si>
  <si>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</si>
  <si>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</si>
  <si>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</si>
  <si>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</si>
  <si>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</si>
  <si>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</si>
  <si>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</si>
  <si>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</si>
  <si>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</si>
  <si>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</si>
  <si>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</si>
  <si>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</si>
  <si>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</si>
  <si>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</si>
  <si>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</si>
  <si>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</si>
  <si>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</si>
  <si>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</si>
  <si>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</si>
  <si>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</si>
  <si>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</si>
  <si>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</si>
  <si>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</si>
  <si>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</si>
  <si>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</si>
  <si>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</si>
  <si>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</si>
  <si>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</si>
  <si>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</si>
  <si>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</si>
  <si>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</si>
  <si>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</si>
  <si>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</si>
  <si>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</si>
  <si>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</si>
  <si>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</si>
  <si>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</si>
  <si>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</si>
  <si>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</si>
  <si>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</si>
  <si>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</si>
  <si>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</si>
  <si>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</si>
  <si>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</si>
  <si>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</si>
  <si>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</si>
  <si>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</si>
  <si>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</si>
  <si>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</si>
  <si>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</si>
  <si>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</si>
  <si>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</si>
  <si>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</si>
  <si>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</si>
  <si>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</si>
  <si>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</si>
  <si>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</si>
  <si>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</si>
  <si>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</si>
  <si>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</si>
  <si>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</si>
  <si>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</si>
  <si>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</si>
  <si>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</si>
  <si>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</si>
  <si>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</si>
  <si>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</si>
  <si>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</si>
  <si>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</si>
  <si>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</si>
  <si>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</si>
  <si>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</si>
  <si>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</si>
  <si>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</si>
  <si>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</si>
  <si>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</si>
  <si>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</si>
  <si>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</si>
  <si>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</si>
  <si>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</si>
  <si>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</si>
  <si>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</si>
  <si>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</si>
  <si>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</si>
  <si>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</si>
  <si>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</si>
  <si>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</si>
  <si>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</si>
  <si>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</si>
  <si>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</si>
  <si>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</si>
  <si>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</si>
  <si>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</si>
  <si>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</si>
  <si>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</si>
  <si>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</si>
  <si>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</si>
  <si>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</si>
  <si>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</si>
  <si>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</si>
  <si>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</si>
  <si>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</si>
  <si>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</si>
  <si>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</si>
  <si>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</si>
  <si>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</si>
  <si>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</si>
  <si>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</si>
  <si>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</si>
  <si>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</si>
  <si>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</si>
  <si>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</si>
  <si>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</si>
  <si>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</si>
  <si>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</si>
  <si>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</si>
  <si>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</si>
  <si>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</si>
  <si>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</si>
  <si>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</si>
  <si>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</si>
  <si>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</si>
  <si>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</si>
  <si>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</si>
  <si>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</si>
  <si>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</si>
  <si>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</si>
  <si>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</si>
  <si>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</si>
  <si>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</si>
  <si>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</si>
  <si>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</si>
  <si>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</si>
  <si>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</si>
  <si>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</si>
  <si>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</si>
  <si>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</si>
  <si>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</si>
  <si>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</si>
  <si>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</si>
  <si>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</si>
  <si>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</si>
  <si>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</si>
  <si>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</si>
  <si>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</si>
  <si>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</si>
  <si>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</si>
  <si>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</si>
  <si>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</si>
  <si>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</si>
  <si>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</si>
  <si>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</si>
  <si>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</si>
  <si>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</si>
  <si>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</si>
  <si>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</si>
  <si>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</si>
  <si>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</si>
  <si>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</si>
  <si>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</si>
  <si>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</si>
  <si>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</si>
  <si>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</si>
  <si>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</si>
  <si>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</si>
  <si>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</si>
  <si>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</si>
  <si>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</si>
  <si>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</si>
  <si>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</si>
  <si>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</si>
  <si>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</si>
  <si>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</si>
  <si>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</si>
  <si>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</si>
  <si>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</si>
  <si>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</si>
  <si>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</si>
  <si>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</si>
  <si>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</si>
  <si>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</si>
  <si>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</si>
  <si>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</si>
  <si>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</si>
  <si>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</si>
  <si>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</si>
  <si>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</si>
  <si>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</si>
  <si>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</si>
  <si>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</si>
  <si>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</si>
  <si>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</si>
  <si>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</si>
  <si>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</si>
  <si>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</si>
  <si>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</si>
  <si>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</si>
  <si>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</si>
  <si>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</si>
  <si>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</si>
  <si>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</si>
  <si>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</si>
  <si>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</si>
  <si>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</si>
  <si>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</si>
  <si>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</si>
  <si>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</si>
  <si>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</si>
  <si>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</si>
  <si>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</si>
  <si>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</si>
  <si>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</si>
  <si>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</si>
  <si>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</si>
  <si>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</si>
  <si>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</si>
  <si>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</si>
  <si>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</si>
  <si>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</si>
  <si>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</si>
  <si>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</si>
  <si>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</si>
  <si>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</si>
  <si>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</si>
  <si>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</si>
  <si>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</si>
  <si>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</si>
  <si>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</si>
  <si>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</si>
  <si>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</si>
  <si>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</si>
  <si>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</si>
  <si>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</si>
  <si>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</si>
  <si>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</si>
  <si>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</si>
  <si>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</si>
  <si>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</si>
  <si>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</si>
  <si>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</si>
  <si>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</si>
  <si>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</si>
  <si>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</si>
  <si>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</si>
  <si>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</si>
  <si>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</si>
  <si>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</si>
  <si>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</si>
  <si>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</si>
  <si>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</si>
  <si>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</si>
  <si>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</si>
  <si>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</si>
  <si>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</si>
  <si>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</si>
  <si>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</si>
  <si>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</si>
  <si>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</si>
  <si>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</si>
  <si>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</si>
  <si>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</si>
  <si>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</si>
  <si>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</si>
  <si>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</si>
  <si>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</si>
  <si>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</si>
  <si>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</si>
  <si>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</si>
  <si>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</si>
  <si>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</si>
  <si>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</si>
  <si>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</si>
  <si>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</si>
  <si>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</si>
  <si>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</si>
  <si>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</si>
  <si>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</si>
  <si>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</si>
  <si>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</si>
  <si>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</si>
  <si>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</si>
  <si>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</si>
  <si>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</si>
  <si>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</si>
  <si>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</si>
  <si>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</si>
  <si>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</si>
  <si>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</si>
  <si>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</si>
  <si>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</si>
  <si>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</si>
  <si>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</si>
  <si>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</si>
  <si>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</si>
  <si>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</si>
  <si>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</si>
  <si>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</si>
  <si>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</si>
  <si>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</si>
  <si>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</si>
  <si>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</si>
  <si>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</si>
  <si>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</si>
  <si>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</si>
  <si>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</si>
  <si>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</si>
  <si>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</si>
  <si>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</si>
  <si>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</si>
  <si>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</si>
  <si>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</si>
  <si>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</si>
  <si>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</si>
  <si>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</si>
  <si>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</si>
  <si>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</si>
  <si>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</si>
  <si>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</si>
  <si>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</si>
  <si>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</si>
  <si>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</si>
  <si>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</si>
  <si>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</si>
  <si>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</si>
  <si>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</si>
  <si>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</si>
  <si>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</si>
  <si>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</si>
  <si>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</si>
  <si>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</si>
  <si>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</si>
  <si>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</si>
  <si>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</si>
  <si>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</si>
  <si>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</si>
  <si>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</si>
  <si>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</si>
  <si>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</si>
  <si>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</si>
  <si>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</si>
  <si>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</si>
  <si>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</si>
  <si>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</si>
  <si>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</si>
  <si>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</si>
  <si>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</si>
  <si>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</si>
  <si>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</si>
  <si>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</si>
  <si>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</si>
  <si>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</si>
  <si>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</si>
  <si>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</si>
  <si>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</si>
  <si>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</si>
  <si>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</si>
  <si>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</si>
  <si>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</si>
  <si>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</si>
  <si>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</si>
  <si>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</si>
  <si>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</si>
  <si>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</si>
  <si>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</si>
  <si>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</si>
  <si>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</si>
  <si>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</si>
  <si>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</si>
  <si>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</si>
  <si>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</si>
  <si>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</si>
  <si>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</si>
  <si>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</si>
  <si>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</si>
  <si>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</si>
  <si>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</si>
  <si>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</si>
  <si>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</si>
  <si>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</si>
  <si>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</si>
  <si>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</si>
  <si>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</si>
  <si>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</si>
  <si>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</si>
  <si>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</si>
  <si>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</si>
  <si>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</si>
  <si>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</si>
  <si>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</si>
  <si>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</si>
  <si>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</si>
  <si>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</si>
  <si>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</si>
  <si>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</si>
  <si>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</si>
  <si>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</si>
  <si>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</si>
  <si>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</si>
  <si>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</si>
  <si>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</si>
  <si>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</si>
  <si>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</si>
  <si>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</si>
  <si>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</si>
  <si>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</si>
  <si>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</si>
  <si>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</si>
  <si>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</si>
  <si>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</si>
  <si>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</si>
  <si>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</si>
  <si>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</si>
  <si>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</si>
  <si>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</si>
  <si>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</si>
  <si>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</si>
  <si>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</si>
  <si>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</si>
  <si>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</si>
  <si>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</si>
  <si>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</si>
  <si>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</si>
  <si>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</si>
  <si>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</si>
  <si>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</si>
  <si>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</si>
  <si>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</si>
  <si>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</si>
  <si>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</si>
  <si>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</si>
  <si>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</si>
  <si>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</si>
  <si>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</si>
  <si>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</si>
  <si>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</si>
  <si>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</si>
  <si>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</si>
  <si>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</si>
  <si>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</si>
  <si>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</si>
  <si>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</si>
  <si>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</si>
  <si>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</si>
  <si>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</si>
  <si>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</si>
  <si>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</si>
  <si>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</si>
  <si>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</si>
  <si>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</si>
  <si>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</si>
  <si>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</si>
  <si>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</si>
  <si>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</si>
  <si>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</si>
  <si>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</si>
  <si>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</si>
  <si>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</si>
  <si>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</si>
  <si>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</si>
  <si>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</si>
  <si>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</si>
  <si>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</si>
  <si>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</si>
  <si>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</si>
  <si>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</si>
  <si>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</si>
  <si>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</si>
  <si>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</si>
  <si>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</si>
  <si>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</si>
  <si>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</si>
  <si>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</si>
  <si>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</si>
  <si>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</si>
  <si>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</si>
  <si>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</si>
  <si>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</si>
  <si>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</si>
  <si>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</si>
  <si>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</si>
  <si>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</si>
  <si>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</si>
  <si>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</si>
  <si>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</si>
  <si>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</si>
  <si>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</si>
  <si>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</si>
  <si>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</si>
  <si>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</si>
  <si>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</si>
  <si>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</si>
  <si>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</si>
  <si>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</si>
  <si>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</si>
  <si>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</si>
  <si>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</si>
  <si>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</si>
  <si>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</si>
  <si>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</si>
  <si>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</si>
  <si>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</si>
  <si>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</si>
  <si>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</si>
  <si>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</si>
  <si>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</si>
  <si>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</si>
  <si>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</si>
  <si>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</si>
  <si>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</si>
  <si>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</si>
  <si>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</si>
  <si>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</si>
  <si>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</si>
  <si>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</si>
  <si>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</si>
  <si>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</si>
  <si>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</si>
  <si>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</si>
  <si>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</si>
  <si>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</si>
  <si>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</si>
  <si>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</si>
  <si>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</si>
  <si>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</si>
  <si>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</si>
  <si>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</si>
  <si>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</si>
  <si>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</si>
  <si>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</si>
  <si>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</si>
  <si>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</si>
  <si>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</si>
  <si>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</si>
  <si>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</si>
  <si>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</si>
  <si>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</si>
  <si>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</si>
  <si>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</si>
  <si>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</si>
  <si>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</si>
  <si>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</si>
  <si>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</si>
  <si>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</si>
  <si>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</si>
  <si>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</si>
  <si>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</si>
  <si>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</si>
  <si>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</si>
  <si>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</si>
  <si>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</si>
  <si>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</si>
  <si>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</si>
  <si>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</si>
  <si>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</si>
  <si>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</si>
  <si>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</si>
  <si>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</si>
  <si>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</si>
  <si>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</si>
  <si>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</si>
  <si>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</si>
  <si>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</si>
  <si>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</si>
  <si>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</si>
  <si>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</si>
  <si>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</si>
  <si>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</si>
  <si>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</si>
  <si>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</si>
  <si>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</si>
  <si>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</si>
  <si>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</si>
  <si>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</si>
  <si>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</si>
  <si>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</si>
  <si>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</si>
  <si>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</si>
  <si>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</si>
  <si>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</si>
  <si>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</si>
  <si>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</si>
  <si>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</si>
  <si>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</si>
  <si>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</si>
  <si>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</si>
  <si>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</si>
  <si>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</si>
  <si>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</si>
  <si>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</si>
  <si>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</si>
  <si>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</si>
  <si>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</si>
  <si>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</si>
  <si>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</si>
  <si>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</si>
  <si>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</si>
  <si>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</si>
  <si>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</si>
  <si>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</si>
  <si>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</si>
  <si>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</si>
  <si>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</si>
  <si>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</si>
  <si>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</si>
  <si>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</si>
  <si>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</si>
  <si>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</si>
  <si>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</si>
  <si>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</si>
  <si>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</si>
  <si>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</si>
  <si>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</si>
  <si>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</si>
  <si>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</si>
  <si>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</si>
  <si>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</si>
  <si>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</si>
  <si>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</si>
  <si>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</si>
  <si>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</si>
  <si>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</si>
  <si>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</si>
  <si>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</si>
  <si>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</si>
  <si>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</si>
  <si>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</si>
  <si>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</si>
  <si>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</si>
  <si>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</si>
  <si>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</si>
  <si>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</si>
  <si>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</si>
  <si>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</si>
  <si>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</si>
  <si>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</si>
  <si>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</si>
  <si>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</si>
  <si>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</si>
  <si>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</si>
  <si>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</si>
  <si>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</si>
  <si>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</si>
  <si>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</si>
  <si>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</si>
  <si>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</si>
  <si>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</si>
  <si>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</si>
  <si>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</si>
  <si>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</si>
  <si>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</si>
  <si>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</si>
  <si>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</si>
  <si>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</si>
  <si>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</si>
  <si>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</si>
  <si>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</si>
  <si>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</si>
  <si>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</si>
  <si>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</si>
  <si>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</si>
  <si>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</si>
  <si>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</si>
  <si>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</si>
  <si>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</si>
  <si>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</si>
  <si>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</si>
  <si>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</si>
  <si>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</si>
  <si>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</si>
  <si>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</si>
  <si>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</si>
  <si>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</si>
  <si>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</si>
  <si>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</si>
  <si>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</si>
  <si>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</si>
  <si>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</si>
  <si>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</si>
  <si>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</si>
  <si>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</si>
  <si>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</si>
  <si>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</si>
  <si>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</si>
  <si>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</si>
  <si>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</si>
  <si>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</si>
  <si>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</si>
  <si>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</si>
  <si>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</si>
  <si>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</si>
  <si>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</si>
  <si>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</si>
  <si>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</si>
  <si>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</si>
  <si>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</si>
  <si>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</si>
  <si>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</si>
  <si>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</si>
  <si>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</si>
  <si>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</si>
  <si>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</si>
  <si>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</si>
  <si>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</si>
  <si>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</si>
  <si>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</si>
  <si>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</si>
  <si>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</si>
  <si>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</si>
  <si>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</si>
  <si>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</si>
  <si>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</si>
  <si>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</si>
  <si>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</si>
  <si>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</si>
  <si>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</si>
  <si>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</si>
  <si>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</si>
  <si>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</si>
  <si>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</si>
  <si>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</si>
  <si>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</si>
  <si>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</si>
  <si>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</si>
  <si>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</si>
  <si>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</si>
  <si>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</si>
  <si>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</si>
  <si>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</si>
  <si>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</si>
  <si>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</si>
  <si>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</si>
  <si>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</si>
  <si>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</si>
  <si>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</si>
  <si>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</si>
  <si>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</si>
  <si>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</si>
  <si>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</si>
  <si>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</si>
  <si>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</si>
  <si>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</si>
  <si>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</si>
  <si>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</si>
  <si>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</si>
  <si>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</si>
  <si>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</si>
  <si>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</si>
  <si>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</si>
  <si>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</si>
  <si>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</si>
  <si>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</si>
  <si>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</si>
  <si>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</si>
  <si>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</si>
  <si>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</si>
  <si>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</si>
  <si>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</si>
  <si>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</si>
  <si>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</si>
  <si>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</si>
  <si>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</si>
  <si>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</si>
  <si>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</si>
  <si>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</si>
  <si>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</si>
  <si>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</si>
  <si>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</si>
  <si>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</si>
  <si>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</si>
  <si>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</si>
  <si>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</si>
  <si>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</si>
  <si>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</si>
  <si>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</si>
  <si>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</si>
  <si>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</si>
  <si>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</si>
  <si>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</si>
  <si>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</si>
  <si>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</si>
  <si>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</si>
  <si>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</si>
  <si>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</si>
  <si>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</si>
  <si>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</si>
  <si>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</si>
  <si>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</si>
  <si>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</si>
  <si>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</si>
  <si>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</si>
  <si>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</si>
  <si>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</si>
  <si>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</si>
  <si>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</si>
  <si>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</si>
  <si>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</si>
  <si>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</si>
  <si>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</si>
  <si>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</si>
  <si>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</si>
  <si>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</si>
  <si>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</si>
  <si>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</si>
  <si>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</si>
  <si>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</si>
  <si>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</si>
  <si>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</si>
  <si>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</si>
  <si>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</si>
  <si>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</si>
  <si>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</si>
  <si>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</si>
  <si>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</si>
  <si>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</si>
  <si>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</si>
  <si>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</si>
  <si>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</si>
  <si>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</si>
  <si>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</si>
  <si>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</si>
  <si>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</si>
  <si>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</si>
  <si>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</si>
  <si>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</si>
  <si>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</si>
  <si>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</si>
  <si>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</si>
  <si>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</si>
  <si>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</si>
  <si>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</si>
  <si>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</si>
  <si>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</si>
  <si>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</si>
  <si>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</si>
  <si>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</si>
  <si>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</si>
  <si>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</si>
  <si>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</si>
  <si>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</si>
  <si>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</si>
  <si>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</si>
  <si>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</si>
  <si>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</si>
  <si>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</si>
  <si>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</si>
  <si>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</si>
  <si>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</si>
  <si>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</si>
  <si>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</si>
  <si>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</si>
  <si>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</si>
  <si>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</si>
  <si>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</si>
  <si>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</si>
  <si>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</si>
  <si>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</si>
  <si>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</si>
  <si>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</si>
  <si>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</si>
  <si>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</si>
  <si>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</si>
  <si>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</si>
  <si>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</si>
  <si>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</si>
  <si>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</si>
  <si>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</si>
  <si>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</si>
  <si>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</si>
  <si>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</si>
  <si>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</si>
  <si>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</si>
  <si>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</si>
  <si>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</si>
  <si>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</si>
  <si>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</si>
  <si>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</si>
  <si>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</si>
  <si>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</si>
  <si>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</si>
  <si>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</si>
  <si>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</si>
  <si>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</si>
  <si>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</si>
  <si>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</si>
  <si>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</si>
  <si>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</si>
  <si>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</si>
  <si>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</si>
  <si>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</si>
  <si>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</si>
  <si>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</si>
  <si>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</si>
  <si>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</si>
  <si>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</si>
  <si>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</si>
  <si>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</si>
  <si>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</si>
  <si>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</si>
  <si>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</si>
  <si>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</si>
  <si>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</si>
  <si>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</si>
  <si>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</si>
  <si>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</si>
  <si>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</si>
  <si>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</si>
  <si>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</si>
  <si>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</si>
  <si>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</si>
  <si>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</si>
  <si>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</si>
  <si>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</si>
  <si>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</si>
  <si>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</si>
  <si>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</si>
  <si>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</si>
  <si>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</si>
  <si>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</si>
  <si>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</si>
  <si>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</si>
  <si>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</si>
  <si>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</si>
  <si>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</si>
  <si>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</si>
  <si>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</si>
  <si>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</si>
  <si>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</si>
  <si>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</si>
  <si>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</si>
  <si>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</si>
  <si>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</si>
  <si>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</si>
  <si>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</si>
  <si>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</si>
  <si>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</si>
  <si>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</si>
  <si>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</si>
  <si>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</si>
  <si>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</si>
  <si>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</si>
  <si>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</si>
  <si>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</si>
  <si>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</si>
  <si>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</si>
  <si>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</si>
  <si>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</si>
  <si>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</si>
  <si>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</si>
  <si>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</si>
  <si>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</si>
  <si>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</si>
  <si>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</si>
  <si>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</si>
  <si>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</si>
  <si>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</si>
  <si>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</si>
  <si>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</si>
  <si>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</si>
  <si>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</si>
  <si>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</si>
  <si>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</si>
  <si>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</si>
  <si>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</si>
  <si>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</si>
  <si>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</si>
  <si>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</si>
  <si>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</si>
  <si>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</si>
  <si>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</si>
  <si>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</si>
  <si>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</si>
  <si>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</si>
  <si>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</si>
  <si>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</si>
  <si>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</si>
  <si>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</si>
  <si>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</si>
  <si>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</si>
  <si>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</si>
  <si>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</si>
  <si>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</si>
  <si>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</si>
  <si>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</si>
  <si>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</si>
  <si>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</si>
  <si>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</si>
  <si>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</si>
  <si>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</si>
  <si>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</si>
  <si>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</si>
  <si>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</si>
  <si>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</si>
  <si>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</si>
  <si>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</si>
  <si>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</si>
  <si>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</si>
  <si>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</si>
  <si>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</si>
  <si>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</si>
  <si>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</si>
  <si>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</si>
  <si>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</si>
  <si>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</si>
  <si>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</si>
  <si>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</si>
  <si>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</si>
  <si>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</si>
  <si>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</si>
  <si>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</si>
  <si>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</si>
  <si>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</si>
  <si>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</si>
  <si>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</si>
  <si>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</si>
  <si>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</si>
  <si>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</si>
  <si>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</si>
  <si>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</si>
  <si>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</si>
  <si>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</si>
  <si>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</si>
  <si>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</si>
  <si>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</si>
  <si>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</si>
  <si>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</si>
  <si>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</si>
  <si>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</si>
  <si>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</si>
  <si>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</si>
  <si>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</si>
  <si>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</si>
  <si>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</si>
  <si>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</si>
  <si>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</si>
  <si>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</si>
  <si>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</si>
  <si>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</si>
  <si>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</si>
  <si>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</si>
  <si>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</si>
  <si>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</si>
  <si>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</si>
  <si>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</si>
  <si>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</si>
  <si>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</si>
  <si>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</si>
  <si>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</si>
  <si>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</si>
  <si>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</si>
  <si>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</si>
  <si>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</si>
  <si>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</si>
  <si>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</si>
  <si>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</si>
  <si>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</si>
  <si>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</si>
  <si>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</si>
  <si>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</si>
  <si>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</si>
  <si>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</si>
  <si>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</si>
  <si>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</si>
  <si>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</si>
  <si>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</si>
  <si>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</si>
  <si>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</si>
  <si>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</si>
  <si>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</si>
  <si>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</si>
  <si>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</si>
  <si>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</si>
  <si>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</si>
  <si>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</si>
  <si>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</si>
  <si>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</si>
  <si>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</si>
  <si>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</si>
  <si>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</si>
  <si>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</si>
  <si>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</si>
  <si>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</si>
  <si>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</si>
  <si>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</si>
  <si>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</si>
  <si>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</si>
  <si>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</si>
  <si>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</si>
  <si>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</si>
  <si>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</si>
  <si>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</si>
  <si>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</si>
  <si>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</si>
  <si>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</si>
  <si>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</si>
  <si>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</si>
  <si>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</si>
  <si>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</si>
  <si>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</si>
  <si>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</si>
  <si>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</si>
  <si>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</si>
  <si>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</si>
  <si>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</si>
  <si>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</si>
  <si>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</si>
  <si>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</si>
  <si>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</si>
  <si>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</si>
  <si>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</si>
  <si>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</si>
  <si>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</si>
  <si>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</si>
  <si>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</si>
  <si>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</si>
  <si>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</si>
  <si>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</si>
  <si>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</si>
  <si>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</si>
  <si>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</si>
  <si>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</si>
  <si>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</si>
  <si>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</si>
  <si>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</si>
  <si>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</si>
  <si>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</si>
  <si>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</si>
  <si>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</si>
  <si>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</si>
  <si>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</si>
  <si>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</si>
  <si>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</si>
  <si>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</si>
  <si>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</si>
  <si>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</si>
  <si>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</si>
  <si>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</si>
  <si>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</si>
  <si>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</si>
  <si>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</si>
  <si>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</si>
  <si>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</si>
  <si>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</si>
  <si>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</si>
  <si>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</si>
  <si>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</si>
  <si>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</si>
  <si>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</si>
  <si>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</si>
  <si>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</si>
  <si>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</si>
  <si>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</si>
  <si>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</si>
  <si>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</si>
  <si>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</si>
  <si>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</si>
  <si>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</si>
  <si>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</si>
  <si>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</si>
  <si>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</si>
  <si>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</si>
  <si>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</si>
  <si>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</si>
  <si>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</si>
  <si>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</si>
  <si>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</si>
  <si>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</si>
  <si>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</si>
  <si>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</si>
  <si>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</si>
  <si>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</si>
  <si>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</si>
  <si>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</si>
  <si>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</si>
  <si>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</si>
  <si>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</si>
  <si>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</si>
  <si>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</si>
  <si>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</si>
  <si>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</si>
  <si>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</si>
  <si>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</si>
  <si>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</si>
  <si>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</si>
  <si>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</si>
  <si>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</si>
  <si>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</si>
  <si>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</si>
  <si>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</si>
  <si>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</si>
  <si>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</si>
  <si>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</si>
  <si>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</si>
  <si>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</si>
  <si>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</si>
  <si>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</si>
  <si>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</si>
  <si>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</si>
  <si>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</si>
  <si>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</si>
  <si>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</si>
  <si>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</si>
  <si>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</si>
  <si>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</si>
  <si>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</si>
  <si>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</si>
  <si>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</si>
  <si>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</si>
  <si>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</si>
  <si>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</si>
  <si>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</si>
  <si>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</si>
  <si>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</si>
  <si>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</si>
  <si>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</si>
  <si>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</si>
  <si>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</si>
  <si>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</si>
  <si>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</si>
  <si>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</si>
  <si>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</si>
  <si>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</si>
  <si>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</si>
  <si>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</si>
  <si>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</si>
  <si>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</si>
  <si>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</si>
  <si>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</si>
  <si>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</si>
  <si>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</si>
  <si>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</si>
  <si>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</si>
  <si>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</si>
  <si>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</si>
  <si>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</si>
  <si>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</si>
  <si>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</si>
  <si>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</si>
  <si>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</si>
  <si>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</si>
  <si>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</si>
  <si>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</si>
  <si>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</si>
  <si>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</si>
  <si>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</si>
  <si>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</si>
  <si>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</si>
  <si>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</si>
  <si>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</si>
  <si>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</si>
  <si>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</si>
  <si>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</si>
  <si>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</si>
  <si>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</si>
  <si>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</si>
  <si>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</si>
  <si>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</si>
  <si>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</si>
  <si>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</si>
  <si>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</si>
  <si>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</si>
  <si>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</si>
  <si>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</si>
  <si>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</si>
  <si>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</si>
  <si>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</si>
  <si>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</si>
  <si>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</si>
  <si>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</si>
  <si>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</si>
  <si>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</si>
  <si>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</si>
  <si>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</si>
  <si>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</si>
  <si>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</si>
  <si>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</si>
  <si>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</si>
  <si>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</si>
  <si>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</si>
  <si>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</si>
  <si>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</si>
  <si>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</si>
  <si>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</si>
  <si>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</si>
  <si>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</si>
  <si>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</si>
  <si>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</si>
  <si>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</si>
  <si>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</si>
  <si>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</si>
  <si>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</si>
  <si>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</si>
  <si>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</si>
  <si>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</si>
  <si>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</si>
  <si>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</si>
  <si>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</si>
  <si>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</si>
  <si>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</si>
  <si>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</si>
  <si>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</si>
  <si>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</si>
  <si>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</si>
  <si>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</si>
  <si>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</si>
  <si>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</si>
  <si>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</si>
  <si>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</si>
  <si>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</si>
  <si>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</si>
  <si>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</si>
  <si>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</si>
  <si>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</si>
  <si>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</si>
  <si>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</si>
  <si>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</si>
  <si>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</si>
  <si>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</si>
  <si>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</si>
  <si>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</si>
  <si>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</si>
  <si>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</si>
  <si>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</si>
  <si>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</si>
  <si>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</si>
  <si>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</si>
  <si>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</si>
  <si>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</si>
  <si>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</si>
  <si>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</si>
  <si>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</si>
  <si>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</si>
  <si>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</si>
  <si>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</si>
  <si>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</si>
  <si>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</si>
  <si>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</si>
  <si>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</si>
  <si>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</si>
  <si>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</si>
  <si>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</si>
  <si>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</si>
  <si>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</si>
  <si>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</si>
  <si>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</si>
  <si>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</si>
  <si>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</si>
  <si>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</si>
  <si>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</si>
  <si>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</si>
  <si>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</si>
  <si>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</si>
  <si>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</si>
  <si>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</si>
  <si>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</si>
  <si>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</si>
  <si>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</si>
  <si>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</si>
  <si>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</si>
  <si>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</si>
  <si>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</si>
  <si>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</si>
  <si>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</si>
  <si>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</si>
  <si>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</si>
  <si>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</si>
  <si>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</si>
  <si>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</si>
  <si>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</si>
  <si>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</si>
  <si>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</si>
  <si>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</si>
  <si>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</si>
  <si>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</si>
  <si>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</si>
  <si>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</si>
  <si>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</si>
  <si>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</si>
  <si>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</si>
  <si>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</si>
  <si>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</si>
  <si>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</si>
  <si>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</si>
  <si>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</si>
  <si>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</si>
  <si>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</si>
  <si>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</si>
  <si>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</si>
  <si>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</si>
  <si>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</si>
  <si>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</si>
  <si>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</si>
  <si>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</si>
  <si>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</si>
  <si>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</si>
  <si>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</si>
  <si>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</si>
  <si>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</si>
  <si>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</si>
  <si>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</si>
  <si>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</si>
  <si>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</si>
  <si>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</si>
  <si>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</si>
  <si>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</si>
  <si>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</si>
  <si>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</si>
  <si>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</si>
  <si>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</si>
  <si>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</si>
  <si>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</si>
  <si>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</si>
  <si>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</si>
  <si>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</si>
  <si>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</si>
  <si>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</si>
  <si>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</si>
  <si>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</si>
  <si>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</si>
  <si>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</si>
  <si>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</si>
  <si>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</si>
  <si>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</si>
  <si>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</si>
  <si>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</si>
  <si>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</si>
  <si>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</si>
  <si>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</si>
  <si>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</si>
  <si>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</si>
  <si>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</si>
  <si>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</si>
  <si>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</si>
  <si>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</si>
  <si>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</si>
  <si>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</si>
  <si>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</si>
  <si>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</si>
  <si>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</si>
  <si>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</si>
  <si>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</si>
  <si>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</si>
  <si>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</si>
  <si>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</si>
  <si>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</si>
  <si>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</si>
  <si>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</si>
  <si>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</si>
  <si>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</si>
  <si>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</si>
  <si>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</si>
  <si>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</si>
  <si>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</si>
  <si>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</si>
  <si>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</si>
  <si>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</si>
  <si>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</si>
  <si>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</si>
  <si>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</si>
  <si>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</si>
  <si>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</si>
  <si>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</si>
  <si>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</si>
  <si>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</si>
  <si>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</si>
  <si>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</si>
  <si>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</si>
  <si>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</si>
  <si>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</si>
  <si>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</si>
  <si>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</si>
  <si>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</si>
  <si>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</si>
  <si>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</si>
  <si>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</si>
  <si>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</si>
  <si>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</si>
  <si>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</si>
  <si>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</si>
  <si>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</si>
  <si>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</si>
  <si>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</si>
  <si>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</si>
  <si>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</si>
  <si>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</si>
  <si>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</si>
  <si>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</si>
  <si>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</si>
  <si>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</si>
  <si>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</si>
  <si>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</si>
  <si>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</si>
  <si>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</si>
  <si>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</si>
  <si>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</si>
  <si>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</si>
  <si>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</si>
  <si>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</si>
  <si>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</si>
  <si>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</si>
  <si>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</si>
  <si>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</si>
  <si>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</si>
  <si>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</si>
  <si>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</si>
  <si>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</si>
  <si>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</si>
  <si>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</si>
  <si>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</si>
  <si>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</si>
  <si>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</si>
  <si>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</si>
  <si>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</si>
  <si>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</si>
  <si>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</si>
  <si>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</si>
  <si>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</si>
  <si>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</si>
  <si>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</si>
  <si>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</si>
  <si>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</si>
  <si>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</si>
  <si>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</si>
  <si>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</si>
  <si>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</si>
  <si>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</si>
  <si>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</si>
  <si>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</si>
  <si>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</si>
  <si>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</si>
  <si>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</si>
  <si>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</si>
  <si>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</si>
  <si>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</si>
  <si>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</si>
  <si>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</si>
  <si>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</si>
  <si>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</si>
  <si>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</si>
  <si>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</si>
  <si>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</si>
  <si>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</si>
  <si>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</si>
  <si>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</si>
  <si>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</si>
  <si>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</si>
  <si>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</si>
  <si>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</si>
  <si>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</si>
  <si>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</si>
  <si>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</si>
  <si>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</si>
  <si>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</si>
  <si>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</si>
  <si>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</si>
  <si>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</si>
  <si>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</si>
  <si>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</si>
  <si>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</si>
  <si>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</si>
  <si>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</si>
  <si>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</si>
  <si>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</si>
  <si>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</si>
  <si>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</si>
  <si>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</si>
  <si>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</si>
  <si>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</si>
  <si>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</si>
  <si>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</si>
  <si>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</si>
  <si>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</si>
  <si>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</si>
  <si>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</si>
  <si>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</si>
  <si>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</si>
  <si>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</si>
  <si>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</si>
  <si>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</si>
  <si>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</si>
  <si>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</si>
  <si>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</si>
  <si>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</si>
  <si>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</si>
  <si>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</si>
  <si>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</si>
  <si>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</si>
  <si>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</si>
  <si>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</si>
  <si>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</si>
  <si>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</si>
  <si>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</si>
  <si>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</si>
  <si>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</si>
  <si>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</si>
  <si>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</si>
  <si>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</si>
  <si>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</si>
  <si>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</si>
  <si>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</si>
  <si>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</si>
  <si>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</si>
  <si>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</si>
  <si>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</si>
  <si>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</si>
  <si>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</si>
  <si>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</si>
  <si>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</si>
  <si>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</si>
  <si>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</si>
  <si>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</si>
  <si>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</si>
  <si>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</si>
  <si>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</si>
  <si>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</si>
  <si>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</si>
  <si>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</si>
  <si>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</si>
  <si>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</si>
  <si>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</si>
  <si>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</si>
  <si>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</si>
  <si>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</si>
  <si>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</si>
  <si>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</si>
  <si>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</si>
  <si>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</si>
  <si>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</si>
  <si>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</si>
  <si>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</si>
  <si>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</si>
  <si>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</si>
  <si>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</si>
  <si>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</si>
  <si>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</si>
  <si>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</si>
  <si>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</si>
  <si>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</si>
  <si>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</si>
  <si>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</si>
  <si>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</si>
  <si>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</si>
  <si>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</si>
  <si>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</si>
  <si>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</si>
  <si>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</si>
  <si>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</si>
  <si>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</si>
  <si>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</si>
  <si>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</si>
  <si>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</si>
  <si>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</si>
  <si>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</si>
  <si>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</si>
  <si>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</si>
  <si>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</si>
  <si>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</si>
  <si>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</si>
  <si>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</si>
  <si>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</si>
  <si>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</si>
  <si>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</si>
  <si>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</si>
  <si>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</si>
  <si>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</si>
  <si>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</si>
  <si>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</si>
  <si>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</si>
  <si>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</si>
  <si>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</si>
  <si>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</si>
  <si>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</si>
  <si>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</si>
  <si>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</si>
  <si>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</si>
  <si>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</si>
  <si>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</si>
  <si>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</si>
  <si>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</si>
  <si>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</si>
  <si>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</si>
  <si>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</si>
  <si>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</si>
  <si>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</si>
  <si>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</si>
  <si>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</si>
  <si>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</si>
  <si>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</si>
  <si>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</si>
  <si>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</si>
  <si>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</si>
  <si>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</si>
  <si>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</si>
  <si>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</si>
  <si>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</si>
  <si>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</si>
  <si>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</si>
  <si>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</si>
  <si>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</si>
  <si>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</si>
  <si>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</si>
  <si>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</si>
  <si>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</si>
  <si>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</si>
  <si>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</si>
  <si>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</si>
  <si>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</si>
  <si>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</si>
  <si>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</si>
  <si>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</si>
  <si>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</si>
  <si>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</si>
  <si>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</si>
  <si>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</si>
  <si>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</si>
  <si>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</si>
  <si>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</si>
  <si>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</si>
  <si>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</si>
  <si>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</si>
  <si>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</si>
  <si>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</si>
  <si>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</si>
  <si>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</si>
  <si>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</si>
  <si>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</si>
  <si>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</si>
  <si>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</si>
  <si>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</si>
  <si>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</si>
  <si>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</si>
  <si>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</si>
  <si>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</si>
  <si>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</si>
  <si>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</si>
  <si>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</si>
  <si>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</si>
  <si>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</si>
  <si>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</si>
  <si>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</si>
  <si>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</si>
  <si>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</si>
  <si>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</si>
  <si>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</si>
  <si>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</si>
  <si>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</si>
  <si>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</si>
  <si>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</si>
  <si>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</si>
  <si>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</si>
  <si>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</si>
  <si>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</si>
  <si>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</si>
  <si>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</si>
  <si>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</si>
  <si>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</si>
  <si>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</si>
  <si>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</si>
  <si>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</si>
  <si>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</si>
  <si>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</si>
  <si>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</si>
  <si>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</si>
  <si>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</si>
  <si>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</si>
  <si>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</si>
  <si>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</si>
  <si>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</si>
  <si>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</si>
  <si>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</si>
  <si>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</si>
  <si>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</si>
  <si>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</si>
  <si>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</si>
  <si>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</si>
  <si>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</si>
  <si>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</si>
  <si>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</si>
  <si>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</si>
  <si>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</si>
  <si>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</si>
  <si>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</si>
  <si>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</si>
  <si>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</si>
  <si>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</si>
  <si>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</si>
  <si>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</si>
  <si>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</si>
  <si>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</si>
  <si>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</si>
  <si>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</si>
  <si>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</si>
  <si>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</si>
  <si>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</si>
  <si>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</si>
  <si>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</si>
  <si>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</si>
  <si>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</si>
  <si>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</si>
  <si>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</si>
  <si>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</si>
  <si>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</si>
  <si>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</si>
  <si>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</si>
  <si>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</si>
  <si>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</si>
  <si>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</si>
  <si>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</si>
  <si>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</si>
  <si>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</si>
  <si>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</si>
  <si>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</si>
  <si>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</si>
  <si>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</si>
  <si>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</si>
  <si>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</si>
  <si>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</si>
  <si>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</si>
  <si>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</si>
  <si>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</si>
  <si>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</si>
  <si>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</si>
  <si>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</si>
  <si>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</si>
  <si>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</si>
  <si>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</si>
  <si>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</si>
  <si>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</si>
  <si>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</si>
  <si>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</si>
  <si>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</si>
  <si>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</si>
  <si>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</si>
  <si>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</si>
  <si>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</si>
  <si>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</si>
  <si>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</si>
  <si>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</si>
  <si>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</si>
  <si>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</si>
  <si>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</si>
  <si>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</si>
  <si>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</si>
  <si>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</si>
  <si>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</si>
  <si>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</si>
  <si>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</si>
  <si>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</si>
  <si>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</si>
  <si>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</si>
  <si>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</si>
  <si>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</si>
  <si>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</si>
  <si>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</si>
  <si>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</si>
  <si>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</si>
  <si>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</si>
  <si>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</si>
  <si>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</si>
  <si>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</si>
  <si>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</si>
  <si>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</si>
  <si>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</si>
  <si>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</si>
  <si>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</si>
  <si>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</si>
  <si>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</si>
  <si>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</si>
  <si>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</si>
  <si>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</si>
  <si>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</si>
  <si>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</si>
  <si>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</si>
  <si>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</si>
  <si>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</si>
  <si>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</si>
  <si>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</si>
  <si>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</si>
  <si>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</si>
  <si>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</si>
  <si>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</si>
  <si>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</si>
  <si>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</si>
  <si>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</si>
  <si>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</si>
  <si>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</si>
  <si>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</si>
  <si>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</si>
  <si>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</si>
  <si>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</si>
  <si>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</si>
  <si>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</si>
  <si>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</si>
  <si>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</si>
  <si>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</si>
  <si>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</si>
  <si>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</si>
  <si>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</si>
  <si>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</si>
  <si>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</si>
  <si>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</si>
  <si>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</si>
  <si>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</si>
  <si>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</si>
  <si>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</si>
  <si>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</si>
  <si>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</si>
  <si>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</si>
  <si>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</si>
  <si>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</si>
  <si>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</si>
  <si>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</si>
  <si>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</si>
  <si>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</si>
  <si>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</si>
  <si>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</si>
  <si>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</si>
  <si>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</si>
  <si>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</si>
  <si>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</si>
  <si>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</si>
  <si>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</si>
  <si>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</si>
  <si>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</si>
  <si>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</si>
  <si>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</si>
  <si>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</si>
  <si>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</si>
  <si>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</si>
  <si>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</si>
  <si>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</si>
  <si>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</si>
  <si>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</si>
  <si>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</si>
  <si>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</si>
  <si>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</si>
  <si>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</si>
  <si>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</si>
  <si>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</si>
  <si>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</si>
  <si>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</si>
  <si>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</si>
  <si>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</si>
  <si>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</si>
  <si>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</si>
  <si>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</si>
  <si>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</si>
  <si>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</si>
  <si>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</si>
  <si>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</si>
  <si>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</si>
  <si>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</si>
  <si>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</si>
  <si>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</si>
  <si>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</si>
  <si>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</si>
  <si>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</si>
  <si>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</si>
  <si>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</si>
  <si>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</si>
  <si>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</si>
  <si>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</si>
  <si>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</si>
  <si>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</si>
  <si>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</si>
  <si>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</si>
  <si>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</si>
  <si>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</si>
  <si>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</si>
  <si>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</si>
  <si>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</si>
  <si>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</si>
  <si>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</si>
  <si>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</si>
  <si>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</si>
  <si>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</si>
  <si>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</si>
  <si>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</si>
  <si>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</si>
  <si>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</si>
  <si>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</si>
  <si>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</si>
  <si>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</si>
  <si>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</si>
  <si>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</si>
  <si>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</si>
  <si>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</si>
  <si>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</si>
  <si>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</si>
  <si>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</si>
  <si>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</si>
  <si>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</si>
  <si>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</si>
  <si>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</si>
  <si>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</si>
  <si>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</si>
  <si>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</si>
  <si>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</si>
  <si>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</si>
  <si>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</si>
  <si>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</si>
  <si>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</si>
  <si>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</si>
  <si>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</si>
  <si>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</si>
  <si>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</si>
  <si>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</si>
  <si>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</si>
  <si>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</si>
  <si>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</si>
  <si>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</si>
  <si>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</si>
  <si>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</si>
  <si>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</si>
  <si>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</si>
  <si>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</si>
  <si>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</si>
  <si>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</si>
  <si>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</si>
  <si>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</si>
  <si>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</si>
  <si>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</si>
  <si>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</si>
  <si>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</si>
  <si>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</si>
  <si>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</si>
  <si>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</si>
  <si>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</si>
  <si>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</si>
  <si>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</si>
  <si>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</si>
  <si>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</si>
  <si>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</si>
  <si>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</si>
  <si>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</si>
  <si>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</si>
  <si>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</si>
  <si>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</si>
  <si>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</si>
  <si>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</si>
  <si>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</si>
  <si>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</si>
  <si>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</si>
  <si>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</si>
  <si>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</si>
  <si>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</si>
  <si>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</si>
  <si>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</si>
  <si>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</si>
  <si>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</si>
  <si>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</si>
  <si>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</si>
  <si>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</si>
  <si>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</si>
  <si>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</si>
  <si>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</si>
  <si>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</si>
  <si>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</si>
  <si>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</si>
  <si>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</si>
  <si>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</si>
  <si>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</si>
  <si>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</si>
  <si>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</si>
  <si>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</si>
  <si>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</si>
  <si>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</si>
  <si>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</si>
  <si>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</si>
  <si>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</si>
  <si>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</si>
  <si>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</si>
  <si>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</si>
  <si>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</si>
  <si>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</si>
  <si>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</si>
  <si>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</si>
  <si>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</si>
  <si>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</si>
  <si>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</si>
  <si>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</si>
  <si>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</si>
  <si>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</si>
  <si>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</si>
  <si>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</si>
  <si>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</si>
  <si>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</si>
  <si>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</si>
  <si>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</si>
  <si>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</si>
  <si>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</si>
  <si>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</si>
  <si>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</si>
  <si>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</si>
  <si>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</si>
  <si>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</si>
  <si>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</si>
  <si>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</si>
  <si>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</si>
  <si>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</si>
  <si>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</si>
  <si>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</si>
  <si>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</si>
  <si>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</si>
  <si>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</si>
  <si>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</si>
  <si>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</si>
  <si>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</si>
  <si>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</si>
  <si>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</si>
  <si>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</si>
  <si>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</si>
  <si>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</si>
  <si>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</si>
  <si>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</si>
  <si>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</si>
  <si>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</si>
  <si>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</si>
  <si>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</si>
  <si>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</si>
  <si>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</si>
  <si>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</si>
  <si>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</si>
  <si>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</si>
  <si>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</si>
  <si>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</si>
  <si>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</si>
  <si>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</si>
  <si>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</si>
  <si>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</si>
  <si>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</si>
  <si>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</si>
  <si>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</si>
  <si>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</si>
  <si>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</si>
  <si>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</si>
  <si>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</si>
  <si>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</si>
  <si>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</si>
  <si>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</si>
  <si>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</si>
  <si>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</si>
  <si>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</si>
  <si>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</si>
  <si>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</si>
  <si>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</si>
  <si>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</si>
  <si>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</si>
  <si>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</si>
  <si>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</si>
  <si>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</si>
  <si>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</si>
  <si>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</si>
  <si>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</si>
  <si>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</si>
  <si>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</si>
  <si>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</si>
  <si>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</si>
  <si>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</si>
  <si>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</si>
  <si>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</si>
  <si>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</si>
  <si>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</si>
  <si>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</si>
  <si>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</si>
  <si>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</si>
  <si>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</si>
  <si>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</si>
  <si>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</si>
  <si>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</si>
  <si>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</si>
  <si>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</si>
  <si>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</si>
  <si>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</si>
  <si>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</si>
  <si>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</si>
  <si>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</si>
  <si>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</si>
  <si>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</si>
  <si>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</si>
  <si>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</si>
  <si>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</si>
  <si>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</si>
  <si>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</si>
  <si>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</si>
  <si>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</si>
  <si>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</si>
  <si>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</si>
  <si>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</si>
  <si>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</si>
  <si>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</si>
  <si>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</si>
  <si>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</si>
  <si>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</si>
  <si>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</si>
  <si>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</si>
  <si>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</si>
  <si>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</si>
  <si>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</si>
  <si>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</si>
  <si>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</si>
  <si>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</si>
  <si>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</si>
  <si>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</si>
  <si>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</si>
  <si>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</si>
  <si>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</si>
  <si>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</si>
  <si>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</si>
  <si>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</si>
  <si>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</si>
  <si>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</si>
  <si>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</si>
  <si>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</si>
  <si>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</si>
  <si>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</si>
  <si>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</si>
  <si>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</si>
  <si>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</si>
  <si>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</si>
  <si>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</si>
  <si>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</si>
  <si>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</si>
  <si>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</si>
  <si>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</si>
  <si>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</si>
  <si>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</si>
  <si>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</si>
  <si>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</si>
  <si>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</si>
  <si>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</si>
  <si>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</si>
  <si>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</si>
  <si>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</si>
  <si>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</si>
  <si>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</si>
  <si>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</si>
  <si>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</si>
  <si>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</si>
  <si>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</si>
  <si>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</si>
  <si>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</si>
  <si>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</si>
  <si>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</si>
  <si>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</si>
  <si>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</si>
  <si>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</si>
  <si>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</si>
  <si>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</si>
  <si>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</si>
  <si>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</si>
  <si>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</si>
  <si>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</si>
  <si>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</si>
  <si>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</si>
  <si>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</si>
  <si>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</si>
  <si>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</si>
  <si>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</si>
  <si>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</si>
  <si>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</si>
  <si>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</si>
  <si>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</si>
  <si>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</si>
  <si>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</si>
  <si>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</si>
  <si>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</si>
  <si>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</si>
  <si>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</si>
  <si>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</si>
  <si>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</si>
  <si>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</si>
  <si>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</si>
  <si>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</si>
  <si>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</si>
  <si>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</si>
  <si>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</si>
  <si>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</si>
  <si>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</si>
  <si>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</si>
  <si>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</si>
  <si>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</si>
  <si>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</si>
  <si>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</si>
  <si>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</si>
  <si>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</si>
  <si>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</si>
  <si>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</si>
  <si>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</si>
  <si>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</si>
  <si>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</si>
  <si>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</si>
  <si>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</si>
  <si>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</si>
  <si>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</si>
  <si>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</si>
  <si>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</si>
  <si>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</si>
  <si>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</si>
  <si>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</si>
  <si>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</si>
  <si>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</si>
  <si>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</si>
  <si>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</si>
  <si>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</si>
  <si>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</si>
  <si>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</si>
  <si>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</si>
  <si>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</si>
  <si>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</si>
  <si>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</si>
  <si>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</si>
  <si>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</si>
  <si>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</si>
  <si>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</si>
  <si>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</si>
  <si>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</si>
  <si>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</si>
  <si>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</si>
  <si>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</si>
  <si>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</si>
  <si>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</si>
  <si>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</si>
  <si>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</si>
  <si>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</si>
  <si>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</si>
  <si>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</si>
  <si>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</si>
  <si>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</si>
  <si>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</si>
  <si>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</si>
  <si>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</si>
  <si>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</si>
  <si>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</si>
  <si>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</si>
  <si>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</si>
  <si>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</si>
  <si>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</si>
  <si>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</si>
  <si>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</si>
  <si>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</si>
  <si>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</si>
  <si>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</si>
  <si>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</si>
  <si>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</si>
  <si>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</si>
  <si>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</si>
  <si>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</si>
  <si>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</si>
  <si>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</si>
  <si>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</si>
  <si>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</si>
  <si>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</si>
  <si>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</si>
  <si>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</si>
  <si>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</si>
  <si>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</si>
  <si>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</si>
  <si>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</si>
  <si>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</si>
  <si>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</si>
  <si>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</si>
  <si>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</si>
  <si>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</si>
  <si>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</si>
  <si>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</si>
  <si>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</si>
  <si>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</si>
  <si>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</si>
  <si>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</si>
  <si>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</si>
  <si>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</si>
  <si>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</si>
  <si>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</si>
  <si>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</si>
  <si>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</si>
  <si>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</si>
  <si>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</si>
  <si>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</si>
  <si>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</si>
  <si>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</si>
  <si>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</si>
  <si>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</si>
  <si>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</si>
  <si>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</si>
  <si>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</si>
  <si>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</si>
  <si>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</si>
  <si>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</si>
  <si>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</si>
  <si>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</si>
  <si>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</si>
  <si>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</si>
  <si>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</si>
  <si>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</si>
  <si>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</si>
  <si>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</si>
  <si>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</si>
  <si>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</si>
  <si>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</si>
  <si>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</si>
  <si>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</si>
  <si>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</si>
  <si>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</si>
  <si>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</si>
  <si>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</si>
  <si>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</si>
  <si>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</si>
  <si>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</si>
  <si>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</si>
  <si>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</si>
  <si>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</si>
  <si>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</si>
  <si>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</si>
  <si>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</si>
  <si>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</si>
  <si>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</si>
  <si>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</si>
  <si>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</si>
  <si>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</si>
  <si>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</si>
  <si>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</si>
  <si>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</si>
  <si>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</si>
  <si>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</si>
  <si>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</si>
  <si>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</si>
  <si>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</si>
  <si>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</si>
  <si>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</si>
  <si>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</si>
  <si>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</si>
  <si>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</si>
  <si>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</si>
  <si>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</si>
  <si>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</si>
  <si>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</si>
  <si>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</si>
  <si>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</si>
  <si>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</si>
  <si>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</si>
  <si>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</si>
  <si>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</si>
  <si>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</si>
  <si>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</si>
  <si>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</si>
  <si>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</si>
  <si>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</si>
  <si>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</si>
  <si>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</si>
  <si>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</si>
  <si>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</si>
  <si>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</si>
  <si>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</si>
  <si>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</si>
  <si>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</si>
  <si>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</si>
  <si>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</si>
  <si>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</si>
  <si>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</si>
  <si>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</si>
  <si>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</si>
  <si>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</si>
  <si>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</si>
  <si>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</si>
  <si>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</si>
  <si>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</si>
  <si>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</si>
  <si>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</si>
  <si>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</si>
  <si>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</si>
  <si>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</si>
  <si>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</si>
  <si>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</si>
  <si>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</si>
  <si>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</si>
  <si>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</si>
  <si>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</si>
  <si>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</si>
  <si>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</si>
  <si>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</si>
  <si>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</si>
  <si>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</si>
  <si>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</si>
  <si>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</si>
  <si>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</si>
  <si>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</si>
  <si>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</si>
  <si>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</si>
  <si>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</si>
  <si>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</si>
  <si>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</si>
  <si>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</si>
  <si>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</si>
  <si>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</si>
  <si>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</si>
  <si>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</si>
  <si>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</si>
  <si>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</si>
  <si>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</si>
  <si>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</si>
  <si>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</si>
  <si>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</si>
  <si>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</si>
  <si>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</si>
  <si>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</si>
  <si>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</si>
  <si>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</si>
  <si>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</si>
  <si>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</si>
  <si>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</si>
  <si>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</si>
  <si>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</si>
  <si>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</si>
  <si>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</si>
  <si>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</si>
  <si>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</si>
  <si>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</si>
  <si>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</si>
  <si>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</si>
  <si>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</si>
  <si>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</si>
  <si>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</si>
  <si>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</si>
  <si>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</si>
  <si>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</si>
  <si>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</si>
  <si>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</si>
  <si>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</si>
  <si>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</si>
  <si>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</si>
  <si>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</si>
  <si>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</si>
  <si>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</si>
  <si>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</si>
  <si>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</si>
  <si>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</si>
  <si>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</si>
  <si>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</si>
  <si>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</si>
  <si>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</si>
  <si>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</si>
  <si>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</si>
  <si>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</si>
  <si>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</si>
  <si>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</si>
  <si>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</si>
  <si>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</si>
  <si>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</si>
  <si>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</si>
  <si>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</si>
  <si>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</si>
  <si>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</si>
  <si>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</si>
  <si>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</si>
  <si>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</si>
  <si>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</si>
  <si>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</si>
  <si>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</si>
  <si>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</si>
  <si>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</si>
  <si>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</si>
  <si>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</si>
  <si>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</si>
  <si>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</si>
  <si>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</si>
  <si>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</si>
  <si>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</si>
  <si>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</si>
  <si>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</si>
  <si>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</si>
  <si>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</si>
  <si>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</si>
  <si>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</si>
  <si>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</si>
  <si>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</si>
  <si>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</si>
  <si>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</si>
  <si>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</si>
  <si>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</si>
  <si>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</si>
  <si>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</si>
  <si>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</si>
  <si>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</si>
  <si>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</si>
  <si>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</si>
  <si>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</si>
  <si>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</si>
  <si>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</si>
  <si>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</si>
  <si>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</si>
  <si>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</si>
  <si>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</si>
  <si>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</si>
  <si>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</si>
  <si>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</si>
  <si>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</si>
  <si>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</si>
  <si>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</si>
  <si>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</si>
  <si>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</si>
  <si>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</si>
  <si>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</si>
  <si>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</si>
  <si>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</si>
  <si>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</si>
  <si>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</si>
  <si>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</si>
  <si>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</si>
  <si>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</si>
  <si>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</si>
  <si>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</si>
  <si>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</si>
  <si>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</si>
  <si>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</si>
  <si>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</si>
  <si>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</si>
  <si>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</si>
  <si>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</si>
  <si>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</si>
  <si>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</si>
  <si>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</si>
  <si>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</si>
  <si>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</si>
  <si>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</si>
  <si>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</si>
  <si>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</si>
  <si>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</si>
  <si>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</si>
  <si>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</si>
  <si>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</si>
  <si>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</si>
  <si>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</si>
  <si>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</si>
  <si>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</si>
  <si>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</si>
  <si>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</si>
  <si>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</si>
  <si>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</si>
  <si>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</si>
  <si>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</si>
  <si>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</si>
  <si>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</si>
  <si>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</si>
  <si>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</si>
  <si>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</si>
  <si>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</si>
  <si>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</si>
  <si>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</si>
  <si>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</si>
  <si>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</si>
  <si>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</si>
  <si>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</si>
  <si>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</si>
  <si>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</si>
  <si>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</si>
  <si>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</si>
  <si>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</si>
  <si>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</si>
  <si>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</si>
  <si>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</si>
  <si>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</si>
  <si>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</si>
  <si>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</si>
  <si>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</si>
  <si>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</si>
  <si>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</si>
  <si>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</si>
  <si>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</si>
  <si>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</si>
  <si>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</si>
  <si>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</si>
  <si>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</si>
  <si>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</si>
  <si>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</si>
  <si>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</si>
  <si>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</si>
  <si>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</si>
  <si>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</si>
  <si>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</si>
  <si>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</si>
  <si>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</si>
  <si>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</si>
  <si>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</si>
  <si>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</si>
  <si>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</si>
  <si>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</si>
  <si>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</si>
  <si>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</si>
  <si>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</si>
  <si>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</si>
  <si>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</si>
  <si>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</si>
  <si>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</si>
  <si>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</si>
  <si>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</si>
  <si>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</si>
  <si>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</si>
  <si>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</si>
  <si>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</si>
  <si>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</si>
  <si>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</si>
  <si>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</si>
  <si>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</si>
  <si>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</si>
  <si>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</si>
  <si>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</si>
  <si>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</si>
  <si>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</si>
  <si>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</si>
  <si>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</si>
  <si>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</si>
  <si>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</si>
  <si>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</si>
  <si>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</si>
  <si>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</si>
  <si>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</si>
  <si>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</si>
  <si>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</si>
  <si>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</si>
  <si>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</si>
  <si>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</si>
  <si>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</si>
  <si>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</si>
  <si>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</si>
  <si>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</si>
  <si>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</si>
  <si>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</si>
  <si>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</si>
  <si>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</si>
  <si>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</si>
  <si>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</si>
  <si>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</si>
  <si>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</si>
  <si>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</si>
  <si>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</si>
  <si>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</si>
  <si>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</si>
  <si>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</si>
  <si>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</si>
  <si>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</si>
  <si>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</si>
  <si>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</si>
  <si>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</si>
  <si>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</si>
  <si>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</si>
  <si>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</si>
  <si>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</si>
  <si>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</si>
  <si>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</si>
  <si>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</si>
  <si>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</si>
  <si>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</si>
  <si>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</si>
  <si>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</si>
  <si>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</si>
  <si>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</si>
  <si>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</si>
  <si>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</si>
  <si>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</si>
  <si>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</si>
  <si>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</si>
  <si>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</si>
  <si>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</si>
  <si>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</si>
  <si>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</si>
  <si>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</si>
  <si>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</si>
  <si>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</si>
  <si>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</si>
  <si>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</si>
  <si>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</si>
  <si>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</si>
  <si>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</si>
  <si>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</si>
  <si>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</si>
  <si>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</si>
  <si>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</si>
  <si>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</si>
  <si>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</si>
  <si>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</si>
  <si>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</si>
  <si>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</si>
  <si>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</si>
  <si>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</si>
  <si>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</si>
  <si>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</si>
  <si>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</si>
  <si>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</si>
  <si>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</si>
  <si>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</si>
  <si>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</si>
  <si>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</si>
  <si>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</si>
  <si>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</si>
  <si>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</si>
  <si>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</si>
  <si>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</si>
  <si>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</si>
  <si>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</si>
  <si>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</si>
  <si>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</si>
  <si>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</si>
  <si>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</si>
  <si>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</si>
  <si>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</si>
  <si>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</si>
  <si>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</si>
  <si>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</si>
  <si>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</si>
  <si>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</si>
  <si>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</si>
  <si>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</si>
  <si>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</si>
  <si>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</si>
  <si>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</si>
  <si>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</si>
  <si>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</si>
  <si>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</si>
  <si>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</si>
  <si>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</si>
  <si>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</si>
  <si>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</si>
  <si>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</si>
  <si>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</si>
  <si>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</si>
  <si>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</si>
  <si>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</si>
  <si>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</si>
  <si>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</si>
  <si>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</si>
  <si>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</si>
  <si>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</si>
  <si>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</si>
  <si>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</si>
  <si>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</si>
  <si>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</si>
  <si>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</si>
  <si>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</si>
  <si>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</si>
  <si>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</si>
  <si>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</si>
  <si>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</si>
  <si>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</si>
  <si>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</si>
  <si>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</si>
  <si>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</si>
  <si>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</si>
  <si>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</si>
  <si>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</si>
  <si>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</si>
  <si>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</si>
  <si>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</si>
  <si>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</si>
  <si>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</si>
  <si>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</si>
  <si>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</si>
  <si>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</si>
  <si>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</si>
  <si>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</si>
  <si>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</si>
  <si>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</si>
  <si>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</si>
  <si>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</si>
  <si>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</si>
  <si>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</si>
  <si>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</si>
  <si>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</si>
  <si>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</si>
  <si>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</si>
  <si>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</si>
  <si>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</si>
  <si>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</si>
  <si>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</si>
  <si>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</si>
  <si>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</si>
  <si>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</si>
  <si>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</si>
  <si>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</si>
  <si>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</si>
  <si>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</si>
  <si>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</si>
  <si>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</si>
  <si>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</si>
  <si>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</si>
  <si>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</si>
  <si>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</si>
  <si>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</si>
  <si>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</si>
  <si>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</si>
  <si>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</si>
  <si>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</si>
  <si>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</si>
  <si>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</si>
  <si>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</si>
  <si>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</si>
  <si>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</si>
  <si>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</si>
  <si>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</si>
  <si>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</si>
  <si>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</si>
  <si>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</si>
  <si>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</si>
  <si>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</si>
  <si>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</si>
  <si>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</si>
  <si>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</si>
  <si>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</si>
  <si>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</si>
  <si>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</si>
  <si>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</si>
  <si>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</si>
  <si>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</si>
  <si>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</si>
  <si>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</si>
  <si>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</si>
  <si>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</si>
  <si>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</si>
  <si>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</si>
  <si>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</si>
  <si>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</si>
  <si>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</si>
  <si>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</si>
  <si>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</si>
  <si>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</si>
  <si>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</si>
  <si>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</si>
  <si>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</si>
  <si>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</si>
  <si>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</si>
  <si>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</si>
  <si>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</si>
  <si>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</si>
  <si>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</si>
  <si>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</si>
  <si>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</si>
  <si>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</si>
  <si>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</si>
  <si>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</si>
  <si>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</si>
  <si>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</si>
  <si>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</si>
  <si>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</si>
  <si>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</si>
  <si>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</si>
  <si>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</si>
  <si>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</si>
  <si>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</si>
  <si>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</si>
  <si>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</si>
  <si>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</si>
  <si>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</si>
  <si>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</si>
  <si>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</si>
  <si>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</si>
  <si>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</si>
  <si>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</si>
  <si>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</si>
  <si>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</si>
  <si>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</si>
  <si>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</si>
  <si>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</si>
  <si>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</si>
  <si>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</si>
  <si>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</si>
  <si>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</si>
  <si>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</si>
  <si>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</si>
  <si>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</si>
  <si>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</si>
  <si>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</si>
  <si>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</si>
  <si>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</si>
  <si>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</si>
  <si>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</si>
  <si>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</si>
  <si>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</si>
  <si>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</si>
  <si>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</si>
  <si>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</si>
  <si>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</si>
  <si>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</si>
  <si>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</si>
  <si>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</si>
  <si>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</si>
  <si>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</si>
  <si>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</si>
  <si>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</si>
  <si>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</si>
  <si>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</si>
  <si>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</si>
  <si>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</si>
  <si>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</si>
  <si>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</si>
  <si>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</si>
  <si>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</si>
  <si>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</si>
  <si>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</si>
  <si>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</si>
  <si>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</si>
  <si>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</si>
  <si>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</si>
  <si>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</si>
  <si>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</si>
  <si>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</si>
  <si>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</si>
  <si>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</si>
  <si>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</si>
  <si>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</si>
  <si>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</si>
  <si>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</si>
  <si>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</si>
  <si>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</si>
  <si>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</si>
  <si>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</si>
  <si>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</si>
  <si>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</si>
  <si>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</si>
  <si>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</si>
  <si>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</si>
  <si>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</si>
  <si>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</si>
  <si>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</si>
  <si>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</si>
  <si>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</si>
  <si>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</si>
  <si>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</si>
  <si>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</si>
  <si>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</si>
  <si>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</si>
  <si>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</si>
  <si>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</si>
  <si>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</si>
  <si>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</si>
  <si>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</si>
  <si>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</si>
  <si>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</si>
  <si>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</si>
  <si>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</si>
  <si>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</si>
  <si>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</si>
  <si>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</si>
  <si>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</si>
  <si>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</si>
  <si>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</si>
  <si>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</si>
  <si>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</si>
  <si>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</si>
  <si>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</si>
  <si>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</si>
  <si>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</si>
  <si>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</si>
  <si>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</si>
  <si>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</si>
  <si>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</si>
  <si>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</si>
  <si>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</si>
  <si>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</si>
  <si>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</si>
  <si>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</si>
  <si>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</si>
  <si>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</si>
  <si>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</si>
  <si>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</si>
  <si>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</si>
  <si>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</si>
  <si>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</si>
  <si>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</si>
  <si>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</si>
  <si>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</si>
  <si>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</si>
  <si>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</si>
  <si>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</si>
  <si>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</si>
  <si>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</si>
  <si>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</si>
  <si>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</si>
  <si>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</si>
  <si>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</si>
  <si>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</si>
  <si>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</si>
  <si>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</si>
  <si>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</si>
  <si>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</si>
  <si>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</si>
  <si>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</si>
  <si>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</si>
  <si>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</si>
  <si>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</si>
  <si>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</si>
  <si>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</si>
  <si>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</si>
  <si>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</si>
  <si>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</si>
  <si>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</si>
  <si>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</si>
  <si>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</si>
  <si>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</si>
  <si>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</si>
  <si>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</si>
  <si>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</si>
  <si>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</si>
  <si>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</si>
  <si>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</si>
  <si>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</si>
  <si>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</si>
  <si>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</si>
  <si>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</si>
  <si>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</si>
  <si>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</si>
  <si>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</si>
  <si>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</si>
  <si>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</si>
  <si>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</si>
  <si>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</si>
  <si>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</si>
  <si>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</si>
  <si>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</si>
  <si>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</si>
  <si>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</si>
  <si>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</si>
  <si>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</si>
  <si>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</si>
  <si>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</si>
  <si>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</si>
  <si>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</si>
  <si>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</si>
  <si>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</si>
  <si>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</si>
  <si>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</si>
  <si>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</si>
  <si>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</si>
  <si>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</si>
  <si>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</si>
  <si>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</si>
  <si>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</si>
  <si>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</si>
  <si>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</si>
  <si>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</si>
  <si>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</si>
  <si>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</si>
  <si>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</si>
  <si>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</si>
  <si>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</si>
  <si>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</si>
  <si>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</si>
  <si>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</si>
  <si>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</si>
  <si>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</si>
  <si>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</si>
  <si>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</si>
  <si>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</si>
  <si>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</si>
  <si>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</si>
  <si>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</si>
  <si>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</si>
  <si>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</si>
  <si>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</si>
  <si>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</si>
  <si>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</si>
  <si>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</si>
  <si>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</si>
  <si>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</si>
  <si>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</si>
  <si>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</si>
  <si>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</si>
  <si>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</si>
  <si>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</si>
  <si>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</si>
  <si>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</si>
  <si>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</si>
  <si>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</si>
  <si>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</si>
  <si>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</si>
  <si>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</si>
  <si>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</si>
  <si>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</si>
  <si>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</si>
  <si>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</si>
  <si>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</si>
  <si>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</si>
  <si>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</si>
  <si>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</si>
  <si>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</si>
  <si>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</si>
  <si>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</si>
  <si>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</si>
  <si>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</si>
  <si>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</si>
  <si>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</si>
  <si>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</si>
  <si>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</si>
  <si>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</si>
  <si>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</si>
  <si>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</si>
  <si>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</si>
  <si>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</si>
  <si>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</si>
  <si>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</si>
  <si>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</si>
  <si>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</si>
  <si>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</si>
  <si>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</si>
  <si>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</si>
  <si>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</si>
  <si>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</si>
  <si>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</si>
  <si>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</si>
  <si>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</si>
  <si>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</si>
  <si>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</si>
  <si>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</si>
  <si>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</si>
  <si>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</si>
  <si>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</si>
  <si>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</si>
  <si>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</si>
  <si>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</si>
  <si>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</si>
  <si>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</si>
  <si>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</si>
  <si>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</si>
  <si>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</si>
  <si>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</si>
  <si>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</si>
  <si>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</si>
  <si>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</si>
  <si>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</si>
  <si>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</si>
  <si>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</si>
  <si>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</si>
  <si>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</si>
  <si>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</si>
  <si>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</si>
  <si>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</si>
  <si>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</si>
  <si>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</si>
  <si>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</si>
  <si>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</si>
  <si>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</si>
  <si>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</si>
  <si>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</si>
  <si>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</si>
  <si>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</si>
  <si>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</si>
  <si>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</si>
  <si>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</si>
  <si>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</si>
  <si>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</si>
  <si>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</si>
  <si>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</si>
  <si>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</si>
  <si>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</si>
  <si>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</si>
  <si>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</si>
  <si>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</si>
  <si>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</si>
  <si>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</si>
  <si>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</si>
  <si>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</si>
  <si>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</si>
  <si>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</si>
  <si>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</si>
  <si>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</si>
  <si>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</si>
  <si>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</si>
  <si>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</si>
  <si>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</si>
  <si>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</si>
  <si>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</si>
  <si>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</si>
  <si>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</si>
  <si>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</si>
  <si>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</si>
  <si>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</si>
  <si>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</si>
  <si>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</si>
  <si>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</si>
  <si>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</si>
  <si>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</si>
  <si>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</si>
  <si>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</si>
  <si>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</si>
  <si>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</si>
  <si>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</si>
  <si>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</si>
  <si>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</si>
  <si>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</si>
  <si>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</si>
  <si>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</si>
  <si>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</si>
  <si>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</si>
  <si>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</si>
  <si>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</si>
  <si>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</si>
  <si>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</si>
  <si>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</si>
  <si>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</si>
  <si>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</si>
  <si>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</si>
  <si>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</si>
  <si>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</si>
  <si>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</si>
  <si>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</si>
  <si>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</si>
  <si>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</si>
  <si>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</si>
  <si>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</si>
  <si>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</si>
  <si>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</si>
  <si>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</si>
  <si>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</si>
  <si>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</si>
  <si>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</si>
  <si>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</si>
  <si>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</si>
  <si>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</si>
  <si>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</si>
  <si>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</si>
  <si>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</si>
  <si>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</si>
  <si>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</si>
  <si>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</si>
  <si>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</si>
  <si>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</si>
  <si>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</si>
  <si>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</si>
  <si>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</si>
  <si>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</si>
  <si>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</si>
  <si>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</si>
  <si>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</si>
  <si>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</si>
  <si>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</si>
  <si>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</si>
  <si>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</si>
  <si>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</si>
  <si>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</si>
  <si>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</si>
  <si>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</si>
  <si>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</si>
  <si>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</si>
  <si>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</si>
  <si>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</si>
  <si>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</si>
  <si>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</si>
  <si>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</si>
  <si>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</si>
  <si>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</si>
  <si>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</si>
  <si>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</si>
  <si>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</si>
  <si>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</si>
  <si>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</si>
  <si>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</si>
  <si>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</si>
  <si>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</si>
  <si>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</si>
  <si>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</si>
  <si>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</si>
  <si>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</si>
  <si>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</si>
  <si>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</si>
  <si>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</si>
  <si>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</si>
  <si>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</si>
  <si>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</si>
  <si>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</si>
  <si>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</si>
  <si>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</si>
  <si>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</si>
  <si>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</si>
  <si>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</si>
  <si>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</si>
  <si>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</si>
  <si>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</si>
  <si>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</si>
  <si>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</si>
  <si>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</si>
  <si>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</si>
  <si>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</si>
  <si>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</si>
  <si>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</si>
  <si>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</si>
  <si>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</si>
  <si>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</si>
  <si>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</si>
  <si>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</si>
  <si>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</si>
  <si>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</si>
  <si>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</si>
  <si>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</si>
  <si>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</si>
  <si>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</si>
  <si>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</si>
  <si>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</si>
  <si>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</si>
  <si>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</si>
  <si>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</si>
  <si>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</si>
  <si>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</si>
  <si>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</si>
  <si>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</si>
  <si>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</si>
  <si>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</si>
  <si>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</si>
  <si>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</si>
  <si>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</si>
  <si>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</si>
  <si>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</si>
  <si>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</si>
  <si>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</si>
  <si>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</si>
  <si>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</si>
  <si>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</si>
  <si>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</si>
  <si>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</si>
  <si>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</si>
  <si>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</si>
  <si>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</si>
  <si>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</si>
  <si>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</si>
  <si>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</si>
  <si>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</si>
  <si>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</si>
  <si>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</si>
  <si>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</si>
  <si>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</si>
  <si>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</si>
  <si>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</si>
  <si>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</si>
  <si>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</si>
  <si>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</si>
  <si>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</si>
  <si>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</si>
  <si>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</si>
  <si>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</si>
  <si>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</si>
  <si>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</si>
  <si>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</si>
  <si>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</si>
  <si>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</si>
  <si>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</si>
  <si>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</si>
  <si>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</si>
  <si>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</si>
  <si>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</si>
  <si>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</si>
  <si>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</si>
  <si>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</si>
  <si>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</si>
  <si>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</si>
  <si>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</si>
  <si>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</si>
  <si>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</si>
  <si>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</si>
  <si>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</si>
  <si>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</si>
  <si>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</si>
  <si>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</si>
  <si>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</si>
  <si>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</si>
  <si>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</si>
  <si>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</si>
  <si>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</si>
  <si>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</si>
  <si>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</si>
  <si>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</si>
  <si>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</si>
  <si>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</si>
  <si>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</si>
  <si>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</si>
  <si>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</si>
  <si>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</si>
  <si>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</si>
  <si>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</si>
  <si>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</si>
  <si>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</si>
  <si>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</si>
  <si>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</si>
  <si>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</si>
  <si>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</si>
  <si>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</si>
  <si>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</si>
  <si>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</si>
  <si>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</si>
  <si>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</si>
  <si>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</si>
  <si>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</si>
  <si>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</si>
  <si>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</si>
  <si>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</si>
  <si>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</si>
  <si>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</si>
  <si>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</si>
  <si>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</si>
  <si>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</si>
  <si>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</si>
  <si>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</si>
  <si>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</si>
  <si>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</si>
  <si>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</si>
  <si>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</si>
  <si>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</si>
  <si>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</si>
  <si>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</si>
  <si>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</si>
  <si>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</si>
  <si>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</si>
  <si>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</si>
  <si>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</si>
  <si>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</si>
  <si>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</si>
  <si>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</si>
  <si>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</si>
  <si>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</si>
  <si>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</si>
  <si>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</si>
  <si>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</si>
  <si>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</si>
  <si>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</si>
  <si>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</si>
  <si>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</si>
  <si>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</si>
  <si>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</si>
  <si>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</si>
  <si>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</si>
  <si>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</si>
  <si>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</si>
  <si>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</si>
  <si>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</si>
  <si>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</si>
  <si>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</si>
  <si>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</si>
  <si>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</si>
  <si>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</si>
  <si>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</si>
  <si>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</si>
  <si>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</si>
  <si>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</si>
  <si>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</si>
  <si>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</si>
  <si>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</si>
  <si>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</si>
  <si>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</si>
  <si>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</si>
  <si>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</si>
  <si>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</si>
  <si>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</si>
  <si>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</si>
  <si>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</si>
  <si>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</si>
  <si>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</si>
  <si>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</si>
  <si>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</si>
  <si>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</si>
  <si>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</si>
  <si>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</si>
  <si>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</si>
  <si>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</si>
  <si>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</si>
  <si>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</si>
  <si>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</si>
  <si>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</si>
  <si>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</si>
  <si>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</si>
  <si>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</si>
  <si>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</si>
  <si>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</si>
  <si>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</si>
  <si>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</si>
  <si>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</si>
  <si>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</si>
  <si>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</si>
  <si>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</si>
  <si>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</si>
  <si>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</si>
  <si>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</si>
  <si>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</si>
  <si>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</si>
  <si>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</si>
  <si>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</si>
  <si>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</si>
  <si>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</si>
  <si>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</si>
  <si>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</si>
  <si>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</si>
  <si>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</si>
  <si>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</si>
  <si>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</si>
  <si>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</si>
  <si>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</si>
  <si>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</si>
  <si>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</si>
  <si>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</si>
  <si>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</si>
  <si>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</si>
  <si>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</si>
  <si>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</si>
  <si>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</si>
  <si>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</si>
  <si>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</si>
  <si>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</si>
  <si>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</si>
  <si>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</si>
  <si>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</si>
  <si>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</si>
  <si>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</si>
  <si>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</si>
  <si>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</si>
  <si>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</si>
  <si>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</si>
  <si>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</si>
  <si>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</si>
  <si>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</si>
  <si>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</si>
  <si>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</si>
  <si>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</si>
  <si>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</si>
  <si>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</si>
  <si>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</si>
  <si>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</si>
  <si>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</si>
  <si>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</si>
  <si>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</si>
  <si>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</si>
  <si>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</si>
  <si>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</si>
  <si>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</si>
  <si>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</si>
  <si>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</si>
  <si>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</si>
  <si>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</si>
  <si>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</si>
  <si>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</si>
  <si>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</si>
  <si>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</si>
  <si>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</si>
  <si>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</si>
  <si>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</si>
  <si>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</si>
  <si>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</si>
  <si>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</si>
  <si>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</si>
  <si>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</si>
  <si>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</si>
  <si>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</si>
  <si>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</si>
  <si>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</si>
  <si>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</si>
  <si>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</si>
  <si>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</si>
  <si>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</si>
  <si>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</si>
  <si>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</si>
  <si>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</si>
  <si>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</si>
  <si>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</si>
  <si>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</si>
  <si>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</si>
  <si>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</si>
  <si>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</si>
  <si>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</si>
  <si>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</si>
  <si>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</si>
  <si>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</si>
  <si>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</si>
  <si>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</si>
  <si>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</si>
  <si>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</si>
  <si>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</si>
  <si>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</si>
  <si>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</si>
  <si>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</si>
  <si>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</si>
  <si>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</si>
  <si>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</si>
  <si>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</si>
  <si>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</si>
  <si>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</si>
  <si>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</si>
  <si>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</si>
  <si>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</si>
  <si>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</si>
  <si>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</si>
  <si>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</si>
  <si>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</si>
  <si>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</si>
  <si>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</si>
  <si>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</si>
  <si>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</si>
  <si>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</si>
  <si>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</si>
  <si>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</si>
  <si>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</si>
  <si>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</si>
  <si>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</si>
  <si>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</si>
  <si>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</si>
  <si>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</si>
  <si>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</si>
  <si>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</si>
  <si>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</si>
  <si>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</si>
  <si>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</si>
  <si>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</si>
  <si>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</si>
  <si>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</si>
  <si>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</si>
  <si>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</si>
  <si>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</si>
  <si>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</si>
  <si>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</si>
  <si>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</si>
  <si>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</si>
  <si>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</si>
  <si>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</si>
  <si>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</si>
  <si>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</si>
  <si>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</si>
  <si>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</si>
  <si>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</si>
  <si>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</si>
  <si>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</si>
  <si>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</si>
  <si>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</si>
  <si>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</si>
  <si>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</si>
  <si>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</si>
  <si>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</si>
  <si>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</si>
  <si>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</si>
  <si>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</si>
  <si>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</si>
  <si>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</si>
  <si>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</si>
  <si>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</si>
  <si>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</si>
  <si>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</si>
  <si>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</si>
  <si>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</si>
  <si>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</si>
  <si>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</si>
  <si>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</si>
  <si>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</si>
  <si>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</si>
  <si>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</si>
  <si>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</si>
  <si>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</si>
  <si>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</si>
  <si>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</si>
  <si>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</si>
  <si>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</si>
  <si>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</si>
  <si>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</si>
  <si>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</si>
  <si>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</si>
  <si>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</si>
  <si>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</si>
  <si>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</si>
  <si>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</si>
  <si>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</si>
  <si>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</si>
  <si>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</si>
  <si>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</si>
  <si>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</si>
  <si>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</si>
  <si>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</si>
  <si>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</si>
  <si>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</si>
  <si>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</si>
  <si>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</si>
  <si>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</si>
  <si>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</si>
  <si>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</si>
  <si>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</si>
  <si>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</si>
  <si>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</si>
  <si>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</si>
  <si>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</si>
  <si>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</si>
  <si>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</si>
  <si>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</si>
  <si>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</si>
  <si>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</si>
  <si>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</si>
  <si>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</si>
  <si>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</si>
  <si>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</si>
  <si>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</si>
  <si>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</si>
  <si>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</si>
  <si>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</si>
  <si>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</si>
  <si>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</si>
  <si>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</si>
  <si>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</si>
  <si>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</si>
  <si>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</si>
  <si>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</si>
  <si>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</si>
  <si>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</si>
  <si>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</si>
  <si>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</si>
  <si>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</si>
  <si>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</si>
  <si>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</si>
  <si>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</si>
  <si>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</si>
  <si>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</si>
  <si>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</si>
  <si>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</si>
  <si>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</si>
  <si>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</si>
  <si>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</si>
  <si>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</si>
  <si>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</si>
  <si>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</si>
  <si>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</si>
  <si>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</si>
  <si>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</si>
  <si>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</si>
  <si>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</si>
  <si>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</si>
  <si>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</si>
  <si>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</si>
  <si>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</si>
  <si>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</si>
  <si>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</si>
  <si>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</si>
  <si>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</si>
  <si>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</si>
  <si>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</si>
  <si>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</si>
  <si>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</si>
  <si>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</si>
  <si>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</si>
  <si>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</si>
  <si>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</si>
  <si>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</si>
  <si>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</si>
  <si>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</si>
  <si>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</si>
  <si>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</si>
  <si>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</si>
  <si>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</si>
  <si>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</si>
  <si>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</si>
  <si>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</si>
  <si>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</si>
  <si>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</si>
  <si>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</si>
  <si>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</si>
  <si>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</si>
  <si>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</si>
  <si>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</si>
  <si>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</si>
  <si>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</si>
  <si>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</si>
  <si>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</si>
  <si>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</si>
  <si>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</si>
  <si>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</si>
  <si>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</si>
  <si>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</si>
  <si>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</si>
  <si>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</si>
  <si>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</si>
  <si>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</si>
  <si>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</si>
  <si>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</si>
  <si>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</si>
  <si>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</si>
  <si>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</si>
  <si>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</si>
  <si>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</si>
  <si>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</si>
  <si>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</si>
  <si>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</si>
  <si>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</si>
  <si>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</si>
  <si>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</si>
  <si>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</si>
  <si>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</si>
  <si>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</si>
  <si>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</si>
  <si>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</si>
  <si>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</si>
  <si>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</si>
  <si>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</si>
  <si>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</si>
  <si>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</si>
  <si>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</si>
  <si>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</si>
  <si>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</si>
  <si>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</si>
  <si>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</si>
  <si>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</si>
  <si>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</si>
  <si>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</si>
  <si>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</si>
  <si>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</si>
  <si>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</si>
  <si>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</si>
  <si>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</si>
  <si>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</si>
  <si>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</si>
  <si>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</si>
  <si>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</si>
  <si>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</si>
  <si>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</si>
  <si>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</si>
  <si>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</si>
  <si>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</si>
  <si>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</si>
  <si>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</si>
  <si>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</si>
  <si>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</si>
  <si>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</si>
  <si>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</si>
  <si>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</si>
  <si>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</si>
  <si>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</si>
  <si>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</si>
  <si>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</si>
  <si>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</si>
  <si>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</si>
  <si>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</si>
  <si>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</si>
  <si>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</si>
  <si>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</si>
  <si>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</si>
  <si>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</si>
  <si>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</si>
  <si>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</si>
  <si>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</si>
  <si>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</si>
  <si>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</si>
  <si>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</si>
  <si>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</si>
  <si>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</si>
  <si>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</si>
  <si>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</si>
  <si>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</si>
  <si>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</si>
  <si>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</si>
  <si>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</si>
  <si>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</si>
  <si>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</si>
  <si>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</si>
  <si>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</si>
  <si>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</si>
  <si>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</si>
  <si>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</si>
  <si>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</si>
  <si>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</si>
  <si>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</si>
  <si>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</si>
  <si>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</si>
  <si>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</si>
  <si>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</si>
  <si>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</si>
  <si>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</si>
  <si>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</si>
  <si>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</si>
  <si>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</si>
  <si>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</si>
  <si>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</si>
  <si>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</si>
  <si>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</si>
  <si>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</si>
  <si>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</si>
  <si>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</si>
  <si>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</si>
  <si>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</si>
  <si>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</si>
  <si>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</si>
  <si>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</si>
  <si>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</si>
  <si>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</si>
  <si>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</si>
  <si>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</si>
  <si>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</si>
  <si>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</si>
  <si>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</si>
  <si>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</si>
  <si>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</si>
  <si>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</si>
  <si>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</si>
  <si>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</si>
  <si>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</si>
  <si>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</si>
  <si>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</si>
  <si>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</si>
  <si>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</si>
  <si>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</si>
  <si>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</si>
  <si>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</si>
  <si>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</si>
  <si>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</si>
  <si>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</si>
  <si>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</si>
  <si>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</si>
  <si>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</si>
  <si>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</si>
  <si>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</si>
  <si>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</si>
  <si>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</si>
  <si>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</si>
  <si>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</si>
  <si>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</si>
  <si>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</si>
  <si>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</si>
  <si>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</si>
  <si>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</si>
  <si>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</si>
  <si>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</si>
  <si>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</si>
  <si>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</si>
  <si>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</si>
  <si>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</si>
  <si>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</si>
  <si>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</si>
  <si>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</si>
  <si>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</si>
  <si>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</si>
  <si>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</si>
  <si>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</si>
  <si>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</si>
  <si>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</si>
  <si>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</si>
  <si>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</si>
  <si>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</si>
  <si>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</si>
  <si>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</si>
  <si>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</si>
  <si>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</si>
  <si>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</si>
  <si>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</si>
  <si>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</si>
  <si>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</si>
  <si>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</si>
  <si>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</si>
  <si>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</si>
  <si>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</si>
  <si>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</si>
  <si>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</si>
  <si>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</si>
  <si>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</si>
  <si>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</si>
  <si>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</si>
  <si>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</si>
  <si>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</si>
  <si>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</si>
  <si>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</si>
  <si>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</si>
  <si>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</si>
  <si>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</si>
  <si>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</si>
  <si>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</si>
  <si>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</si>
  <si>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</si>
  <si>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</si>
  <si>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</si>
  <si>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</si>
  <si>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</si>
  <si>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</si>
  <si>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</si>
  <si>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</si>
  <si>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</si>
  <si>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</si>
  <si>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</si>
  <si>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</si>
  <si>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</si>
  <si>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</si>
  <si>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</si>
  <si>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</si>
  <si>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</si>
  <si>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</si>
  <si>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</si>
  <si>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</si>
  <si>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</si>
  <si>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</si>
  <si>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</si>
  <si>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</si>
  <si>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</si>
  <si>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</si>
  <si>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</si>
  <si>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</si>
  <si>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</si>
  <si>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</si>
  <si>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</si>
  <si>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</si>
  <si>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</si>
  <si>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</si>
  <si>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</si>
  <si>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</si>
  <si>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</si>
  <si>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</si>
  <si>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</si>
  <si>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</si>
  <si>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</si>
  <si>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</si>
  <si>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</si>
  <si>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</si>
  <si>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</si>
  <si>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</si>
  <si>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</si>
  <si>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</si>
  <si>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</si>
  <si>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</si>
  <si>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</si>
  <si>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</si>
  <si>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</si>
  <si>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</si>
  <si>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</si>
  <si>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</si>
  <si>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</si>
  <si>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</si>
  <si>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</si>
  <si>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</si>
  <si>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</si>
  <si>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</si>
  <si>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</si>
  <si>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</si>
  <si>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</si>
  <si>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</si>
  <si>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</si>
  <si>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</si>
  <si>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</si>
  <si>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</si>
  <si>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</si>
  <si>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</si>
  <si>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</si>
  <si>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</si>
  <si>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</si>
  <si>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</si>
  <si>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</si>
  <si>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</si>
  <si>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</si>
  <si>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</si>
  <si>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</si>
  <si>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</si>
  <si>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</si>
  <si>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</si>
  <si>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</si>
  <si>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</si>
  <si>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</si>
  <si>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</si>
  <si>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</si>
  <si>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</si>
  <si>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</si>
  <si>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</si>
  <si>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</si>
  <si>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</si>
  <si>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</si>
  <si>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</si>
  <si>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</si>
  <si>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</si>
  <si>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</si>
  <si>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</si>
  <si>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</si>
  <si>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</si>
  <si>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</si>
  <si>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</si>
  <si>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</si>
  <si>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</si>
  <si>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</si>
  <si>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</si>
  <si>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</si>
  <si>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</si>
  <si>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</si>
  <si>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</si>
  <si>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</si>
  <si>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</si>
  <si>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</si>
  <si>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</si>
  <si>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</si>
  <si>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</si>
  <si>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</si>
  <si>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</si>
  <si>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</si>
  <si>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</si>
  <si>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</si>
  <si>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</si>
  <si>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</si>
  <si>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</si>
  <si>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</si>
  <si>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</si>
  <si>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</si>
  <si>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</si>
  <si>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</si>
  <si>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</si>
  <si>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</si>
  <si>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</si>
  <si>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</si>
  <si>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</si>
  <si>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</si>
  <si>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</si>
  <si>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</si>
  <si>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</si>
  <si>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</si>
  <si>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</si>
  <si>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</si>
  <si>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</si>
  <si>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</si>
  <si>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</si>
  <si>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</si>
  <si>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</si>
  <si>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</si>
  <si>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</si>
  <si>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</si>
  <si>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</si>
  <si>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</si>
  <si>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</si>
  <si>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</si>
  <si>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</si>
  <si>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</si>
  <si>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</si>
  <si>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</si>
  <si>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</si>
  <si>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</si>
  <si>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</si>
  <si>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</si>
  <si>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</si>
  <si>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</si>
  <si>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</si>
  <si>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</si>
  <si>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</si>
  <si>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</si>
  <si>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</si>
  <si>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</si>
  <si>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</si>
  <si>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</si>
  <si>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</si>
  <si>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</si>
  <si>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</si>
  <si>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</si>
  <si>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</si>
  <si>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</si>
  <si>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</si>
  <si>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</si>
  <si>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</si>
  <si>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</si>
  <si>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</si>
  <si>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</si>
  <si>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</si>
  <si>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</si>
  <si>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</si>
  <si>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</si>
  <si>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</si>
  <si>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</si>
  <si>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</si>
  <si>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</si>
  <si>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</si>
  <si>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</si>
  <si>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</si>
  <si>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</si>
  <si>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</si>
  <si>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</si>
  <si>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</si>
  <si>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</si>
  <si>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</si>
  <si>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</si>
  <si>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</si>
  <si>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</si>
  <si>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</si>
  <si>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</si>
  <si>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</si>
  <si>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</si>
  <si>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</si>
  <si>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</si>
  <si>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</si>
  <si>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</si>
  <si>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</si>
  <si>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</si>
  <si>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</si>
  <si>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</si>
  <si>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</si>
  <si>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</si>
  <si>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</si>
  <si>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</si>
  <si>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</si>
  <si>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</si>
  <si>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</si>
  <si>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</si>
  <si>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</si>
  <si>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</si>
  <si>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</si>
  <si>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</si>
  <si>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</si>
  <si>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</si>
  <si>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</si>
  <si>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</si>
  <si>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</si>
  <si>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</si>
  <si>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</si>
  <si>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</si>
  <si>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</si>
  <si>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</si>
  <si>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</si>
  <si>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</si>
  <si>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</si>
  <si>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</si>
  <si>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</si>
  <si>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</si>
  <si>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</si>
  <si>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</si>
  <si>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</si>
  <si>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</si>
  <si>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</si>
  <si>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</si>
  <si>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</si>
  <si>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</si>
  <si>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</si>
  <si>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</si>
  <si>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</si>
  <si>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</si>
  <si>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</si>
  <si>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</si>
  <si>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</si>
  <si>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</si>
  <si>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</si>
  <si>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</si>
  <si>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</si>
  <si>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</si>
  <si>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</si>
  <si>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</si>
  <si>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</si>
  <si>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</si>
  <si>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</si>
  <si>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</si>
  <si>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</si>
  <si>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</si>
  <si>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</si>
  <si>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</si>
  <si>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</si>
  <si>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</si>
  <si>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</si>
  <si>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</si>
  <si>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</si>
  <si>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</si>
  <si>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</si>
  <si>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</si>
  <si>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</si>
  <si>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</si>
  <si>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</si>
  <si>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</si>
  <si>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</si>
  <si>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</si>
  <si>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</si>
  <si>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</si>
  <si>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</si>
  <si>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</si>
  <si>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</si>
  <si>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</si>
  <si>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</si>
  <si>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</si>
  <si>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</si>
  <si>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</si>
  <si>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</si>
  <si>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</si>
  <si>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</si>
  <si>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</si>
  <si>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</si>
  <si>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</si>
  <si>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</si>
  <si>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</si>
  <si>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</si>
  <si>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</si>
  <si>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</si>
  <si>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</si>
  <si>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</si>
  <si>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</si>
  <si>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</si>
  <si>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</si>
  <si>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</si>
  <si>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</si>
  <si>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</si>
  <si>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</si>
  <si>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</si>
  <si>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</si>
  <si>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</si>
  <si>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</si>
  <si>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</si>
  <si>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</si>
  <si>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</si>
  <si>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</si>
  <si>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</si>
  <si>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</si>
  <si>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</si>
  <si>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</si>
  <si>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</si>
  <si>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</si>
  <si>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</si>
  <si>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</si>
  <si>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</si>
  <si>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</si>
  <si>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</si>
  <si>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</si>
  <si>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</si>
  <si>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</si>
  <si>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</si>
  <si>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</si>
  <si>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</si>
  <si>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</si>
  <si>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</si>
  <si>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</si>
  <si>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</si>
  <si>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</si>
  <si>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</si>
  <si>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</si>
  <si>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</si>
  <si>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</si>
  <si>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</si>
  <si>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</si>
  <si>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</si>
  <si>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</si>
  <si>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</si>
  <si>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</si>
  <si>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</si>
  <si>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</si>
  <si>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</si>
  <si>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</si>
  <si>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</si>
  <si>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</si>
  <si>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</si>
  <si>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</si>
  <si>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</si>
  <si>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</si>
  <si>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</si>
  <si>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</si>
  <si>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</si>
  <si>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</si>
  <si>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</si>
  <si>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</si>
  <si>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</si>
  <si>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</si>
  <si>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</si>
  <si>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</si>
  <si>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</si>
  <si>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</si>
  <si>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</si>
  <si>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</si>
  <si>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</si>
  <si>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</si>
  <si>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</si>
  <si>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</si>
  <si>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</si>
  <si>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</si>
  <si>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</si>
  <si>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</si>
  <si>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</si>
  <si>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</si>
  <si>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</si>
  <si>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</si>
  <si>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</si>
  <si>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</si>
  <si>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</si>
  <si>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</si>
  <si>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</si>
  <si>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</si>
  <si>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</si>
  <si>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</si>
  <si>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</si>
  <si>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</si>
  <si>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</si>
  <si>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</si>
  <si>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</si>
  <si>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</si>
  <si>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</si>
  <si>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</si>
  <si>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</si>
  <si>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</si>
  <si>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</si>
  <si>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</si>
  <si>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</si>
  <si>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</si>
  <si>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</si>
  <si>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</si>
  <si>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</si>
  <si>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</si>
  <si>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</si>
  <si>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</si>
  <si>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</si>
  <si>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</si>
  <si>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</si>
  <si>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</si>
  <si>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</si>
  <si>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</si>
  <si>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</si>
  <si>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</si>
  <si>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</si>
  <si>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</si>
  <si>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</si>
  <si>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</si>
  <si>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</si>
  <si>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</si>
  <si>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</si>
  <si>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</si>
  <si>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</si>
  <si>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</si>
  <si>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</si>
  <si>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</si>
  <si>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</si>
  <si>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</si>
  <si>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</si>
  <si>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</si>
  <si>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</si>
  <si>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</si>
  <si>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</si>
  <si>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</si>
  <si>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</si>
  <si>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</si>
  <si>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</si>
  <si>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</si>
  <si>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</si>
  <si>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</si>
  <si>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</si>
  <si>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</si>
  <si>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</si>
  <si>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</si>
  <si>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</si>
  <si>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</si>
  <si>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</si>
  <si>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</si>
  <si>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</si>
  <si>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</si>
  <si>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</si>
  <si>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</si>
  <si>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</si>
  <si>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</si>
  <si>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</si>
  <si>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</si>
  <si>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</si>
  <si>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</si>
  <si>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</si>
  <si>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</si>
  <si>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</si>
  <si>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</si>
  <si>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</si>
  <si>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</si>
  <si>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</si>
  <si>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</si>
  <si>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</si>
  <si>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</si>
  <si>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</si>
  <si>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</si>
  <si>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</si>
  <si>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</si>
  <si>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</si>
  <si>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</si>
  <si>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</si>
  <si>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</si>
  <si>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</si>
  <si>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</si>
  <si>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</si>
  <si>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</si>
  <si>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</si>
  <si>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</si>
  <si>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</si>
  <si>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</si>
  <si>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</si>
  <si>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</si>
  <si>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</si>
  <si>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</si>
  <si>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</si>
  <si>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</si>
  <si>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</si>
  <si>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</si>
  <si>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</si>
  <si>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</si>
  <si>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</si>
  <si>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</si>
  <si>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</si>
  <si>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</si>
  <si>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</si>
  <si>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</si>
  <si>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</si>
  <si>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</si>
  <si>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</si>
  <si>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</si>
  <si>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</si>
  <si>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</si>
  <si>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</si>
  <si>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</si>
  <si>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</si>
  <si>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</si>
  <si>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</si>
  <si>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</si>
  <si>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</si>
  <si>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</si>
  <si>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</si>
  <si>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</si>
  <si>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</si>
  <si>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</si>
  <si>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</si>
  <si>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</si>
  <si>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</si>
  <si>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</si>
  <si>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</si>
  <si>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</si>
  <si>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</si>
  <si>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</si>
  <si>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</si>
  <si>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</si>
  <si>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</si>
  <si>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</si>
  <si>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</si>
  <si>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</si>
  <si>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</si>
  <si>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</si>
  <si>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</si>
  <si>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</si>
  <si>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</si>
  <si>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</si>
  <si>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</si>
  <si>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</si>
  <si>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</si>
  <si>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</si>
  <si>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</si>
  <si>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</si>
  <si>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</si>
  <si>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</si>
  <si>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</si>
  <si>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</si>
  <si>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</si>
  <si>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</si>
  <si>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</si>
  <si>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</si>
  <si>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</si>
  <si>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</si>
  <si>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</si>
  <si>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</si>
  <si>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</si>
  <si>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</si>
  <si>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</si>
  <si>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</si>
  <si>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</si>
  <si>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</si>
  <si>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</si>
  <si>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</si>
  <si>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</si>
  <si>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</si>
  <si>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</si>
  <si>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</si>
  <si>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</si>
  <si>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</si>
  <si>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</si>
  <si>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</si>
  <si>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</si>
  <si>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</si>
  <si>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</si>
  <si>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</si>
  <si>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</si>
  <si>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</si>
  <si>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</si>
  <si>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</si>
  <si>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</si>
  <si>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</si>
  <si>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</si>
  <si>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</si>
  <si>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</si>
  <si>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</si>
  <si>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</si>
  <si>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</si>
  <si>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</si>
  <si>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</si>
  <si>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</si>
  <si>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</si>
  <si>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</si>
  <si>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</si>
  <si>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</si>
  <si>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</si>
  <si>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</si>
  <si>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</si>
  <si>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</si>
  <si>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</si>
  <si>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</si>
  <si>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</si>
  <si>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</si>
  <si>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</si>
  <si>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</si>
  <si>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</si>
  <si>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</si>
  <si>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</si>
  <si>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</si>
  <si>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</si>
  <si>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</si>
  <si>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</si>
  <si>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</si>
  <si>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</si>
  <si>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</si>
  <si>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</si>
  <si>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</si>
  <si>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</si>
  <si>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</si>
  <si>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</si>
  <si>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</si>
  <si>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</si>
  <si>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</si>
  <si>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</si>
  <si>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</si>
  <si>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</si>
  <si>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</si>
  <si>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</si>
  <si>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</si>
  <si>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</si>
  <si>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</si>
  <si>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</si>
  <si>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</si>
  <si>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</si>
  <si>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</si>
  <si>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</si>
  <si>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</si>
  <si>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</si>
  <si>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</si>
  <si>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</si>
  <si>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</si>
  <si>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</si>
  <si>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</si>
  <si>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</si>
  <si>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</si>
  <si>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</si>
  <si>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</si>
  <si>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</si>
  <si>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</si>
  <si>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</si>
  <si>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</si>
  <si>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</si>
  <si>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</si>
  <si>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</si>
  <si>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</si>
  <si>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</si>
  <si>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</si>
  <si>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</si>
  <si>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</si>
  <si>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</si>
  <si>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</si>
  <si>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</si>
  <si>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</si>
  <si>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</si>
  <si>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</si>
  <si>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</si>
  <si>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</si>
  <si>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</si>
  <si>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</si>
  <si>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</si>
  <si>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</si>
  <si>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</si>
  <si>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</si>
  <si>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</si>
  <si>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</si>
  <si>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</si>
  <si>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</si>
  <si>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</si>
  <si>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</si>
  <si>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</si>
  <si>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</si>
  <si>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</si>
  <si>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</si>
  <si>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</si>
  <si>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</si>
  <si>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</si>
  <si>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</si>
  <si>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</si>
  <si>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</si>
  <si>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</si>
  <si>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</si>
  <si>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</si>
  <si>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</si>
  <si>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</si>
  <si>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</si>
  <si>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</si>
  <si>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</si>
  <si>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</si>
  <si>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</si>
  <si>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</si>
  <si>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</si>
  <si>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</si>
  <si>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</si>
  <si>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</si>
  <si>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</si>
  <si>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</si>
  <si>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</si>
  <si>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</si>
  <si>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</si>
  <si>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</si>
  <si>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</si>
  <si>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</si>
  <si>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</si>
  <si>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</si>
  <si>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</si>
  <si>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</si>
  <si>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</si>
  <si>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</si>
  <si>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</si>
  <si>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</si>
  <si>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</si>
  <si>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</si>
  <si>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</si>
  <si>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</si>
  <si>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</si>
  <si>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</si>
  <si>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</si>
  <si>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</si>
  <si>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</si>
  <si>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</si>
  <si>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</si>
  <si>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</si>
  <si>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</si>
  <si>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</si>
  <si>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</si>
  <si>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</si>
  <si>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</si>
  <si>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</si>
  <si>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</si>
  <si>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</si>
  <si>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</si>
  <si>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</si>
  <si>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</si>
  <si>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</si>
  <si>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</si>
  <si>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</si>
  <si>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</si>
  <si>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</si>
  <si>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</si>
  <si>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</si>
  <si>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</si>
  <si>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</si>
  <si>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</si>
  <si>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</si>
  <si>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</si>
  <si>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</si>
  <si>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</si>
  <si>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</si>
  <si>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</si>
  <si>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</si>
  <si>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</si>
  <si>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</si>
  <si>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</si>
  <si>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</si>
  <si>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</si>
  <si>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</si>
  <si>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</si>
  <si>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</si>
  <si>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</si>
  <si>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</si>
  <si>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</si>
  <si>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</si>
  <si>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</si>
  <si>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</si>
  <si>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</si>
  <si>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</si>
  <si>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</si>
  <si>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</si>
  <si>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</si>
  <si>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</si>
  <si>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</si>
  <si>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</si>
  <si>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</si>
  <si>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</si>
  <si>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</si>
  <si>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</si>
  <si>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</si>
  <si>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</si>
  <si>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</si>
  <si>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</si>
  <si>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</si>
  <si>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</si>
  <si>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</si>
  <si>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</si>
  <si>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</si>
  <si>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</si>
  <si>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</si>
  <si>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</si>
  <si>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</si>
  <si>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</si>
  <si>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</si>
  <si>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</si>
  <si>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</si>
  <si>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</si>
  <si>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</si>
  <si>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</si>
  <si>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</si>
  <si>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</si>
  <si>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</si>
  <si>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</si>
  <si>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</si>
  <si>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</si>
  <si>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</si>
  <si>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</si>
  <si>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</si>
  <si>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</si>
  <si>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</si>
  <si>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</si>
  <si>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</si>
  <si>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</si>
  <si>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</si>
  <si>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</si>
  <si>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</si>
  <si>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</si>
  <si>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</si>
  <si>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</si>
  <si>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</si>
  <si>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</si>
  <si>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</si>
  <si>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</si>
  <si>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</si>
  <si>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</si>
  <si>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</si>
  <si>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</si>
  <si>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</si>
  <si>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</si>
  <si>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</si>
  <si>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</si>
  <si>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</si>
  <si>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</si>
  <si>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</si>
  <si>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</si>
  <si>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</si>
  <si>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</si>
  <si>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</si>
  <si>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</si>
  <si>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</si>
  <si>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</si>
  <si>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</si>
  <si>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</si>
  <si>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</si>
  <si>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</si>
  <si>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</si>
  <si>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</si>
  <si>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</si>
  <si>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</si>
  <si>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</si>
  <si>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</si>
  <si>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</si>
  <si>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</si>
  <si>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</si>
  <si>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</si>
  <si>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</si>
  <si>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</si>
  <si>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</si>
  <si>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</si>
  <si>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</si>
  <si>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</si>
  <si>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</si>
  <si>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</si>
  <si>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</si>
  <si>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</si>
  <si>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</si>
  <si>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</si>
  <si>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</si>
  <si>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</si>
  <si>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</si>
  <si>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</si>
  <si>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</si>
  <si>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</si>
  <si>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</si>
  <si>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</si>
  <si>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</si>
  <si>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</si>
  <si>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</si>
  <si>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</si>
  <si>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</si>
  <si>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</si>
  <si>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</si>
  <si>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</si>
  <si>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</si>
  <si>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</si>
  <si>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</si>
  <si>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</si>
  <si>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</si>
  <si>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</si>
  <si>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</si>
  <si>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</si>
  <si>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</si>
  <si>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</si>
  <si>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</si>
  <si>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</si>
  <si>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</si>
  <si>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</si>
  <si>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</si>
  <si>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</si>
  <si>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</si>
  <si>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</si>
  <si>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</si>
  <si>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</si>
  <si>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</si>
  <si>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</si>
  <si>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</si>
  <si>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</si>
  <si>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</si>
  <si>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</si>
  <si>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</si>
  <si>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</si>
  <si>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</si>
  <si>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</si>
  <si>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</si>
  <si>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</si>
  <si>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</si>
  <si>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</si>
  <si>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</si>
  <si>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</si>
  <si>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</si>
  <si>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</si>
  <si>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</si>
  <si>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</si>
  <si>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</si>
  <si>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</si>
  <si>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</si>
  <si>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</si>
  <si>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</si>
  <si>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</si>
  <si>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</si>
  <si>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</si>
  <si>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</si>
  <si>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</si>
  <si>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</si>
  <si>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</si>
  <si>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</si>
  <si>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</si>
  <si>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</si>
  <si>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</si>
  <si>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</si>
  <si>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</si>
  <si>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</si>
  <si>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</si>
  <si>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</si>
  <si>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</si>
  <si>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</si>
  <si>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</si>
  <si>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</si>
  <si>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</si>
  <si>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</si>
  <si>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</si>
  <si>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</si>
  <si>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</si>
  <si>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</si>
  <si>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</si>
  <si>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</si>
  <si>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</si>
  <si>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</si>
  <si>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</si>
  <si>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</si>
  <si>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</si>
  <si>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</si>
  <si>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</si>
  <si>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</si>
  <si>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</si>
  <si>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</si>
  <si>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</si>
  <si>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</si>
  <si>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</si>
  <si>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</si>
  <si>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</si>
  <si>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</si>
  <si>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</si>
  <si>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</si>
  <si>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</si>
  <si>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</si>
  <si>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</si>
  <si>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</si>
  <si>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</si>
  <si>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</si>
  <si>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</si>
  <si>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</si>
  <si>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</si>
  <si>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</si>
  <si>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</si>
  <si>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</si>
  <si>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</si>
  <si>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</si>
  <si>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</si>
  <si>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</si>
  <si>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</si>
  <si>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</si>
  <si>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</si>
  <si>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</si>
  <si>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</si>
  <si>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</si>
  <si>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</si>
  <si>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</si>
  <si>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</si>
  <si>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</si>
  <si>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</si>
  <si>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</si>
  <si>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</si>
  <si>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</si>
  <si>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</si>
  <si>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</si>
  <si>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</si>
  <si>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</si>
  <si>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</si>
  <si>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</si>
  <si>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</si>
  <si>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</si>
  <si>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</si>
  <si>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</si>
  <si>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</si>
  <si>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</si>
  <si>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</si>
  <si>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</si>
  <si>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</si>
  <si>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</si>
  <si>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</si>
  <si>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</si>
  <si>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</si>
  <si>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</si>
  <si>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</si>
  <si>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</si>
  <si>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</si>
  <si>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</si>
  <si>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</si>
  <si>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</si>
  <si>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</si>
  <si>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</si>
  <si>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</si>
  <si>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</si>
  <si>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</si>
  <si>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</si>
  <si>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</si>
  <si>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</si>
  <si>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</si>
  <si>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</si>
  <si>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</si>
  <si>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</si>
  <si>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</si>
  <si>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</si>
  <si>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</si>
  <si>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</si>
  <si>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</si>
  <si>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</si>
  <si>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</si>
  <si>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</si>
  <si>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</si>
  <si>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</si>
  <si>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</si>
  <si>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</si>
  <si>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</si>
  <si>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</si>
  <si>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</si>
  <si>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</si>
  <si>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</si>
  <si>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</si>
  <si>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</si>
  <si>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</si>
  <si>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</si>
  <si>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</si>
  <si>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</si>
  <si>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</si>
  <si>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</si>
  <si>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</si>
  <si>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</si>
  <si>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</si>
  <si>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</si>
  <si>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</si>
  <si>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</si>
  <si>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</si>
  <si>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</si>
  <si>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</si>
  <si>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</si>
  <si>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</si>
  <si>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</si>
  <si>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</si>
  <si>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</si>
  <si>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</si>
  <si>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</si>
  <si>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</si>
  <si>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</si>
  <si>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</si>
  <si>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</si>
  <si>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</si>
  <si>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</si>
  <si>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</si>
  <si>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</si>
  <si>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</si>
  <si>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</si>
  <si>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</si>
  <si>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</si>
  <si>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</si>
  <si>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</si>
  <si>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</si>
  <si>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</si>
  <si>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</si>
  <si>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</si>
  <si>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</si>
  <si>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</si>
  <si>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</si>
  <si>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</si>
  <si>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</si>
  <si>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</si>
  <si>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</si>
  <si>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</si>
  <si>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</si>
  <si>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</si>
  <si>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</si>
  <si>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</si>
  <si>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</si>
  <si>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</si>
  <si>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</si>
  <si>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</si>
  <si>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</si>
  <si>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</si>
  <si>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</si>
  <si>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</si>
  <si>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</si>
  <si>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</si>
  <si>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</si>
  <si>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</si>
  <si>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</si>
  <si>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</si>
  <si>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</si>
  <si>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</si>
  <si>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</si>
  <si>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</si>
  <si>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</si>
  <si>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</si>
  <si>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</si>
  <si>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</si>
  <si>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</si>
  <si>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</si>
  <si>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</si>
  <si>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</si>
  <si>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</si>
  <si>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</si>
  <si>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</si>
  <si>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</si>
  <si>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</si>
  <si>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</si>
  <si>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</si>
  <si>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</si>
  <si>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</si>
  <si>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</si>
  <si>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</si>
  <si>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</si>
  <si>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</si>
  <si>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</si>
  <si>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</si>
  <si>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</si>
  <si>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</si>
  <si>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</si>
  <si>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</si>
  <si>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</si>
  <si>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</si>
  <si>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</si>
  <si>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</si>
  <si>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</si>
  <si>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</si>
  <si>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</si>
  <si>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</si>
  <si>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</si>
  <si>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</si>
  <si>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</si>
  <si>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</si>
  <si>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</si>
  <si>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</si>
  <si>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</si>
  <si>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</si>
  <si>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</si>
  <si>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</si>
  <si>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</si>
  <si>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</si>
  <si>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</si>
  <si>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</si>
  <si>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</si>
  <si>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</si>
  <si>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</si>
  <si>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</si>
  <si>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</si>
  <si>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</si>
  <si>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</si>
  <si>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</si>
  <si>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</si>
  <si>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</si>
  <si>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</si>
  <si>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</si>
  <si>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</si>
  <si>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</si>
  <si>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</si>
  <si>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</si>
  <si>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</si>
  <si>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</si>
  <si>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</si>
  <si>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</si>
  <si>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</si>
  <si>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</si>
  <si>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</si>
  <si>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</si>
  <si>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</si>
  <si>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</si>
  <si>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</si>
  <si>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</si>
  <si>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</si>
  <si>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</si>
  <si>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</si>
  <si>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</si>
  <si>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</si>
  <si>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</si>
  <si>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</si>
  <si>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</si>
  <si>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</si>
  <si>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</si>
  <si>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</si>
  <si>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</si>
  <si>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</si>
  <si>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</si>
  <si>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</si>
  <si>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</si>
  <si>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</si>
  <si>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</si>
  <si>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</si>
  <si>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</si>
  <si>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</si>
  <si>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</si>
  <si>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</si>
  <si>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</si>
  <si>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</si>
  <si>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</si>
  <si>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</si>
  <si>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</si>
  <si>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</si>
  <si>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</si>
  <si>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</si>
  <si>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</si>
  <si>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</si>
  <si>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</si>
  <si>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</si>
  <si>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</si>
  <si>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</si>
  <si>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</si>
  <si>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</si>
  <si>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</si>
  <si>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</si>
  <si>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</si>
  <si>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</si>
  <si>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</si>
  <si>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</si>
  <si>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</si>
  <si>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</si>
  <si>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</si>
  <si>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</si>
  <si>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</si>
  <si>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</si>
  <si>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</si>
  <si>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</si>
  <si>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</si>
  <si>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</si>
  <si>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</si>
  <si>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</si>
  <si>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</si>
  <si>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</si>
  <si>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</si>
  <si>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</si>
  <si>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</si>
  <si>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</si>
  <si>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</si>
  <si>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</si>
  <si>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</si>
  <si>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</si>
  <si>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</si>
  <si>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</si>
  <si>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</si>
  <si>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</si>
  <si>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</si>
  <si>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</si>
  <si>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</si>
  <si>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</si>
  <si>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</si>
  <si>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</si>
  <si>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</si>
  <si>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</si>
  <si>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</si>
  <si>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</si>
  <si>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</si>
  <si>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</si>
  <si>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</si>
  <si>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</si>
  <si>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</si>
  <si>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</si>
  <si>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</si>
  <si>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</si>
  <si>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</si>
  <si>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</si>
  <si>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</si>
  <si>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</si>
  <si>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</si>
  <si>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</si>
  <si>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</si>
  <si>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</si>
  <si>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</si>
  <si>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</si>
  <si>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</si>
  <si>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</si>
  <si>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</si>
  <si>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</si>
  <si>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</si>
  <si>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</si>
  <si>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</si>
  <si>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</si>
  <si>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</si>
  <si>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</si>
  <si>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</si>
  <si>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</si>
  <si>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</si>
  <si>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</si>
  <si>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</si>
  <si>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</si>
  <si>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</si>
  <si>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</si>
  <si>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</si>
  <si>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</si>
  <si>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</si>
  <si>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</si>
  <si>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</si>
  <si>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</si>
  <si>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</si>
  <si>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</si>
  <si>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</si>
  <si>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</si>
  <si>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</si>
  <si>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</si>
  <si>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</si>
  <si>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</si>
  <si>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</si>
  <si>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</si>
  <si>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</si>
  <si>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</si>
  <si>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</si>
  <si>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</si>
  <si>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</si>
  <si>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</si>
  <si>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</si>
  <si>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</si>
  <si>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</si>
  <si>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</si>
  <si>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</si>
  <si>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</si>
  <si>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</si>
  <si>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</si>
  <si>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</si>
  <si>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</si>
  <si>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</si>
  <si>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</si>
  <si>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</si>
  <si>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</si>
  <si>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</si>
  <si>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</si>
  <si>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</si>
  <si>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</si>
  <si>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</si>
  <si>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</si>
  <si>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</si>
  <si>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</si>
  <si>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</si>
  <si>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</si>
  <si>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</si>
  <si>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</si>
  <si>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</si>
  <si>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</si>
  <si>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</si>
  <si>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</si>
  <si>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</si>
  <si>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</si>
  <si>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</si>
  <si>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</si>
  <si>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</si>
  <si>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</si>
  <si>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</si>
  <si>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</si>
  <si>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</si>
  <si>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</si>
  <si>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</si>
  <si>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</si>
  <si>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</si>
  <si>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</si>
  <si>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</si>
  <si>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</si>
  <si>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</si>
  <si>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</si>
  <si>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</si>
  <si>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</si>
  <si>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</si>
  <si>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</si>
  <si>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</si>
  <si>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</si>
  <si>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</si>
  <si>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</si>
  <si>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</si>
  <si>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</si>
  <si>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</si>
  <si>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</si>
  <si>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</si>
  <si>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</si>
  <si>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</si>
  <si>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</si>
  <si>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</si>
  <si>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</si>
  <si>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</si>
  <si>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</si>
  <si>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</si>
  <si>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</si>
  <si>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</si>
  <si>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</si>
  <si>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</si>
  <si>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</si>
  <si>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</si>
  <si>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</si>
  <si>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</si>
  <si>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</si>
  <si>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</si>
  <si>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</si>
  <si>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</si>
  <si>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</si>
  <si>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</si>
  <si>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</si>
  <si>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</si>
  <si>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</si>
  <si>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</si>
  <si>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</si>
  <si>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</si>
  <si>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</si>
  <si>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</si>
  <si>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</si>
  <si>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</si>
  <si>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</si>
  <si>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</si>
  <si>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</si>
  <si>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</si>
  <si>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</si>
  <si>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</si>
  <si>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</si>
  <si>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</si>
  <si>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</si>
  <si>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</si>
  <si>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</si>
  <si>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</si>
  <si>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</si>
  <si>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</si>
  <si>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</si>
  <si>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</si>
  <si>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</si>
  <si>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</si>
  <si>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</si>
  <si>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</si>
  <si>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</si>
  <si>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</si>
  <si>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</si>
  <si>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</si>
  <si>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</si>
  <si>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</si>
  <si>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</si>
  <si>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</si>
  <si>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</si>
  <si>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</si>
  <si>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</si>
  <si>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</si>
  <si>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</si>
  <si>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</si>
  <si>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</si>
  <si>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</si>
  <si>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</si>
  <si>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</si>
  <si>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</si>
  <si>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</si>
  <si>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</si>
  <si>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</si>
  <si>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</si>
  <si>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</si>
  <si>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</si>
  <si>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</si>
  <si>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</si>
  <si>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</si>
  <si>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</si>
  <si>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</si>
  <si>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</si>
  <si>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</si>
  <si>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</si>
  <si>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</si>
  <si>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</si>
  <si>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</si>
  <si>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</si>
  <si>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</si>
  <si>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</si>
  <si>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</si>
  <si>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</si>
  <si>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</si>
  <si>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</si>
  <si>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</si>
  <si>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</si>
  <si>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</si>
  <si>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</si>
  <si>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</si>
  <si>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</si>
  <si>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</si>
  <si>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</si>
  <si>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</si>
  <si>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</si>
  <si>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</si>
  <si>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</si>
  <si>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</si>
  <si>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</si>
  <si>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</si>
  <si>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</si>
  <si>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</si>
  <si>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</si>
  <si>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</si>
  <si>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</si>
  <si>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</si>
  <si>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</si>
  <si>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</si>
  <si>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</si>
  <si>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</si>
  <si>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</si>
  <si>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</si>
  <si>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</si>
  <si>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</si>
  <si>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</si>
  <si>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</si>
  <si>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</si>
  <si>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</si>
  <si>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</si>
  <si>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</si>
  <si>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</si>
  <si>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</si>
  <si>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</si>
  <si>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</si>
  <si>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</si>
  <si>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</si>
  <si>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</si>
  <si>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</si>
  <si>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</si>
  <si>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</si>
  <si>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</si>
  <si>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</si>
  <si>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</si>
  <si>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</si>
  <si>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</si>
  <si>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</si>
  <si>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</si>
  <si>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</si>
  <si>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</si>
  <si>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</si>
  <si>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</si>
  <si>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</si>
  <si>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</si>
  <si>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</si>
  <si>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</si>
  <si>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</si>
  <si>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</si>
  <si>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</si>
  <si>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</si>
  <si>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</si>
  <si>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</si>
  <si>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</si>
  <si>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</si>
  <si>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</si>
  <si>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</si>
  <si>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</si>
  <si>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</si>
  <si>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</si>
  <si>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</si>
  <si>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</si>
  <si>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</si>
  <si>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</si>
  <si>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</si>
  <si>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</si>
  <si>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</si>
  <si>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</si>
  <si>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</si>
  <si>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</si>
  <si>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</si>
  <si>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</si>
  <si>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</si>
  <si>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</si>
  <si>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</si>
  <si>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</si>
  <si>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</si>
  <si>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</si>
  <si>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</si>
  <si>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</si>
  <si>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</si>
  <si>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</si>
  <si>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</si>
  <si>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</si>
  <si>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</si>
  <si>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</si>
  <si>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</si>
  <si>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</si>
  <si>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</si>
  <si>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</si>
  <si>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</si>
  <si>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</si>
  <si>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</si>
  <si>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</si>
  <si>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</si>
  <si>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</si>
  <si>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</si>
  <si>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</si>
  <si>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</si>
  <si>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</si>
  <si>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</si>
  <si>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</si>
  <si>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</si>
  <si>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</si>
  <si>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</si>
  <si>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</si>
  <si>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</si>
  <si>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</si>
  <si>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</si>
  <si>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</si>
  <si>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</si>
  <si>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</si>
  <si>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</si>
  <si>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</si>
  <si>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</si>
  <si>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</si>
  <si>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</si>
  <si>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</si>
  <si>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</si>
  <si>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</si>
  <si>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</si>
  <si>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</si>
  <si>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</si>
  <si>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</si>
  <si>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</si>
  <si>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</si>
  <si>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</si>
  <si>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</si>
  <si>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</si>
  <si>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</si>
  <si>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</si>
  <si>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</si>
  <si>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</si>
  <si>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</si>
  <si>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</si>
  <si>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</si>
  <si>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</si>
  <si>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</si>
  <si>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</si>
  <si>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</si>
  <si>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</si>
  <si>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</si>
  <si>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</si>
  <si>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</si>
  <si>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</si>
  <si>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</si>
  <si>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</si>
  <si>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</si>
  <si>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</si>
  <si>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</si>
  <si>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</si>
  <si>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</si>
  <si>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</si>
  <si>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</si>
  <si>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</si>
  <si>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</si>
  <si>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</si>
  <si>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</si>
  <si>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</si>
  <si>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</si>
  <si>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</si>
  <si>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</si>
  <si>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</si>
  <si>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</si>
  <si>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</si>
  <si>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</si>
  <si>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</si>
  <si>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</si>
  <si>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</si>
  <si>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</si>
  <si>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</si>
  <si>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</si>
  <si>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</si>
  <si>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</si>
  <si>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</si>
  <si>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</si>
  <si>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</si>
  <si>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</si>
  <si>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</si>
  <si>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</si>
  <si>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</si>
  <si>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</si>
  <si>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</si>
  <si>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</si>
  <si>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</si>
  <si>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</si>
  <si>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</si>
  <si>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</si>
  <si>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</si>
  <si>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</si>
  <si>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</si>
  <si>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</si>
  <si>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</si>
  <si>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</si>
  <si>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</si>
  <si>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</si>
  <si>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</si>
  <si>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</si>
  <si>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</si>
  <si>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</si>
  <si>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</si>
  <si>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</si>
  <si>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</si>
  <si>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</si>
  <si>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</si>
  <si>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</si>
  <si>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</si>
  <si>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</si>
  <si>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</si>
  <si>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</si>
  <si>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</si>
  <si>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</si>
  <si>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</si>
  <si>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</si>
  <si>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</si>
  <si>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</si>
  <si>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</si>
  <si>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</si>
  <si>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</si>
  <si>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</si>
  <si>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</si>
  <si>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</si>
  <si>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</si>
  <si>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</si>
  <si>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</si>
  <si>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</si>
  <si>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</si>
  <si>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</si>
  <si>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</si>
  <si>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</si>
  <si>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</si>
  <si>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</si>
  <si>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</si>
  <si>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</si>
  <si>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</si>
  <si>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</si>
  <si>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</si>
  <si>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</si>
  <si>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</si>
  <si>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</si>
  <si>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</si>
  <si>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</si>
  <si>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</si>
  <si>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</si>
  <si>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</si>
  <si>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</si>
  <si>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</si>
  <si>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</si>
  <si>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</si>
  <si>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</si>
  <si>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</si>
  <si>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</si>
  <si>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</si>
  <si>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</si>
  <si>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</si>
  <si>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</si>
  <si>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</si>
  <si>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</si>
  <si>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</si>
  <si>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</si>
  <si>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</si>
  <si>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</si>
  <si>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</si>
  <si>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</si>
  <si>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</si>
  <si>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</si>
  <si>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</si>
  <si>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</si>
  <si>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</si>
  <si>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</si>
  <si>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</si>
  <si>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</si>
  <si>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</si>
  <si>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</si>
  <si>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</si>
  <si>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</si>
  <si>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</si>
  <si>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</si>
  <si>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</si>
  <si>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</si>
  <si>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</si>
  <si>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</si>
  <si>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</si>
  <si>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</si>
  <si>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</si>
  <si>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</si>
  <si>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</si>
  <si>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</si>
  <si>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</si>
  <si>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</si>
  <si>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</si>
  <si>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</si>
  <si>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</si>
  <si>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</si>
  <si>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</si>
  <si>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</si>
  <si>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</si>
  <si>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</si>
  <si>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</si>
  <si>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</si>
  <si>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</si>
  <si>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</si>
  <si>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</si>
  <si>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</si>
  <si>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</si>
  <si>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</si>
  <si>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</si>
  <si>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</si>
  <si>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</si>
  <si>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</si>
  <si>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</si>
  <si>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</si>
  <si>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</si>
  <si>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</si>
  <si>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</si>
  <si>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</si>
  <si>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</si>
  <si>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</si>
  <si>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</si>
  <si>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</si>
  <si>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</si>
  <si>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</si>
  <si>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</si>
  <si>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</si>
  <si>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</si>
  <si>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</si>
  <si>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</si>
  <si>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</si>
  <si>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</si>
  <si>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</si>
  <si>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</si>
  <si>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</si>
  <si>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</si>
  <si>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</si>
  <si>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</si>
  <si>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</si>
  <si>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</si>
  <si>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</si>
  <si>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</si>
  <si>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</si>
  <si>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</si>
  <si>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</si>
  <si>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</si>
  <si>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</si>
  <si>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</si>
  <si>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</si>
  <si>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</si>
  <si>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</si>
  <si>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</si>
  <si>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</si>
  <si>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</si>
  <si>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</si>
  <si>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</si>
  <si>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</si>
  <si>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</si>
  <si>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</si>
  <si>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</si>
  <si>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</si>
  <si>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</si>
  <si>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</si>
  <si>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</si>
  <si>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</si>
  <si>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</si>
  <si>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</si>
  <si>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</si>
  <si>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</si>
  <si>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</si>
  <si>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</si>
  <si>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</si>
  <si>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</si>
  <si>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</si>
  <si>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</si>
  <si>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</si>
  <si>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</si>
  <si>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</si>
  <si>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</si>
  <si>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</si>
  <si>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</si>
  <si>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</si>
  <si>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</si>
  <si>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</si>
  <si>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</si>
  <si>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</si>
  <si>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</si>
  <si>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</si>
  <si>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</si>
  <si>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</si>
  <si>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</si>
  <si>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</si>
  <si>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</si>
  <si>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</si>
  <si>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</si>
  <si>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</si>
  <si>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</si>
  <si>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</si>
  <si>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</si>
  <si>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</si>
  <si>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</si>
  <si>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</si>
  <si>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</si>
  <si>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</si>
  <si>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</si>
  <si>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</si>
  <si>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</si>
  <si>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</si>
  <si>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</si>
  <si>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</si>
  <si>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</si>
  <si>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</si>
  <si>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</si>
  <si>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</si>
  <si>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</si>
  <si>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</si>
  <si>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</si>
  <si>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</si>
  <si>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</si>
  <si>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</si>
  <si>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</si>
  <si>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</si>
  <si>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</si>
  <si>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</si>
  <si>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</si>
  <si>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</si>
  <si>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</si>
  <si>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</si>
  <si>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</si>
  <si>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</si>
  <si>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</si>
  <si>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</si>
  <si>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</si>
  <si>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</si>
  <si>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</si>
  <si>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</si>
  <si>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</si>
  <si>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</si>
  <si>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</si>
  <si>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</si>
  <si>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</si>
  <si>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</si>
  <si>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</si>
  <si>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</si>
  <si>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</si>
  <si>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</si>
  <si>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</si>
  <si>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</si>
  <si>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</si>
  <si>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</si>
  <si>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</si>
  <si>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</si>
  <si>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</si>
  <si>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</si>
  <si>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</si>
  <si>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</si>
  <si>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</si>
  <si>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</si>
  <si>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</si>
  <si>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</si>
  <si>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</si>
  <si>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</si>
  <si>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</si>
  <si>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</si>
  <si>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</si>
  <si>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</si>
  <si>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</si>
  <si>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</si>
  <si>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</si>
  <si>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</si>
  <si>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</si>
  <si>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</si>
  <si>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</si>
  <si>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</si>
  <si>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</si>
  <si>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</si>
  <si>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</si>
  <si>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</si>
  <si>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</si>
  <si>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</si>
  <si>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</si>
  <si>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</si>
  <si>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</si>
  <si>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</si>
  <si>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</si>
  <si>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</si>
  <si>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</si>
  <si>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</si>
  <si>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</si>
  <si>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</si>
  <si>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</si>
  <si>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</si>
  <si>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</si>
  <si>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</si>
  <si>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</si>
  <si>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</si>
  <si>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</si>
  <si>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</si>
  <si>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</si>
  <si>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</si>
  <si>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</si>
  <si>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</si>
  <si>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</si>
  <si>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</si>
  <si>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</si>
  <si>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</si>
  <si>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</si>
  <si>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</si>
  <si>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</si>
  <si>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</si>
  <si>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</si>
  <si>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</si>
  <si>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</si>
  <si>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</si>
  <si>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</si>
  <si>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</si>
  <si>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</si>
  <si>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</si>
  <si>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</si>
  <si>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</si>
  <si>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</si>
  <si>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</si>
  <si>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</si>
  <si>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</si>
  <si>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</si>
  <si>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</si>
  <si>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</si>
  <si>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</si>
  <si>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</si>
  <si>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</si>
  <si>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</si>
  <si>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</si>
  <si>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</si>
  <si>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</si>
  <si>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</si>
  <si>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</si>
  <si>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</si>
  <si>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</si>
  <si>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</si>
  <si>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</si>
  <si>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</si>
  <si>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</si>
  <si>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</si>
  <si>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</si>
  <si>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</si>
  <si>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</si>
  <si>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</si>
  <si>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</si>
  <si>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</si>
  <si>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</si>
  <si>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</si>
  <si>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</si>
  <si>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</si>
  <si>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</si>
  <si>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</si>
  <si>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</si>
  <si>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</si>
  <si>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</si>
  <si>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</si>
  <si>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</si>
  <si>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</si>
  <si>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</si>
  <si>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</si>
  <si>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</si>
  <si>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</si>
  <si>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</si>
  <si>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</si>
  <si>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</si>
  <si>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</si>
  <si>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</si>
  <si>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</si>
  <si>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</si>
  <si>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</si>
  <si>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</si>
  <si>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</si>
  <si>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</si>
  <si>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</si>
  <si>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</si>
  <si>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</si>
  <si>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</si>
  <si>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</si>
  <si>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</si>
  <si>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</si>
  <si>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</si>
  <si>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</si>
  <si>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</si>
  <si>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</si>
  <si>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</si>
  <si>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</si>
  <si>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</si>
  <si>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</si>
  <si>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</si>
  <si>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</si>
  <si>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</si>
  <si>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</si>
  <si>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</si>
  <si>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</si>
  <si>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</si>
  <si>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</si>
  <si>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</si>
  <si>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</si>
  <si>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</si>
  <si>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</si>
  <si>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</si>
  <si>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</si>
  <si>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</si>
  <si>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</si>
  <si>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</si>
  <si>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</si>
  <si>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</si>
  <si>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</si>
  <si>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</si>
  <si>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</si>
  <si>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</si>
  <si>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</si>
  <si>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</si>
  <si>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</si>
  <si>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</si>
  <si>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</si>
  <si>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</si>
  <si>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</si>
  <si>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</si>
  <si>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</si>
  <si>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</si>
  <si>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</si>
  <si>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</si>
  <si>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</si>
  <si>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</si>
  <si>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</si>
  <si>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</si>
  <si>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</si>
  <si>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</si>
  <si>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</si>
  <si>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</si>
  <si>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</si>
  <si>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</si>
  <si>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</si>
  <si>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</si>
  <si>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</si>
  <si>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</si>
  <si>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</si>
  <si>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</si>
  <si>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</si>
  <si>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</si>
  <si>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</si>
  <si>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</si>
  <si>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</si>
  <si>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</si>
  <si>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</si>
  <si>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</si>
  <si>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</si>
  <si>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</si>
  <si>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</si>
  <si>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</si>
  <si>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</si>
  <si>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</si>
  <si>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</si>
  <si>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</si>
  <si>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</si>
  <si>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</si>
  <si>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</si>
  <si>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</si>
  <si>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</si>
  <si>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</si>
  <si>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</si>
  <si>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</si>
  <si>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</si>
  <si>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</si>
  <si>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</si>
  <si>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</si>
  <si>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</si>
  <si>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</si>
  <si>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</si>
  <si>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</si>
  <si>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</si>
  <si>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</si>
  <si>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</si>
  <si>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</si>
  <si>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</si>
  <si>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</si>
  <si>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</si>
  <si>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</si>
  <si>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</si>
  <si>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</si>
  <si>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</si>
  <si>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</si>
  <si>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</si>
  <si>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</si>
  <si>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</si>
  <si>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</si>
  <si>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</si>
  <si>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</si>
  <si>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</si>
  <si>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</si>
  <si>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</si>
  <si>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</si>
  <si>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</si>
  <si>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</si>
  <si>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</si>
  <si>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</si>
  <si>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</si>
  <si>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</si>
  <si>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</si>
  <si>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</si>
  <si>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</si>
  <si>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</si>
  <si>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</si>
  <si>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</si>
  <si>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</si>
  <si>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</si>
  <si>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</si>
  <si>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</si>
  <si>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</si>
  <si>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</si>
  <si>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</si>
  <si>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</si>
  <si>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</si>
  <si>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</si>
  <si>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</si>
  <si>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</si>
  <si>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</si>
  <si>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</si>
  <si>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</si>
  <si>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</si>
  <si>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</si>
  <si>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</si>
  <si>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</si>
  <si>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</si>
  <si>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</si>
  <si>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</si>
  <si>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</si>
  <si>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</si>
  <si>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</si>
  <si>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</si>
  <si>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</si>
  <si>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</si>
  <si>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</si>
  <si>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</si>
  <si>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</si>
  <si>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</si>
  <si>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</si>
  <si>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</si>
  <si>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</si>
  <si>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</si>
  <si>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</si>
  <si>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</si>
  <si>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</si>
  <si>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</si>
  <si>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</si>
  <si>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</si>
  <si>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</si>
  <si>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</si>
  <si>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</si>
  <si>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</si>
  <si>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</si>
  <si>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</si>
  <si>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</si>
  <si>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</si>
  <si>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</si>
  <si>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</si>
  <si>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</si>
  <si>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</si>
  <si>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</si>
  <si>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</si>
  <si>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</si>
  <si>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</si>
  <si>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</si>
  <si>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</si>
  <si>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</si>
  <si>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</si>
  <si>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</si>
  <si>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</si>
  <si>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</si>
  <si>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</si>
  <si>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</si>
  <si>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</si>
  <si>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</si>
  <si>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</si>
  <si>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</si>
  <si>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</si>
  <si>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</si>
  <si>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</si>
  <si>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</si>
  <si>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</si>
  <si>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</si>
  <si>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</si>
  <si>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</si>
  <si>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</si>
  <si>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</si>
  <si>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</si>
  <si>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</si>
  <si>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</si>
  <si>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</si>
  <si>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</si>
  <si>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</si>
  <si>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</si>
  <si>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</si>
  <si>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</si>
  <si>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</si>
  <si>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</si>
  <si>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</si>
  <si>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</si>
  <si>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</si>
  <si>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</si>
  <si>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</si>
  <si>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</si>
  <si>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</si>
  <si>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</si>
  <si>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</si>
  <si>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</si>
  <si>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</si>
  <si>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</si>
  <si>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</si>
  <si>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</si>
  <si>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</si>
  <si>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</si>
  <si>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</si>
  <si>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</si>
  <si>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</si>
  <si>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</si>
  <si>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</si>
  <si>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</si>
  <si>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</si>
  <si>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</si>
  <si>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</si>
  <si>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</si>
  <si>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</si>
  <si>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</si>
  <si>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</si>
  <si>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</si>
  <si>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</si>
  <si>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</si>
  <si>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</si>
  <si>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</si>
  <si>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</si>
  <si>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</si>
  <si>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</si>
  <si>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</si>
  <si>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</si>
  <si>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</si>
  <si>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</si>
  <si>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</si>
  <si>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</si>
  <si>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</si>
  <si>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</si>
  <si>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</si>
  <si>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</si>
  <si>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</si>
  <si>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</si>
  <si>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</si>
  <si>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</si>
  <si>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</si>
  <si>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</si>
  <si>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</si>
  <si>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</si>
  <si>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</si>
  <si>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</si>
  <si>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</si>
  <si>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</si>
  <si>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</si>
  <si>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</si>
  <si>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</si>
  <si>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</si>
  <si>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</si>
  <si>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</si>
  <si>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</si>
  <si>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</si>
  <si>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</si>
  <si>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</si>
  <si>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</si>
  <si>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</si>
  <si>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</si>
  <si>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</si>
  <si>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</si>
  <si>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</si>
  <si>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</si>
  <si>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</si>
  <si>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</si>
  <si>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</si>
  <si>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</si>
  <si>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</si>
  <si>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</si>
  <si>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</si>
  <si>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</si>
  <si>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</si>
  <si>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</si>
  <si>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</si>
  <si>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</si>
  <si>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</si>
  <si>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</si>
  <si>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</si>
  <si>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</si>
  <si>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</si>
  <si>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</si>
  <si>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</si>
  <si>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</si>
  <si>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</si>
  <si>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</si>
  <si>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</si>
  <si>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</si>
  <si>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</si>
  <si>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</si>
  <si>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</si>
  <si>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</si>
  <si>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</si>
  <si>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</si>
  <si>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</si>
  <si>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</si>
  <si>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</si>
  <si>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</si>
  <si>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</si>
  <si>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</si>
  <si>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</si>
  <si>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</si>
  <si>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</si>
  <si>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</si>
  <si>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</si>
  <si>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</si>
  <si>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</si>
  <si>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</si>
  <si>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</si>
  <si>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</si>
  <si>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</si>
  <si>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</si>
  <si>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</si>
  <si>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</si>
  <si>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</si>
  <si>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</si>
  <si>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</si>
  <si>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</si>
  <si>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</si>
  <si>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</si>
  <si>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</si>
  <si>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</si>
  <si>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</si>
  <si>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</si>
  <si>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</si>
  <si>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</si>
  <si>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</si>
  <si>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</si>
  <si>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</si>
  <si>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</si>
  <si>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</si>
  <si>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</si>
  <si>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</si>
  <si>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</si>
  <si>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</si>
  <si>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</si>
  <si>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</si>
  <si>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</si>
  <si>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</si>
  <si>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</si>
  <si>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</si>
  <si>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</si>
  <si>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</si>
  <si>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</si>
  <si>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</si>
  <si>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</si>
  <si>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</si>
  <si>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</si>
  <si>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</si>
  <si>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</si>
  <si>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</si>
  <si>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</si>
  <si>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</si>
  <si>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</si>
  <si>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</si>
  <si>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</si>
  <si>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</si>
  <si>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</si>
  <si>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</si>
  <si>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</si>
  <si>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</si>
  <si>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</si>
  <si>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</si>
  <si>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</si>
  <si>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</si>
  <si>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</si>
  <si>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</si>
  <si>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</si>
  <si>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</si>
  <si>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</si>
  <si>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</si>
  <si>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</si>
  <si>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</si>
  <si>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</si>
  <si>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</si>
  <si>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</si>
  <si>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</si>
  <si>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</si>
  <si>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</si>
  <si>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</si>
  <si>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</si>
  <si>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</si>
  <si>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</si>
  <si>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</si>
  <si>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</si>
  <si>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</si>
  <si>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</si>
  <si>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</si>
  <si>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</si>
  <si>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</si>
  <si>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</si>
  <si>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</si>
  <si>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</si>
  <si>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</si>
  <si>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</si>
  <si>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</si>
  <si>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</si>
  <si>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</si>
  <si>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</si>
  <si>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</si>
  <si>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</si>
  <si>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</si>
  <si>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</si>
  <si>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</si>
  <si>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</si>
  <si>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</si>
  <si>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</si>
  <si>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</si>
  <si>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</si>
  <si>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</si>
  <si>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</si>
  <si>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</si>
  <si>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</si>
  <si>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</si>
  <si>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</si>
  <si>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</si>
  <si>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</si>
  <si>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</si>
  <si>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</si>
  <si>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</si>
  <si>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</si>
  <si>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</si>
  <si>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</si>
  <si>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</si>
  <si>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</si>
  <si>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</si>
  <si>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</si>
  <si>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</si>
  <si>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</si>
  <si>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</si>
  <si>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</si>
  <si>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</si>
  <si>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</si>
  <si>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</si>
  <si>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</si>
  <si>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</si>
  <si>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</si>
  <si>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</si>
  <si>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</si>
  <si>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</si>
  <si>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</si>
  <si>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</si>
  <si>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</si>
  <si>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</si>
  <si>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</si>
  <si>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</si>
  <si>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</si>
  <si>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</si>
  <si>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</si>
  <si>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</si>
  <si>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</si>
  <si>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</si>
  <si>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</si>
  <si>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</si>
  <si>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</si>
  <si>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</si>
  <si>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</si>
  <si>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</si>
  <si>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</si>
  <si>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</si>
  <si>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</si>
  <si>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</si>
  <si>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</si>
  <si>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</si>
  <si>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</si>
  <si>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</si>
  <si>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</si>
  <si>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</si>
  <si>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</si>
  <si>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</si>
  <si>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</si>
  <si>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</si>
  <si>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</si>
  <si>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</si>
  <si>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</si>
  <si>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</si>
  <si>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</si>
  <si>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</si>
  <si>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</si>
  <si>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</si>
  <si>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</si>
  <si>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</si>
  <si>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</si>
  <si>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</si>
  <si>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</si>
  <si>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</si>
  <si>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</si>
  <si>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</si>
  <si>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</si>
  <si>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</si>
  <si>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</si>
  <si>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</si>
  <si>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</si>
  <si>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</si>
  <si>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</si>
  <si>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</si>
  <si>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</si>
  <si>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</si>
  <si>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</si>
  <si>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</si>
  <si>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</si>
  <si>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</si>
  <si>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</si>
  <si>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</si>
  <si>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</si>
  <si>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</si>
  <si>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</si>
  <si>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</si>
  <si>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</si>
  <si>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</si>
  <si>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</si>
  <si>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</si>
  <si>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</si>
  <si>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</si>
  <si>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</si>
  <si>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</si>
  <si>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</si>
  <si>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</si>
  <si>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</si>
  <si>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</si>
  <si>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</si>
  <si>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</si>
  <si>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</si>
  <si>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</si>
  <si>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</si>
  <si>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</si>
  <si>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</si>
  <si>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</si>
  <si>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</si>
  <si>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</si>
  <si>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</si>
  <si>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</si>
  <si>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</si>
  <si>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</si>
  <si>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</si>
  <si>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</si>
  <si>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</si>
  <si>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</si>
  <si>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</si>
  <si>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</si>
  <si>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</si>
  <si>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</si>
  <si>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</si>
  <si>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</si>
  <si>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</si>
  <si>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</si>
  <si>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</si>
  <si>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</si>
  <si>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</si>
  <si>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</si>
  <si>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</si>
  <si>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</si>
  <si>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</si>
  <si>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</si>
  <si>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</si>
  <si>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</si>
  <si>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</si>
  <si>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</si>
  <si>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</si>
  <si>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</si>
  <si>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</si>
  <si>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</si>
  <si>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</si>
  <si>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</si>
  <si>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</si>
  <si>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</si>
  <si>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</si>
  <si>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</si>
  <si>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</si>
  <si>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</si>
  <si>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</si>
  <si>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</si>
  <si>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</si>
  <si>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</si>
  <si>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</si>
  <si>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</si>
  <si>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</si>
  <si>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</si>
  <si>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</si>
  <si>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</si>
  <si>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</si>
  <si>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</si>
  <si>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</si>
  <si>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</si>
  <si>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</si>
  <si>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</si>
  <si>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</si>
  <si>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</si>
  <si>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</si>
  <si>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</si>
  <si>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</si>
  <si>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</si>
  <si>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</si>
  <si>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</si>
  <si>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</si>
  <si>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</si>
  <si>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</si>
  <si>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</si>
  <si>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</si>
  <si>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</si>
  <si>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</si>
  <si>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</si>
  <si>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</si>
  <si>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</si>
  <si>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</si>
  <si>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</si>
  <si>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</si>
  <si>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</si>
  <si>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</si>
  <si>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</si>
  <si>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</si>
  <si>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</si>
  <si>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</si>
  <si>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</si>
  <si>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</si>
  <si>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</si>
  <si>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</si>
  <si>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</si>
  <si>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</si>
  <si>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</si>
  <si>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</si>
  <si>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</si>
  <si>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</si>
  <si>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</si>
  <si>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</si>
  <si>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</si>
  <si>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</si>
  <si>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</si>
  <si>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</si>
  <si>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</si>
  <si>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</si>
  <si>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</si>
  <si>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</si>
  <si>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</si>
  <si>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</si>
  <si>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</si>
  <si>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</si>
  <si>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</si>
  <si>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</si>
  <si>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</si>
  <si>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</si>
  <si>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</si>
  <si>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</si>
  <si>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</si>
  <si>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</si>
  <si>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</si>
  <si>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</si>
  <si>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</si>
  <si>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</si>
  <si>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</si>
  <si>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</si>
  <si>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</si>
  <si>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</si>
  <si>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</si>
  <si>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</si>
  <si>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</si>
  <si>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</si>
  <si>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</si>
  <si>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</si>
  <si>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</si>
  <si>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</si>
  <si>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</si>
  <si>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</si>
  <si>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</si>
  <si>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</si>
  <si>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</si>
  <si>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</si>
  <si>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</si>
  <si>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</si>
  <si>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</si>
  <si>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</si>
  <si>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</si>
  <si>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</si>
  <si>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</si>
  <si>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</si>
  <si>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</si>
  <si>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</si>
  <si>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</si>
  <si>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</si>
  <si>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</si>
  <si>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</si>
  <si>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</si>
  <si>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</si>
  <si>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</si>
  <si>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</si>
  <si>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</si>
  <si>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</si>
  <si>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</si>
  <si>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</si>
  <si>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</si>
  <si>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</si>
  <si>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</si>
  <si>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</si>
  <si>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</si>
  <si>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</si>
  <si>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</si>
  <si>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</si>
  <si>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</si>
  <si>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</si>
  <si>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</si>
  <si>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</si>
  <si>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</si>
  <si>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</si>
  <si>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</si>
  <si>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</si>
  <si>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</si>
  <si>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</si>
  <si>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</si>
  <si>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</si>
  <si>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</si>
  <si>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</si>
  <si>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</si>
  <si>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</si>
  <si>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</si>
  <si>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</si>
  <si>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</si>
  <si>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</si>
  <si>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</si>
  <si>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</si>
  <si>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</si>
  <si>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</si>
  <si>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</si>
  <si>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</si>
  <si>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</si>
  <si>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</si>
  <si>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</si>
  <si>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</si>
  <si>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</si>
  <si>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</si>
  <si>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</si>
  <si>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</si>
  <si>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</si>
  <si>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</si>
  <si>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</si>
  <si>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</si>
  <si>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</si>
  <si>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</si>
  <si>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</si>
  <si>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</si>
  <si>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</si>
  <si>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</si>
  <si>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</si>
  <si>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</si>
  <si>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</si>
  <si>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</si>
  <si>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</si>
  <si>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</si>
  <si>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</si>
  <si>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</si>
  <si>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</si>
  <si>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</si>
  <si>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</si>
  <si>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</si>
  <si>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</si>
  <si>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</si>
  <si>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</si>
  <si>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greater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</si>
</sst>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6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x State!PivotTable1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x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x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x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1-485A-AD7F-B7F1B0E93EB3}"/>
            </c:ext>
          </c:extLst>
        </c:ser>
        <c:ser>
          <c:idx val="1"/>
          <c:order val="1"/>
          <c:tx>
            <c:strRef>
              <c:f>'Category x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x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x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31-485A-AD7F-B7F1B0E93EB3}"/>
            </c:ext>
          </c:extLst>
        </c:ser>
        <c:ser>
          <c:idx val="2"/>
          <c:order val="2"/>
          <c:tx>
            <c:strRef>
              <c:f>'Category x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x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x 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31-485A-AD7F-B7F1B0E93EB3}"/>
            </c:ext>
          </c:extLst>
        </c:ser>
        <c:ser>
          <c:idx val="3"/>
          <c:order val="3"/>
          <c:tx>
            <c:strRef>
              <c:f>'Category x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x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x 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31-485A-AD7F-B7F1B0E93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3967839"/>
        <c:axId val="1365324031"/>
      </c:barChart>
      <c:catAx>
        <c:axId val="135396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324031"/>
        <c:crosses val="autoZero"/>
        <c:auto val="1"/>
        <c:lblAlgn val="ctr"/>
        <c:lblOffset val="100"/>
        <c:noMultiLvlLbl val="0"/>
      </c:catAx>
      <c:valAx>
        <c:axId val="136532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96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x State!PivotTable2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x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x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x State'!$B$6:$B$47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3C-4A62-A983-76B5D178306D}"/>
            </c:ext>
          </c:extLst>
        </c:ser>
        <c:ser>
          <c:idx val="1"/>
          <c:order val="1"/>
          <c:tx>
            <c:strRef>
              <c:f>'Sub-category x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x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x 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3C-4A62-A983-76B5D178306D}"/>
            </c:ext>
          </c:extLst>
        </c:ser>
        <c:ser>
          <c:idx val="2"/>
          <c:order val="2"/>
          <c:tx>
            <c:strRef>
              <c:f>'Sub-category x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x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x State'!$D$6:$D$47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3C-4A62-A983-76B5D178306D}"/>
            </c:ext>
          </c:extLst>
        </c:ser>
        <c:ser>
          <c:idx val="3"/>
          <c:order val="3"/>
          <c:tx>
            <c:strRef>
              <c:f>'Sub-category x State'!$E$4:$E$5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x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x State'!$E$6:$E$47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3C-4A62-A983-76B5D1783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5730207"/>
        <c:axId val="1652356559"/>
      </c:barChart>
      <c:catAx>
        <c:axId val="1545730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356559"/>
        <c:crosses val="autoZero"/>
        <c:auto val="1"/>
        <c:lblAlgn val="ctr"/>
        <c:lblOffset val="100"/>
        <c:noMultiLvlLbl val="0"/>
      </c:catAx>
      <c:valAx>
        <c:axId val="165235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73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x State!PivotTable3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x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x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x State'!$B$6:$B$18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1E-4435-AB39-60D6E6DD56FD}"/>
            </c:ext>
          </c:extLst>
        </c:ser>
        <c:ser>
          <c:idx val="1"/>
          <c:order val="1"/>
          <c:tx>
            <c:strRef>
              <c:f>'Date Created x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x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x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1E-4435-AB39-60D6E6DD56FD}"/>
            </c:ext>
          </c:extLst>
        </c:ser>
        <c:ser>
          <c:idx val="2"/>
          <c:order val="2"/>
          <c:tx>
            <c:strRef>
              <c:f>'Date Created x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x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x State'!$D$6:$D$18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1E-4435-AB39-60D6E6DD56FD}"/>
            </c:ext>
          </c:extLst>
        </c:ser>
        <c:ser>
          <c:idx val="3"/>
          <c:order val="3"/>
          <c:tx>
            <c:strRef>
              <c:f>'Date Created x State'!$E$4:$E$5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x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x State'!$E$6:$E$18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1E-4435-AB39-60D6E6DD5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1293183"/>
        <c:axId val="1481118271"/>
      </c:lineChart>
      <c:catAx>
        <c:axId val="105129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118271"/>
        <c:crosses val="autoZero"/>
        <c:auto val="1"/>
        <c:lblAlgn val="ctr"/>
        <c:lblOffset val="100"/>
        <c:noMultiLvlLbl val="0"/>
      </c:catAx>
      <c:valAx>
        <c:axId val="148111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29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</a:t>
            </a:r>
            <a:r>
              <a:rPr lang="en-US" baseline="0"/>
              <a:t> Relationship Between Goal Amount and Kickstarter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0.41762452107279696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FC-40FA-82EA-D23F4C4C6A3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0.46360153256704983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FC-40FA-82EA-D23F4C4C6A3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0.11877394636015326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FC-40FA-82EA-D23F4C4C6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004367"/>
        <c:axId val="1654437263"/>
      </c:lineChart>
      <c:catAx>
        <c:axId val="1704004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437263"/>
        <c:crosses val="autoZero"/>
        <c:auto val="1"/>
        <c:lblAlgn val="ctr"/>
        <c:lblOffset val="100"/>
        <c:noMultiLvlLbl val="0"/>
      </c:catAx>
      <c:valAx>
        <c:axId val="165443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00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2</xdr:row>
      <xdr:rowOff>3810</xdr:rowOff>
    </xdr:from>
    <xdr:to>
      <xdr:col>18</xdr:col>
      <xdr:colOff>22860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D8CE8E-4D33-49E7-85A0-15EAFCF15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3</xdr:row>
      <xdr:rowOff>3810</xdr:rowOff>
    </xdr:from>
    <xdr:to>
      <xdr:col>18</xdr:col>
      <xdr:colOff>0</xdr:colOff>
      <xdr:row>28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2AD48C-906F-4AE3-95B2-472EC829B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3</xdr:row>
      <xdr:rowOff>3810</xdr:rowOff>
    </xdr:from>
    <xdr:to>
      <xdr:col>17</xdr:col>
      <xdr:colOff>594360</xdr:colOff>
      <xdr:row>28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0EB5B1-54E4-4D71-BFD9-BC1F0B759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</xdr:colOff>
      <xdr:row>13</xdr:row>
      <xdr:rowOff>80010</xdr:rowOff>
    </xdr:from>
    <xdr:to>
      <xdr:col>8</xdr:col>
      <xdr:colOff>7620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A5AB6F-4641-4A0E-9978-C1EE952678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anie Follett" refreshedDate="43786.613007870372" createdVersion="6" refreshedVersion="6" minRefreshableVersion="3" recordCount="4114" xr:uid="{E4639562-7323-4CF7-860A-2E5BC177A386}">
  <cacheSource type="worksheet">
    <worksheetSource ref="C1:R4115" sheet="Data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anie Follett" refreshedDate="43786.624617361114" createdVersion="6" refreshedVersion="6" minRefreshableVersion="3" recordCount="4114" xr:uid="{58ACACF4-1C1E-4AD7-8535-23A5DB7C94C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F813BE-7174-4FB4-B6B7-C63FB5C03139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6"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40194C-9826-4723-8569-BF698AF776DC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6"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4" hier="-1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BB23E-A3AE-499E-AFD2-3CA55B439010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A2" sqref="A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style="7" bestFit="1" customWidth="1"/>
    <col min="17" max="17" width="13.21875" bestFit="1" customWidth="1"/>
    <col min="18" max="18" width="18.1093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7">
        <f>IFERROR(E2/L2, 0)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7">
        <f t="shared" ref="P3:P66" si="1">IFERROR(E3/L3, 0)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7">
        <f t="shared" ref="P67:P130" si="5">IFERROR(E67/L67, 0)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>
        <f t="shared" si="5"/>
        <v>0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>
        <f t="shared" si="5"/>
        <v>0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7">
        <f t="shared" ref="P131:P194" si="9">IFERROR(E131/L131, 0)</f>
        <v>0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>
        <f t="shared" si="9"/>
        <v>0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>
        <f t="shared" si="9"/>
        <v>0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>
        <f t="shared" si="9"/>
        <v>0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>
        <f t="shared" si="9"/>
        <v>0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>
        <f t="shared" si="9"/>
        <v>0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>
        <f t="shared" si="9"/>
        <v>0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>
        <f t="shared" si="9"/>
        <v>0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>
        <f t="shared" si="9"/>
        <v>0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>
        <f t="shared" si="9"/>
        <v>0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>
        <f t="shared" si="9"/>
        <v>0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>
        <f t="shared" si="9"/>
        <v>0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>
        <f t="shared" si="9"/>
        <v>0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>
        <f t="shared" si="9"/>
        <v>0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>
        <f t="shared" si="9"/>
        <v>0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>
        <f t="shared" si="9"/>
        <v>0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>
        <f t="shared" si="9"/>
        <v>0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>
        <f t="shared" si="9"/>
        <v>0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>
        <f t="shared" si="9"/>
        <v>0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>
        <f t="shared" si="9"/>
        <v>0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>
        <f t="shared" si="9"/>
        <v>0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>
        <f t="shared" si="9"/>
        <v>0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7">
        <f t="shared" ref="P195:P258" si="13">IFERROR(E195/L195, 0)</f>
        <v>0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>
        <f t="shared" si="13"/>
        <v>0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>
        <f t="shared" si="13"/>
        <v>0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>
        <f t="shared" si="13"/>
        <v>0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>
        <f t="shared" si="13"/>
        <v>0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>
        <f t="shared" si="13"/>
        <v>0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>
        <f t="shared" si="13"/>
        <v>0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>
        <f t="shared" si="13"/>
        <v>0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>
        <f t="shared" si="13"/>
        <v>0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>
        <f t="shared" si="13"/>
        <v>0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>
        <f t="shared" si="13"/>
        <v>0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>
        <f t="shared" si="13"/>
        <v>0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>
        <f t="shared" si="13"/>
        <v>0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>
        <f t="shared" si="13"/>
        <v>0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>
        <f t="shared" si="13"/>
        <v>0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>
        <f t="shared" si="13"/>
        <v>0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>
        <f t="shared" si="13"/>
        <v>0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>
        <f t="shared" si="13"/>
        <v>0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>
        <f t="shared" si="13"/>
        <v>0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7">
        <f t="shared" ref="P259:P322" si="17">IFERROR(E259/L259, 0)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7">
        <f t="shared" ref="P323:P386" si="21">IFERROR(E323/L323, 0)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7">
        <f t="shared" ref="P387:P450" si="25">IFERROR(E387/L387, 0)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>
        <f t="shared" si="25"/>
        <v>0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>
        <f t="shared" si="25"/>
        <v>0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>
        <f t="shared" si="25"/>
        <v>0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>
        <f t="shared" si="25"/>
        <v>0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>
        <f t="shared" si="25"/>
        <v>0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>
        <f t="shared" si="25"/>
        <v>0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>
        <f t="shared" si="25"/>
        <v>0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7">
        <f t="shared" ref="P451:P514" si="29">IFERROR(E451/L451, 0)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>
        <f t="shared" si="29"/>
        <v>0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>
        <f t="shared" si="29"/>
        <v>0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>
        <f t="shared" si="29"/>
        <v>0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>
        <f t="shared" si="29"/>
        <v>0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>
        <f t="shared" si="29"/>
        <v>0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>
        <f t="shared" si="29"/>
        <v>0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>
        <f t="shared" si="29"/>
        <v>0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>
        <f t="shared" si="29"/>
        <v>0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>
        <f t="shared" si="29"/>
        <v>0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>
        <f t="shared" si="29"/>
        <v>0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>
        <f t="shared" si="29"/>
        <v>0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>
        <f t="shared" si="29"/>
        <v>0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>
        <f t="shared" si="29"/>
        <v>0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>
        <f t="shared" si="29"/>
        <v>0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>
        <f t="shared" si="29"/>
        <v>0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>
        <f t="shared" si="29"/>
        <v>0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>
        <f t="shared" si="29"/>
        <v>0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>
        <f t="shared" si="29"/>
        <v>0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7">
        <f t="shared" ref="P515:P578" si="33">IFERROR(E515/L515, 0)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>
        <f t="shared" si="33"/>
        <v>0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>
        <f t="shared" si="33"/>
        <v>0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>
        <f t="shared" si="33"/>
        <v>0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>
        <f t="shared" si="33"/>
        <v>0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>
        <f t="shared" si="33"/>
        <v>0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>
        <f t="shared" si="33"/>
        <v>0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>
        <f t="shared" si="33"/>
        <v>0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>
        <f t="shared" si="33"/>
        <v>0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>
        <f t="shared" si="33"/>
        <v>0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>
        <f t="shared" si="33"/>
        <v>0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7">
        <f t="shared" ref="P579:P642" si="37">IFERROR(E579/L579, 0)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>
        <f t="shared" si="37"/>
        <v>0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>
        <f t="shared" si="37"/>
        <v>0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>
        <f t="shared" si="37"/>
        <v>0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>
        <f t="shared" si="37"/>
        <v>0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>
        <f t="shared" si="37"/>
        <v>0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>
        <f t="shared" si="37"/>
        <v>0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>
        <f t="shared" si="37"/>
        <v>0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>
        <f t="shared" si="37"/>
        <v>0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>
        <f t="shared" si="37"/>
        <v>0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>
        <f t="shared" si="37"/>
        <v>0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>
        <f t="shared" si="37"/>
        <v>0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>
        <f t="shared" si="37"/>
        <v>0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>
        <f t="shared" si="37"/>
        <v>0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>
        <f t="shared" si="37"/>
        <v>0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>
        <f t="shared" si="37"/>
        <v>0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>
        <f t="shared" si="37"/>
        <v>0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>
        <f t="shared" si="37"/>
        <v>0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>
        <f t="shared" si="37"/>
        <v>0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>
        <f t="shared" si="37"/>
        <v>0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7">
        <f t="shared" ref="P643:P706" si="41">IFERROR(E643/L643, 0)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>
        <f t="shared" si="41"/>
        <v>0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7">
        <f t="shared" ref="P707:P770" si="45">IFERROR(E707/L707, 0)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>
        <f t="shared" si="45"/>
        <v>0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>
        <f t="shared" si="45"/>
        <v>0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>
        <f t="shared" si="45"/>
        <v>0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>
        <f t="shared" si="45"/>
        <v>0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>
        <f t="shared" si="45"/>
        <v>0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>
        <f t="shared" si="45"/>
        <v>0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>
        <f t="shared" si="45"/>
        <v>0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7">
        <f t="shared" ref="P771:P834" si="49">IFERROR(E771/L771, 0)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>
        <f t="shared" si="49"/>
        <v>0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7">
        <f t="shared" ref="P835:P898" si="53">IFERROR(E835/L835, 0)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>
        <f t="shared" si="53"/>
        <v>0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>
        <f t="shared" si="53"/>
        <v>0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7">
        <f t="shared" ref="P899:P962" si="57">IFERROR(E899/L899, 0)</f>
        <v>0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>
        <f t="shared" si="57"/>
        <v>0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>
        <f t="shared" si="57"/>
        <v>0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>
        <f t="shared" si="57"/>
        <v>0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>
        <f t="shared" si="57"/>
        <v>0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>
        <f t="shared" si="57"/>
        <v>0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>
        <f t="shared" si="57"/>
        <v>0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>
        <f t="shared" si="57"/>
        <v>0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>
        <f t="shared" si="57"/>
        <v>0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>
        <f t="shared" si="57"/>
        <v>0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>
        <f t="shared" si="57"/>
        <v>0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>
        <f t="shared" si="57"/>
        <v>0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>
        <f t="shared" si="57"/>
        <v>0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>
        <f t="shared" si="57"/>
        <v>0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7">
        <f t="shared" ref="P963:P1026" si="61">IFERROR(E963/L963, 0)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>
        <f t="shared" si="61"/>
        <v>0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7">
        <f t="shared" ref="P1027:P1090" si="65">IFERROR(E1027/L1027, 0)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>
        <f t="shared" si="65"/>
        <v>0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>
        <f t="shared" si="65"/>
        <v>0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>
        <f t="shared" si="65"/>
        <v>0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>
        <f t="shared" si="65"/>
        <v>0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>
        <f t="shared" si="65"/>
        <v>0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>
        <f t="shared" si="65"/>
        <v>0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>
        <f t="shared" si="65"/>
        <v>0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>
        <f t="shared" si="65"/>
        <v>0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>
        <f t="shared" si="65"/>
        <v>0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>
        <f t="shared" si="65"/>
        <v>0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>
        <f t="shared" si="65"/>
        <v>0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>
        <f t="shared" si="65"/>
        <v>0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>
        <f t="shared" si="65"/>
        <v>0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>
        <f t="shared" si="65"/>
        <v>0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>
        <f t="shared" si="65"/>
        <v>0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>
        <f t="shared" si="65"/>
        <v>0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>
        <f t="shared" si="65"/>
        <v>0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7">
        <f t="shared" ref="P1091:P1154" si="69">IFERROR(E1091/L1091, 0)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>
        <f t="shared" si="69"/>
        <v>0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>
        <f t="shared" si="69"/>
        <v>0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>
        <f t="shared" si="69"/>
        <v>0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>
        <f t="shared" si="69"/>
        <v>0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>
        <f t="shared" si="69"/>
        <v>0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>
        <f t="shared" si="69"/>
        <v>0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>
        <f t="shared" si="69"/>
        <v>0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>
        <f t="shared" si="69"/>
        <v>0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>
        <f t="shared" si="69"/>
        <v>0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>
        <f t="shared" si="69"/>
        <v>0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>
        <f t="shared" si="69"/>
        <v>0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7">
        <f t="shared" ref="P1155:P1218" si="73">IFERROR(E1155/L1155, 0)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>
        <f t="shared" si="73"/>
        <v>0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>
        <f t="shared" si="73"/>
        <v>0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>
        <f t="shared" si="73"/>
        <v>0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>
        <f t="shared" si="73"/>
        <v>0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>
        <f t="shared" si="73"/>
        <v>0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>
        <f t="shared" si="73"/>
        <v>0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>
        <f t="shared" si="73"/>
        <v>0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7">
        <f t="shared" ref="P1219:P1282" si="77">IFERROR(E1219/L1219, 0)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>
        <f t="shared" si="77"/>
        <v>0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>
        <f t="shared" si="77"/>
        <v>0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>
        <f t="shared" si="77"/>
        <v>0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>
        <f t="shared" si="77"/>
        <v>0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>
        <f t="shared" si="77"/>
        <v>0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>
        <f t="shared" si="77"/>
        <v>0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>
        <f t="shared" si="77"/>
        <v>0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7">
        <f t="shared" ref="P1283:P1346" si="81">IFERROR(E1283/L1283, 0)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>
        <f t="shared" si="81"/>
        <v>0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>
        <f t="shared" si="81"/>
        <v>0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>
        <f t="shared" si="81"/>
        <v>0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7">
        <f t="shared" ref="P1347:P1410" si="85">IFERROR(E1347/L1347, 0)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7">
        <f t="shared" ref="P1411:P1474" si="89">IFERROR(E1411/L1411, 0)</f>
        <v>0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>
        <f t="shared" si="89"/>
        <v>0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>
        <f t="shared" si="89"/>
        <v>0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>
        <f t="shared" si="89"/>
        <v>0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>
        <f t="shared" si="89"/>
        <v>0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>
        <f t="shared" si="89"/>
        <v>0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>
        <f t="shared" si="89"/>
        <v>0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>
        <f t="shared" si="89"/>
        <v>0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>
        <f t="shared" si="89"/>
        <v>0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>
        <f t="shared" si="89"/>
        <v>0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>
        <f t="shared" si="89"/>
        <v>0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>
        <f t="shared" si="89"/>
        <v>0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>
        <f t="shared" si="89"/>
        <v>0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>
        <f t="shared" si="89"/>
        <v>0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>
        <f t="shared" si="89"/>
        <v>0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>
        <f t="shared" si="89"/>
        <v>0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>
        <f t="shared" si="89"/>
        <v>0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>
        <f t="shared" si="89"/>
        <v>0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>
        <f t="shared" si="89"/>
        <v>0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7">
        <f t="shared" ref="P1475:P1538" si="93">IFERROR(E1475/L1475, 0)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>
        <f t="shared" si="93"/>
        <v>0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>
        <f t="shared" si="93"/>
        <v>0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>
        <f t="shared" si="93"/>
        <v>0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>
        <f t="shared" si="93"/>
        <v>0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>
        <f t="shared" si="93"/>
        <v>0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>
        <f t="shared" si="93"/>
        <v>0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7">
        <f t="shared" ref="P1539:P1602" si="97">IFERROR(E1539/L1539, 0)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>
        <f t="shared" si="97"/>
        <v>0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>
        <f t="shared" si="97"/>
        <v>0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>
        <f t="shared" si="97"/>
        <v>0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>
        <f t="shared" si="97"/>
        <v>0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>
        <f t="shared" si="97"/>
        <v>0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>
        <f t="shared" si="97"/>
        <v>0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>
        <f t="shared" si="97"/>
        <v>0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>
        <f t="shared" si="97"/>
        <v>0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>
        <f t="shared" si="97"/>
        <v>0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>
        <f t="shared" si="97"/>
        <v>0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>
        <f t="shared" si="97"/>
        <v>0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>
        <f t="shared" si="97"/>
        <v>0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>
        <f t="shared" si="97"/>
        <v>0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>
        <f t="shared" si="97"/>
        <v>0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>
        <f t="shared" si="97"/>
        <v>0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>
        <f t="shared" si="97"/>
        <v>0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7">
        <f t="shared" ref="P1603:P1666" si="101">IFERROR(E1603/L1603, 0)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7">
        <f t="shared" ref="P1667:P1730" si="105">IFERROR(E1667/L1667, 0)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>
        <f t="shared" si="105"/>
        <v>0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>
        <f t="shared" si="105"/>
        <v>0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>
        <f t="shared" si="105"/>
        <v>0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>
        <f t="shared" si="105"/>
        <v>0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>
        <f t="shared" si="105"/>
        <v>0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>
        <f t="shared" si="105"/>
        <v>0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>
        <f t="shared" si="105"/>
        <v>0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>
        <f t="shared" si="105"/>
        <v>0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7">
        <f t="shared" ref="P1731:P1794" si="109">IFERROR(E1731/L1731, 0)</f>
        <v>0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>
        <f t="shared" si="109"/>
        <v>0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>
        <f t="shared" si="109"/>
        <v>0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>
        <f t="shared" si="109"/>
        <v>0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>
        <f t="shared" si="109"/>
        <v>0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>
        <f t="shared" si="109"/>
        <v>0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>
        <f t="shared" si="109"/>
        <v>0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7">
        <f t="shared" ref="P1795:P1858" si="113">IFERROR(E1795/L1795, 0)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>
        <f t="shared" si="113"/>
        <v>0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>
        <f t="shared" si="113"/>
        <v>0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>
        <f t="shared" si="113"/>
        <v>0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7">
        <f t="shared" ref="P1859:P1922" si="117">IFERROR(E1859/L1859, 0)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>
        <f t="shared" si="117"/>
        <v>0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>
        <f t="shared" si="117"/>
        <v>0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>
        <f t="shared" si="117"/>
        <v>0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>
        <f t="shared" si="117"/>
        <v>0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>
        <f t="shared" si="117"/>
        <v>0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7">
        <f t="shared" ref="P1923:P1986" si="121">IFERROR(E1923/L1923, 0)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>
        <f t="shared" si="121"/>
        <v>0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7">
        <f t="shared" ref="P1987:P2050" si="125">IFERROR(E1987/L1987, 0)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>
        <f t="shared" si="125"/>
        <v>0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>
        <f t="shared" si="125"/>
        <v>0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>
        <f t="shared" si="125"/>
        <v>0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>
        <f t="shared" si="125"/>
        <v>0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7">
        <f t="shared" ref="P2051:P2114" si="129">IFERROR(E2051/L2051, 0)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7">
        <f t="shared" ref="P2115:P2178" si="133">IFERROR(E2115/L2115, 0)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>
        <f t="shared" si="133"/>
        <v>0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>
        <f t="shared" si="133"/>
        <v>0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7">
        <f t="shared" ref="P2179:P2242" si="137">IFERROR(E2179/L2179, 0)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7">
        <f t="shared" ref="P2243:P2306" si="141">IFERROR(E2243/L2243, 0)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7">
        <f t="shared" ref="P2307:P2370" si="145">IFERROR(E2307/L2307, 0)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>
        <f t="shared" si="145"/>
        <v>0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>
        <f t="shared" si="145"/>
        <v>0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>
        <f t="shared" si="145"/>
        <v>0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>
        <f t="shared" si="145"/>
        <v>0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>
        <f t="shared" si="145"/>
        <v>0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>
        <f t="shared" si="145"/>
        <v>0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>
        <f t="shared" si="145"/>
        <v>0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>
        <f t="shared" si="145"/>
        <v>0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>
        <f t="shared" si="145"/>
        <v>0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>
        <f t="shared" si="145"/>
        <v>0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>
        <f t="shared" si="145"/>
        <v>0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>
        <f t="shared" si="145"/>
        <v>0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>
        <f t="shared" si="145"/>
        <v>0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>
        <f t="shared" si="145"/>
        <v>0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7">
        <f t="shared" ref="P2371:P2434" si="149">IFERROR(E2371/L2371, 0)</f>
        <v>0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>
        <f t="shared" si="149"/>
        <v>0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>
        <f t="shared" si="149"/>
        <v>0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>
        <f t="shared" si="149"/>
        <v>0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>
        <f t="shared" si="149"/>
        <v>0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>
        <f t="shared" si="149"/>
        <v>0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>
        <f t="shared" si="149"/>
        <v>0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>
        <f t="shared" si="149"/>
        <v>0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>
        <f t="shared" si="149"/>
        <v>0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>
        <f t="shared" si="149"/>
        <v>0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>
        <f t="shared" si="149"/>
        <v>0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>
        <f t="shared" si="149"/>
        <v>0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>
        <f t="shared" si="149"/>
        <v>0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>
        <f t="shared" si="149"/>
        <v>0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>
        <f t="shared" si="149"/>
        <v>0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>
        <f t="shared" si="149"/>
        <v>0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>
        <f t="shared" si="149"/>
        <v>0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>
        <f t="shared" si="149"/>
        <v>0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>
        <f t="shared" si="149"/>
        <v>0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>
        <f t="shared" si="149"/>
        <v>0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7">
        <f t="shared" ref="P2435:P2498" si="153">IFERROR(E2435/L2435, 0)</f>
        <v>0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>
        <f t="shared" si="153"/>
        <v>0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>
        <f t="shared" si="153"/>
        <v>0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7">
        <f t="shared" ref="P2499:P2562" si="157">IFERROR(E2499/L2499, 0)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>
        <f t="shared" si="157"/>
        <v>0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>
        <f t="shared" si="157"/>
        <v>0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>
        <f t="shared" si="157"/>
        <v>0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>
        <f t="shared" si="157"/>
        <v>0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>
        <f t="shared" si="157"/>
        <v>0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>
        <f t="shared" si="157"/>
        <v>0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>
        <f t="shared" si="157"/>
        <v>0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>
        <f t="shared" si="157"/>
        <v>0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>
        <f t="shared" si="157"/>
        <v>0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>
        <f t="shared" si="157"/>
        <v>0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>
        <f t="shared" si="157"/>
        <v>0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7">
        <f t="shared" ref="P2563:P2626" si="161">IFERROR(E2563/L2563, 0)</f>
        <v>0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>
        <f t="shared" si="161"/>
        <v>0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>
        <f t="shared" si="161"/>
        <v>0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>
        <f t="shared" si="161"/>
        <v>0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>
        <f t="shared" si="161"/>
        <v>0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>
        <f t="shared" si="161"/>
        <v>0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>
        <f t="shared" si="161"/>
        <v>0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>
        <f t="shared" si="161"/>
        <v>0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>
        <f t="shared" si="161"/>
        <v>0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>
        <f t="shared" si="161"/>
        <v>0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>
        <f t="shared" si="161"/>
        <v>0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>
        <f t="shared" si="161"/>
        <v>0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>
        <f t="shared" si="161"/>
        <v>0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>
        <f t="shared" si="161"/>
        <v>0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7">
        <f t="shared" ref="P2627:P2690" si="165">IFERROR(E2627/L2627, 0)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>
        <f t="shared" si="165"/>
        <v>0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>
        <f t="shared" si="165"/>
        <v>0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>
        <f t="shared" si="165"/>
        <v>0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7">
        <f t="shared" ref="P2691:P2754" si="169">IFERROR(E2691/L2691, 0)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>
        <f t="shared" si="169"/>
        <v>0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>
        <f t="shared" si="169"/>
        <v>0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>
        <f t="shared" si="169"/>
        <v>0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>
        <f t="shared" si="169"/>
        <v>0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7">
        <f t="shared" ref="P2755:P2818" si="173">IFERROR(E2755/L2755, 0)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>
        <f t="shared" si="173"/>
        <v>0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>
        <f t="shared" si="173"/>
        <v>0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>
        <f t="shared" si="173"/>
        <v>0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>
        <f t="shared" si="173"/>
        <v>0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>
        <f t="shared" si="173"/>
        <v>0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>
        <f t="shared" si="173"/>
        <v>0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7">
        <f t="shared" ref="P2819:P2882" si="177">IFERROR(E2819/L2819, 0)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>
        <f t="shared" si="177"/>
        <v>0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>
        <f t="shared" si="177"/>
        <v>0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>
        <f t="shared" si="177"/>
        <v>0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>
        <f t="shared" si="177"/>
        <v>0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>
        <f t="shared" si="177"/>
        <v>0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>
        <f t="shared" si="177"/>
        <v>0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>
        <f t="shared" si="177"/>
        <v>0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>
        <f t="shared" si="177"/>
        <v>0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>
        <f t="shared" si="177"/>
        <v>0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>
        <f t="shared" si="177"/>
        <v>0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7">
        <f t="shared" ref="P2883:P2946" si="181">IFERROR(E2883/L2883, 0)</f>
        <v>0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>
        <f t="shared" si="181"/>
        <v>0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>
        <f t="shared" si="181"/>
        <v>0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>
        <f t="shared" si="181"/>
        <v>0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>
        <f t="shared" si="181"/>
        <v>0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7">
        <f t="shared" ref="P2947:P3010" si="185">IFERROR(E2947/L2947, 0)</f>
        <v>0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>
        <f t="shared" si="185"/>
        <v>0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>
        <f t="shared" si="185"/>
        <v>0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>
        <f t="shared" si="185"/>
        <v>0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>
        <f t="shared" si="185"/>
        <v>0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>
        <f t="shared" si="185"/>
        <v>0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7">
        <f t="shared" ref="P3011:P3074" si="189">IFERROR(E3011/L3011, 0)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>
        <f t="shared" si="189"/>
        <v>0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>
        <f t="shared" si="189"/>
        <v>0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>
        <f t="shared" si="189"/>
        <v>0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>
        <f t="shared" si="189"/>
        <v>0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7">
        <f t="shared" ref="P3075:P3138" si="193">IFERROR(E3075/L3075, 0)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>
        <f t="shared" si="193"/>
        <v>0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>
        <f t="shared" si="193"/>
        <v>0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>
        <f t="shared" si="193"/>
        <v>0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>
        <f t="shared" si="193"/>
        <v>0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7">
        <f t="shared" ref="P3139:P3202" si="197">IFERROR(E3139/L3139, 0)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>
        <f t="shared" si="197"/>
        <v>0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>
        <f t="shared" si="197"/>
        <v>0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>
        <f t="shared" si="197"/>
        <v>0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>
        <f t="shared" si="197"/>
        <v>0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>
        <f t="shared" si="197"/>
        <v>0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7">
        <f t="shared" ref="P3203:P3266" si="201">IFERROR(E3203/L3203, 0)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>
        <f t="shared" si="201"/>
        <v>0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>
        <f t="shared" si="201"/>
        <v>0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7">
        <f t="shared" ref="P3267:P3330" si="205">IFERROR(E3267/L3267, 0)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7">
        <f t="shared" ref="P3331:P3394" si="209">IFERROR(E3331/L3331, 0)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7">
        <f t="shared" ref="P3395:P3458" si="213">IFERROR(E3395/L3395, 0)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7">
        <f t="shared" ref="P3459:P3522" si="217">IFERROR(E3459/L3459, 0)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7">
        <f t="shared" ref="P3523:P3586" si="221">IFERROR(E3523/L3523, 0)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7">
        <f t="shared" ref="P3587:P3650" si="225">IFERROR(E3587/L3587, 0)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>
        <f t="shared" si="225"/>
        <v>0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>
        <f t="shared" si="225"/>
        <v>0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>
        <f t="shared" si="225"/>
        <v>0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>
        <f t="shared" si="225"/>
        <v>0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7">
        <f t="shared" ref="P3651:P3714" si="229">IFERROR(E3651/L3651, 0)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7">
        <f t="shared" ref="P3715:P3778" si="233">IFERROR(E3715/L3715, 0)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>
        <f t="shared" si="233"/>
        <v>0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>
        <f t="shared" si="233"/>
        <v>0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>
        <f t="shared" si="233"/>
        <v>0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>
        <f t="shared" si="233"/>
        <v>0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7">
        <f t="shared" ref="P3779:P3842" si="237">IFERROR(E3779/L3779, 0)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>
        <f t="shared" si="237"/>
        <v>0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>
        <f t="shared" si="237"/>
        <v>0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>
        <f t="shared" si="237"/>
        <v>0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>
        <f t="shared" si="237"/>
        <v>0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7">
        <f t="shared" ref="P3843:P3906" si="241">IFERROR(E3843/L3843, 0)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>
        <f t="shared" si="241"/>
        <v>0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>
        <f t="shared" si="241"/>
        <v>0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>
        <f t="shared" si="241"/>
        <v>0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>
        <f t="shared" si="241"/>
        <v>0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>
        <f t="shared" si="241"/>
        <v>0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>
        <f t="shared" si="241"/>
        <v>0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>
        <f t="shared" si="241"/>
        <v>0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>
        <f t="shared" si="241"/>
        <v>0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>
        <f t="shared" si="241"/>
        <v>0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>
        <f t="shared" si="241"/>
        <v>0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>
        <f t="shared" si="241"/>
        <v>0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>
        <f t="shared" si="241"/>
        <v>0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>
        <f t="shared" si="241"/>
        <v>0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7">
        <f t="shared" ref="P3907:P3970" si="245">IFERROR(E3907/L3907, 0)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>
        <f t="shared" si="245"/>
        <v>0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>
        <f t="shared" si="245"/>
        <v>0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>
        <f t="shared" si="245"/>
        <v>0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>
        <f t="shared" si="245"/>
        <v>0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>
        <f t="shared" si="245"/>
        <v>0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>
        <f t="shared" si="245"/>
        <v>0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>
        <f t="shared" si="245"/>
        <v>0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>
        <f t="shared" si="245"/>
        <v>0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>
        <f t="shared" si="245"/>
        <v>0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>
        <f t="shared" si="245"/>
        <v>0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>
        <f t="shared" si="245"/>
        <v>0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>
        <f t="shared" si="245"/>
        <v>0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7">
        <f t="shared" ref="P3971:P4034" si="249">IFERROR(E3971/L3971, 0)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>
        <f t="shared" si="249"/>
        <v>0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>
        <f t="shared" si="249"/>
        <v>0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>
        <f t="shared" si="249"/>
        <v>0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>
        <f t="shared" si="249"/>
        <v>0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>
        <f t="shared" si="249"/>
        <v>0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>
        <f t="shared" si="249"/>
        <v>0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>
        <f t="shared" si="249"/>
        <v>0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>
        <f t="shared" si="249"/>
        <v>0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>
        <f t="shared" si="249"/>
        <v>0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7">
        <f t="shared" ref="P4035:P4098" si="253">IFERROR(E4035/L4035, 0)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>
        <f t="shared" si="253"/>
        <v>0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>
        <f t="shared" si="253"/>
        <v>0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>
        <f t="shared" si="253"/>
        <v>0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>
        <f t="shared" si="253"/>
        <v>0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>
        <f t="shared" si="253"/>
        <v>0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>
        <f t="shared" si="253"/>
        <v>0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>
        <f t="shared" si="253"/>
        <v>0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>
        <f t="shared" si="253"/>
        <v>0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>
        <f t="shared" si="253"/>
        <v>0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7">
        <f t="shared" ref="P4099:P4115" si="257">IFERROR(E4099/L4099, 0)</f>
        <v>0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>
        <f t="shared" si="257"/>
        <v>0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>
        <f t="shared" si="257"/>
        <v>0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>
        <f t="shared" si="257"/>
        <v>0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>
        <f t="shared" si="257"/>
        <v>0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6F174-70E1-4CDA-9180-134BCBF5EF4E}">
  <dimension ref="A1:F14"/>
  <sheetViews>
    <sheetView workbookViewId="0">
      <selection activeCell="G16" sqref="G1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8363</v>
      </c>
      <c r="B3" s="8" t="s">
        <v>8362</v>
      </c>
    </row>
    <row r="4" spans="1:6" x14ac:dyDescent="0.3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B7285-CA2C-439A-B4EB-673D440EE818}">
  <dimension ref="A1:F47"/>
  <sheetViews>
    <sheetView workbookViewId="0">
      <selection activeCell="N29" sqref="N2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3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D65D8-FA1D-48B5-A631-4907D7478F8F}">
  <dimension ref="A1:F18"/>
  <sheetViews>
    <sheetView workbookViewId="0">
      <selection activeCell="F20" sqref="F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8379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2" t="s">
        <v>8373</v>
      </c>
      <c r="B6" s="10">
        <v>182</v>
      </c>
      <c r="C6" s="10">
        <v>149</v>
      </c>
      <c r="D6" s="10">
        <v>34</v>
      </c>
      <c r="E6" s="10">
        <v>2</v>
      </c>
      <c r="F6" s="10">
        <v>367</v>
      </c>
    </row>
    <row r="7" spans="1:6" x14ac:dyDescent="0.3">
      <c r="A7" s="12" t="s">
        <v>8374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</row>
    <row r="8" spans="1:6" x14ac:dyDescent="0.3">
      <c r="A8" s="12" t="s">
        <v>8375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</row>
    <row r="9" spans="1:6" x14ac:dyDescent="0.3">
      <c r="A9" s="12" t="s">
        <v>8376</v>
      </c>
      <c r="B9" s="10">
        <v>192</v>
      </c>
      <c r="C9" s="10">
        <v>102</v>
      </c>
      <c r="D9" s="10">
        <v>27</v>
      </c>
      <c r="E9" s="10"/>
      <c r="F9" s="10">
        <v>321</v>
      </c>
    </row>
    <row r="10" spans="1:6" x14ac:dyDescent="0.3">
      <c r="A10" s="12" t="s">
        <v>8367</v>
      </c>
      <c r="B10" s="10">
        <v>234</v>
      </c>
      <c r="C10" s="10">
        <v>126</v>
      </c>
      <c r="D10" s="10">
        <v>26</v>
      </c>
      <c r="E10" s="10"/>
      <c r="F10" s="10">
        <v>386</v>
      </c>
    </row>
    <row r="11" spans="1:6" x14ac:dyDescent="0.3">
      <c r="A11" s="12" t="s">
        <v>8377</v>
      </c>
      <c r="B11" s="10">
        <v>211</v>
      </c>
      <c r="C11" s="10">
        <v>147</v>
      </c>
      <c r="D11" s="10">
        <v>27</v>
      </c>
      <c r="E11" s="10"/>
      <c r="F11" s="10">
        <v>385</v>
      </c>
    </row>
    <row r="12" spans="1:6" x14ac:dyDescent="0.3">
      <c r="A12" s="12" t="s">
        <v>8368</v>
      </c>
      <c r="B12" s="10">
        <v>194</v>
      </c>
      <c r="C12" s="10">
        <v>150</v>
      </c>
      <c r="D12" s="10">
        <v>43</v>
      </c>
      <c r="E12" s="10"/>
      <c r="F12" s="10">
        <v>387</v>
      </c>
    </row>
    <row r="13" spans="1:6" x14ac:dyDescent="0.3">
      <c r="A13" s="12" t="s">
        <v>8369</v>
      </c>
      <c r="B13" s="10">
        <v>166</v>
      </c>
      <c r="C13" s="10">
        <v>134</v>
      </c>
      <c r="D13" s="10">
        <v>33</v>
      </c>
      <c r="E13" s="10"/>
      <c r="F13" s="10">
        <v>333</v>
      </c>
    </row>
    <row r="14" spans="1:6" x14ac:dyDescent="0.3">
      <c r="A14" s="12" t="s">
        <v>8370</v>
      </c>
      <c r="B14" s="10">
        <v>147</v>
      </c>
      <c r="C14" s="10">
        <v>127</v>
      </c>
      <c r="D14" s="10">
        <v>24</v>
      </c>
      <c r="E14" s="10"/>
      <c r="F14" s="10">
        <v>298</v>
      </c>
    </row>
    <row r="15" spans="1:6" x14ac:dyDescent="0.3">
      <c r="A15" s="12" t="s">
        <v>8371</v>
      </c>
      <c r="B15" s="10">
        <v>183</v>
      </c>
      <c r="C15" s="10">
        <v>149</v>
      </c>
      <c r="D15" s="10">
        <v>20</v>
      </c>
      <c r="E15" s="10"/>
      <c r="F15" s="10">
        <v>352</v>
      </c>
    </row>
    <row r="16" spans="1:6" x14ac:dyDescent="0.3">
      <c r="A16" s="12" t="s">
        <v>8372</v>
      </c>
      <c r="B16" s="10">
        <v>183</v>
      </c>
      <c r="C16" s="10">
        <v>114</v>
      </c>
      <c r="D16" s="10">
        <v>37</v>
      </c>
      <c r="E16" s="10"/>
      <c r="F16" s="10">
        <v>334</v>
      </c>
    </row>
    <row r="17" spans="1:6" x14ac:dyDescent="0.3">
      <c r="A17" s="12" t="s">
        <v>8378</v>
      </c>
      <c r="B17" s="10">
        <v>111</v>
      </c>
      <c r="C17" s="10">
        <v>118</v>
      </c>
      <c r="D17" s="10">
        <v>23</v>
      </c>
      <c r="E17" s="10"/>
      <c r="F17" s="10">
        <v>252</v>
      </c>
    </row>
    <row r="18" spans="1:6" x14ac:dyDescent="0.3">
      <c r="A18" s="12" t="s">
        <v>8361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92A09-EC37-4A14-85A9-BCE676F7148F}">
  <dimension ref="A1:H13"/>
  <sheetViews>
    <sheetView tabSelected="1" workbookViewId="0">
      <selection activeCell="K28" sqref="K28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SUM(B2:D2)</f>
        <v>453</v>
      </c>
      <c r="F2" s="13">
        <f>(B2/E2)</f>
        <v>0.71081677704194257</v>
      </c>
      <c r="G2" s="13">
        <f>(C2/E2)</f>
        <v>0.24944812362030905</v>
      </c>
      <c r="H2" s="13">
        <f>(D2/E2)</f>
        <v>3.9735099337748346E-2</v>
      </c>
    </row>
    <row r="3" spans="1:8" x14ac:dyDescent="0.3">
      <c r="A3" t="s">
        <v>8389</v>
      </c>
      <c r="B3">
        <f>COUNTIFS(Data!$F$2:$F$4115,"successful",Data!$D$2:$D$4115,"&gt;=1000", Data!$D$2:$D$4115,"&lt;=4999")</f>
        <v>932</v>
      </c>
      <c r="C3">
        <f>COUNTIFS(Data!$F$2:$F$4115,"failed",Data!$D$2:$D$4115,"&gt;=1000", Data!$D$2:$D$4115,"&lt;=4999")</f>
        <v>420</v>
      </c>
      <c r="D3">
        <f>COUNTIFS(Data!$F$2:$F$4115,"canceled",Data!$D$2:$D$4115,"&gt;=1000", Data!$D$2:$D$4115,"&lt;=4999")</f>
        <v>60</v>
      </c>
      <c r="E3">
        <f t="shared" ref="E3:E13" si="0">SUM(B3:D3)</f>
        <v>1412</v>
      </c>
      <c r="F3" s="13">
        <f t="shared" ref="F3:F13" si="1">(B3/E3)</f>
        <v>0.66005665722379603</v>
      </c>
      <c r="G3" s="13">
        <f t="shared" ref="G3:G13" si="2">(C3/E3)</f>
        <v>0.29745042492917845</v>
      </c>
      <c r="H3" s="13">
        <f t="shared" ref="H3:H13" si="3">(D3/E3)</f>
        <v>4.2492917847025496E-2</v>
      </c>
    </row>
    <row r="4" spans="1:8" x14ac:dyDescent="0.3">
      <c r="A4" t="s">
        <v>8390</v>
      </c>
      <c r="B4">
        <f>COUNTIFS(Data!$F$2:$F$4115,"successful",Data!$D$2:$D$4115,"&gt;=5000", Data!$D$2:$D$4115,"&lt;=9999")</f>
        <v>381</v>
      </c>
      <c r="C4">
        <f>COUNTIFS(Data!$F$2:$F$4115,"failed",Data!$D$2:$D$4115,"&gt;=5000", Data!$D$2:$D$4115,"&lt;=9999")</f>
        <v>283</v>
      </c>
      <c r="D4">
        <f>COUNTIFS(Data!$F$2:$F$4115,"canceled",Data!$D$2:$D$4115,"&gt;=5000", Data!$D$2:$D$4115,"&lt;=9999")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">
      <c r="A5" t="s">
        <v>8391</v>
      </c>
      <c r="B5">
        <f>COUNTIFS(Data!$F$2:$F$4115,"successful",Data!$D$2:$D$4115,"&gt;=10000", Data!$D$2:$D$4115,"&lt;=14999")</f>
        <v>168</v>
      </c>
      <c r="C5">
        <f>COUNTIFS(Data!$F$2:$F$4115,"failed",Data!$D$2:$D$4115,"&gt;=10000", Data!$D$2:$D$4115,"&lt;=14999")</f>
        <v>144</v>
      </c>
      <c r="D5">
        <f>COUNTIFS(Data!$F$2:$F$4115,"canceled",Data!$D$2:$D$4115,"&gt;=10000", Data!$D$2:$D$4115,"&lt;=14999")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">
      <c r="A6" t="s">
        <v>8392</v>
      </c>
      <c r="B6">
        <f>COUNTIFS(Data!$F$2:$F$4115,"successful",Data!$D$2:$D$4115,"&gt;=15000", Data!$D$2:$D$4115,"&lt;=19999")</f>
        <v>94</v>
      </c>
      <c r="C6">
        <f>COUNTIFS(Data!$F$2:$F$4115,"failed",Data!$D$2:$D$4115,"&gt;=15000", Data!$D$2:$D$4115,"&lt;=19999")</f>
        <v>90</v>
      </c>
      <c r="D6">
        <f>COUNTIFS(Data!$F$2:$F$4115,"canceled",Data!$D$2:$D$4115,"&gt;=15000", Data!$D$2:$D$4115,"&lt;=19999")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">
      <c r="A7" t="s">
        <v>8393</v>
      </c>
      <c r="B7">
        <f>COUNTIFS(Data!$F$2:$F$4115,"successful",Data!$D$2:$D$4115,"&gt;=20000", Data!$D$2:$D$4115,"&lt;=25999")</f>
        <v>109</v>
      </c>
      <c r="C7">
        <f>COUNTIFS(Data!$F$2:$F$4115,"failed",Data!$D$2:$D$4115,"&gt;=20000", Data!$D$2:$D$4115,"&lt;=25999")</f>
        <v>121</v>
      </c>
      <c r="D7">
        <f>COUNTIFS(Data!$F$2:$F$4115,"canceled",Data!$D$2:$D$4115,"&gt;=20000", Data!$D$2:$D$4115,"&lt;=25999")</f>
        <v>31</v>
      </c>
      <c r="E7">
        <f t="shared" si="0"/>
        <v>261</v>
      </c>
      <c r="F7" s="13">
        <f t="shared" si="1"/>
        <v>0.41762452107279696</v>
      </c>
      <c r="G7" s="13">
        <f t="shared" si="2"/>
        <v>0.46360153256704983</v>
      </c>
      <c r="H7" s="13">
        <f t="shared" si="3"/>
        <v>0.11877394636015326</v>
      </c>
    </row>
    <row r="8" spans="1:8" x14ac:dyDescent="0.3">
      <c r="A8" t="s">
        <v>8394</v>
      </c>
      <c r="B8">
        <f>COUNTIFS(Data!$F$2:$F$4115,"successful",Data!$D$2:$D$4115,"&gt;=25000", Data!$D$2:$D$4115,"&lt;=29999")</f>
        <v>55</v>
      </c>
      <c r="C8">
        <f>COUNTIFS(Data!$F$2:$F$4115,"failed",Data!$D$2:$D$4115,"&gt;=25000", Data!$D$2:$D$4115,"&lt;=29999")</f>
        <v>64</v>
      </c>
      <c r="D8">
        <f>COUNTIFS(Data!$F$2:$F$4115,"canceled",Data!$D$2:$D$4115,"&gt;=25000", Data!$D$2:$D$4115,"&lt;=29999")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">
      <c r="A9" t="s">
        <v>8395</v>
      </c>
      <c r="B9">
        <f>COUNTIFS(Data!$F$2:$F$4115,"successful",Data!$D$2:$D$4115,"&gt;=30000", Data!$D$2:$D$4115,"&lt;=34999")</f>
        <v>32</v>
      </c>
      <c r="C9">
        <f>COUNTIFS(Data!$F$2:$F$4115,"failed",Data!$D$2:$D$4115,"&gt;=30000", Data!$D$2:$D$4115,"&lt;=34999")</f>
        <v>37</v>
      </c>
      <c r="D9">
        <f>COUNTIFS(Data!$F$2:$F$4115,"canceled",Data!$D$2:$D$4115,"&gt;=30000", Data!$D$2:$D$4115,"&lt;=34999")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">
      <c r="A10" t="s">
        <v>8396</v>
      </c>
      <c r="B10">
        <f>COUNTIFS(Data!$F$2:$F$4115,"successful",Data!$D$2:$D$4115,"&gt;=35000", Data!$D$2:$D$4115,"&lt;=39999")</f>
        <v>26</v>
      </c>
      <c r="C10">
        <f>COUNTIFS(Data!$F$2:$F$4115,"failed",Data!$D$2:$D$4115,"&gt;=35000", Data!$D$2:$D$4115,"&lt;=39999")</f>
        <v>22</v>
      </c>
      <c r="D10">
        <f>COUNTIFS(Data!$F$2:$F$4115,"canceled",Data!$D$2:$D$4115,"&gt;=35000", Data!$D$2:$D$4115,"&lt;=39999")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">
      <c r="A11" t="s">
        <v>8397</v>
      </c>
      <c r="B11">
        <f>COUNTIFS(Data!$F$2:$F$4115,"successful",Data!$D$2:$D$4115,"&gt;=40000", Data!$D$2:$D$4115,"&lt;=44999")</f>
        <v>21</v>
      </c>
      <c r="C11">
        <f>COUNTIFS(Data!$F$2:$F$4115,"failed",Data!$D$2:$D$4115,"&gt;=40000", Data!$D$2:$D$4115,"&lt;=44999")</f>
        <v>16</v>
      </c>
      <c r="D11">
        <f>COUNTIFS(Data!$F$2:$F$4115,"canceled",Data!$D$2:$D$4115,"&gt;=40000", Data!$D$2:$D$4115,"&lt;=44999")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">
      <c r="A12" t="s">
        <v>8398</v>
      </c>
      <c r="B12">
        <f>COUNTIFS(Data!$F$2:$F$4115,"successful",Data!$D$2:$D$4115,"&gt;=45000", Data!$D$2:$D$4115,"&lt;=49999")</f>
        <v>6</v>
      </c>
      <c r="C12">
        <f>COUNTIFS(Data!$F$2:$F$4115,"failed",Data!$D$2:$D$4115,"&gt;=45000", Data!$D$2:$D$4115,"&lt;=49999")</f>
        <v>11</v>
      </c>
      <c r="D12">
        <f>COUNTIFS(Data!$F$2:$F$4115,"canceled",Data!$D$2:$D$4115,"&gt;=45000", Data!$D$2:$D$4115,"&lt;=49999")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">
      <c r="A13" t="s">
        <v>8399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x State</vt:lpstr>
      <vt:lpstr>Sub-category x State</vt:lpstr>
      <vt:lpstr>Date Created x State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Melanie Follett</cp:lastModifiedBy>
  <dcterms:created xsi:type="dcterms:W3CDTF">2017-04-20T15:17:24Z</dcterms:created>
  <dcterms:modified xsi:type="dcterms:W3CDTF">2019-11-17T23:53:03Z</dcterms:modified>
</cp:coreProperties>
</file>