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urse Work\excel-challenge\"/>
    </mc:Choice>
  </mc:AlternateContent>
  <xr:revisionPtr revIDLastSave="0" documentId="13_ncr:1_{BD91A2F1-984E-437C-9B87-C2938F48DF0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Category x State" sheetId="3" r:id="rId2"/>
    <sheet name="Sub-category x State" sheetId="5" r:id="rId3"/>
    <sheet name="Date Created x State" sheetId="6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3" i="1"/>
  <c r="S2" i="1"/>
  <c r="S4" i="1"/>
  <c r="S5" i="1"/>
  <c r="S6" i="1"/>
  <c r="P1344" i="1" l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<sst xmlns="http://schemas.openxmlformats.org/spreadsheetml/2006/main" count="33049" uniqueCount="8400">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</sst>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x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x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1-485A-AD7F-B7F1B0E93EB3}"/>
            </c:ext>
          </c:extLst>
        </c:ser>
        <c:ser>
          <c:idx val="1"/>
          <c:order val="1"/>
          <c:tx>
            <c:strRef>
              <c:f>'Category x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74-428D-962E-5B8E64011EC6}"/>
            </c:ext>
          </c:extLst>
        </c:ser>
        <c:ser>
          <c:idx val="2"/>
          <c:order val="2"/>
          <c:tx>
            <c:strRef>
              <c:f>'Category x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74-428D-962E-5B8E64011EC6}"/>
            </c:ext>
          </c:extLst>
        </c:ser>
        <c:ser>
          <c:idx val="3"/>
          <c:order val="3"/>
          <c:tx>
            <c:strRef>
              <c:f>'Category x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C74-428D-962E-5B8E64011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3967839"/>
        <c:axId val="1365324031"/>
      </c:barChart>
      <c:catAx>
        <c:axId val="13539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24031"/>
        <c:crosses val="autoZero"/>
        <c:auto val="1"/>
        <c:lblAlgn val="ctr"/>
        <c:lblOffset val="100"/>
        <c:noMultiLvlLbl val="0"/>
      </c:catAx>
      <c:valAx>
        <c:axId val="13653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9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x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C-4A62-A983-76B5D178306D}"/>
            </c:ext>
          </c:extLst>
        </c:ser>
        <c:ser>
          <c:idx val="1"/>
          <c:order val="1"/>
          <c:tx>
            <c:strRef>
              <c:f>'Sub-category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C-4A62-A983-76B5D178306D}"/>
            </c:ext>
          </c:extLst>
        </c:ser>
        <c:ser>
          <c:idx val="2"/>
          <c:order val="2"/>
          <c:tx>
            <c:strRef>
              <c:f>'Sub-category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C-4A62-A983-76B5D178306D}"/>
            </c:ext>
          </c:extLst>
        </c:ser>
        <c:ser>
          <c:idx val="3"/>
          <c:order val="3"/>
          <c:tx>
            <c:strRef>
              <c:f>'Sub-category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C-4A62-A983-76B5D1783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730207"/>
        <c:axId val="1652356559"/>
      </c:barChart>
      <c:catAx>
        <c:axId val="15457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56559"/>
        <c:crosses val="autoZero"/>
        <c:auto val="1"/>
        <c:lblAlgn val="ctr"/>
        <c:lblOffset val="100"/>
        <c:noMultiLvlLbl val="0"/>
      </c:catAx>
      <c:valAx>
        <c:axId val="16523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x 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E-4435-AB39-60D6E6DD56FD}"/>
            </c:ext>
          </c:extLst>
        </c:ser>
        <c:ser>
          <c:idx val="1"/>
          <c:order val="1"/>
          <c:tx>
            <c:strRef>
              <c:f>'Date Created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E-4435-AB39-60D6E6DD56FD}"/>
            </c:ext>
          </c:extLst>
        </c:ser>
        <c:ser>
          <c:idx val="2"/>
          <c:order val="2"/>
          <c:tx>
            <c:strRef>
              <c:f>'Date Created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E-4435-AB39-60D6E6DD56FD}"/>
            </c:ext>
          </c:extLst>
        </c:ser>
        <c:ser>
          <c:idx val="3"/>
          <c:order val="3"/>
          <c:tx>
            <c:strRef>
              <c:f>'Date Created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1E-4435-AB39-60D6E6DD5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293183"/>
        <c:axId val="1481118271"/>
      </c:lineChart>
      <c:catAx>
        <c:axId val="10512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8271"/>
        <c:crosses val="autoZero"/>
        <c:auto val="1"/>
        <c:lblAlgn val="ctr"/>
        <c:lblOffset val="100"/>
        <c:noMultiLvlLbl val="0"/>
      </c:catAx>
      <c:valAx>
        <c:axId val="148111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Relationship Between Goal Amount and Kickstarter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0.41762452107279696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C-40FA-82EA-D23F4C4C6A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0.46360153256704983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C-40FA-82EA-D23F4C4C6A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0.11877394636015326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C-40FA-82EA-D23F4C4C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004367"/>
        <c:axId val="1654437263"/>
      </c:lineChart>
      <c:catAx>
        <c:axId val="170400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37263"/>
        <c:crosses val="autoZero"/>
        <c:auto val="1"/>
        <c:lblAlgn val="ctr"/>
        <c:lblOffset val="100"/>
        <c:noMultiLvlLbl val="0"/>
      </c:catAx>
      <c:valAx>
        <c:axId val="165443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3810</xdr:rowOff>
    </xdr:from>
    <xdr:to>
      <xdr:col>18</xdr:col>
      <xdr:colOff>22860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8CE8E-4D33-49E7-85A0-15EAFCF1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3810</xdr:rowOff>
    </xdr:from>
    <xdr:to>
      <xdr:col>18</xdr:col>
      <xdr:colOff>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AD48C-906F-4AE3-95B2-472EC829B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3810</xdr:rowOff>
    </xdr:from>
    <xdr:to>
      <xdr:col>17</xdr:col>
      <xdr:colOff>594360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EB5B1-54E4-4D71-BFD9-BC1F0B759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80010</xdr:rowOff>
    </xdr:from>
    <xdr:to>
      <xdr:col>8</xdr:col>
      <xdr:colOff>7620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5AB6F-4641-4A0E-9978-C1EE95267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Follett" refreshedDate="43786.613007870372" createdVersion="6" refreshedVersion="6" minRefreshableVersion="3" recordCount="4114" xr:uid="{E4639562-7323-4CF7-860A-2E5BC177A386}">
  <cacheSource type="worksheet">
    <worksheetSource ref="C1:R4115" sheet="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Follett" refreshedDate="43786.624617361114" createdVersion="6" refreshedVersion="6" minRefreshableVersion="3" recordCount="4114" xr:uid="{58ACACF4-1C1E-4AD7-8535-23A5DB7C94C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813BE-7174-4FB4-B6B7-C63FB5C031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194C-9826-4723-8569-BF698AF776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BB23E-A3AE-499E-AFD2-3CA55B4390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style="7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IFERROR(E2/L2, 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IFERROR(E3/L3, 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7">
        <f t="shared" ref="P451:P514" si="29">IFERROR(E451/L451, 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7">
        <f t="shared" ref="P579:P642" si="37">IFERROR(E579/L579, 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7">
        <f t="shared" ref="P707:P770" si="45">IFERROR(E707/L707, 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F174-70E1-4CDA-9180-134BCBF5EF4E}">
  <sheetPr codeName="Sheet2"/>
  <dimension ref="A1:F14"/>
  <sheetViews>
    <sheetView workbookViewId="0">
      <selection activeCell="B14" sqref="B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7285-CA2C-439A-B4EB-673D440EE818}">
  <sheetPr codeName="Sheet3"/>
  <dimension ref="A1:F47"/>
  <sheetViews>
    <sheetView workbookViewId="0">
      <selection activeCell="N29" sqref="N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65D8-FA1D-48B5-A631-4907D7478F8F}">
  <sheetPr codeName="Sheet4"/>
  <dimension ref="A1:F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8379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2A09-EC37-4A14-85A9-BCE676F7148F}">
  <sheetPr codeName="Sheet5"/>
  <dimension ref="A1:H13"/>
  <sheetViews>
    <sheetView tabSelected="1" workbookViewId="0">
      <selection activeCell="I1" sqref="I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">
      <c r="A3" t="s">
        <v>8389</v>
      </c>
      <c r="B3">
        <f>COUNTIFS(Data!$F$2:$F$4115,"successful",Data!$D$2:$D$4115,"&gt;=1000", Data!$D$2:$D$4115,"&lt;=4999")</f>
        <v>932</v>
      </c>
      <c r="C3">
        <f>COUNTIFS(Data!$F$2:$F$4115,"failed",Data!$D$2:$D$4115,"&gt;=1000", Data!$D$2:$D$4115,"&lt;=4999")</f>
        <v>420</v>
      </c>
      <c r="D3">
        <f>COUNTIFS(Data!$F$2:$F$4115,"canceled",Data!$D$2:$D$4115,"&gt;=1000", Data!$D$2:$D$4115,"&lt;=4999")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">
      <c r="A4" t="s">
        <v>8390</v>
      </c>
      <c r="B4">
        <f>COUNTIFS(Data!$F$2:$F$4115,"successful",Data!$D$2:$D$4115,"&gt;=5000", Data!$D$2:$D$4115,"&lt;=9999")</f>
        <v>381</v>
      </c>
      <c r="C4">
        <f>COUNTIFS(Data!$F$2:$F$4115,"failed",Data!$D$2:$D$4115,"&gt;=5000", Data!$D$2:$D$4115,"&lt;=9999")</f>
        <v>283</v>
      </c>
      <c r="D4">
        <f>COUNTIFS(Data!$F$2:$F$4115,"canceled",Data!$D$2:$D$4115,"&gt;=5000", Data!$D$2:$D$4115,"&lt;=9999")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COUNTIFS(Data!$F$2:$F$4115,"successful",Data!$D$2:$D$4115,"&gt;=10000", Data!$D$2:$D$4115,"&lt;=14999")</f>
        <v>168</v>
      </c>
      <c r="C5">
        <f>COUNTIFS(Data!$F$2:$F$4115,"failed",Data!$D$2:$D$4115,"&gt;=10000", Data!$D$2:$D$4115,"&lt;=14999")</f>
        <v>144</v>
      </c>
      <c r="D5">
        <f>COUNTIFS(Data!$F$2:$F$4115,"canceled",Data!$D$2:$D$4115,"&gt;=10000", Data!$D$2:$D$4115,"&lt;=14999")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COUNTIFS(Data!$F$2:$F$4115,"successful",Data!$D$2:$D$4115,"&gt;=15000", Data!$D$2:$D$4115,"&lt;=19999")</f>
        <v>94</v>
      </c>
      <c r="C6">
        <f>COUNTIFS(Data!$F$2:$F$4115,"failed",Data!$D$2:$D$4115,"&gt;=15000", Data!$D$2:$D$4115,"&lt;=19999")</f>
        <v>90</v>
      </c>
      <c r="D6">
        <f>COUNTIFS(Data!$F$2:$F$4115,"canceled",Data!$D$2:$D$4115,"&gt;=15000", Data!$D$2:$D$4115,"&lt;=19999")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COUNTIFS(Data!$F$2:$F$4115,"successful",Data!$D$2:$D$4115,"&gt;=20000", Data!$D$2:$D$4115,"&lt;=25999")</f>
        <v>109</v>
      </c>
      <c r="C7">
        <f>COUNTIFS(Data!$F$2:$F$4115,"failed",Data!$D$2:$D$4115,"&gt;=20000", Data!$D$2:$D$4115,"&lt;=25999")</f>
        <v>121</v>
      </c>
      <c r="D7">
        <f>COUNTIFS(Data!$F$2:$F$4115,"canceled",Data!$D$2:$D$4115,"&gt;=20000", Data!$D$2:$D$4115,"&lt;=25999")</f>
        <v>31</v>
      </c>
      <c r="E7">
        <f t="shared" si="0"/>
        <v>261</v>
      </c>
      <c r="F7" s="13">
        <f t="shared" si="1"/>
        <v>0.41762452107279696</v>
      </c>
      <c r="G7" s="13">
        <f t="shared" si="2"/>
        <v>0.46360153256704983</v>
      </c>
      <c r="H7" s="13">
        <f t="shared" si="3"/>
        <v>0.11877394636015326</v>
      </c>
    </row>
    <row r="8" spans="1:8" x14ac:dyDescent="0.3">
      <c r="A8" t="s">
        <v>8394</v>
      </c>
      <c r="B8">
        <f>COUNTIFS(Data!$F$2:$F$4115,"successful",Data!$D$2:$D$4115,"&gt;=25000", Data!$D$2:$D$4115,"&lt;=29999")</f>
        <v>55</v>
      </c>
      <c r="C8">
        <f>COUNTIFS(Data!$F$2:$F$4115,"failed",Data!$D$2:$D$4115,"&gt;=25000", Data!$D$2:$D$4115,"&lt;=29999")</f>
        <v>64</v>
      </c>
      <c r="D8">
        <f>COUNTIFS(Data!$F$2:$F$4115,"canceled",Data!$D$2:$D$4115,"&gt;=25000", Data!$D$2:$D$4115,"&lt;=29999")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COUNTIFS(Data!$F$2:$F$4115,"successful",Data!$D$2:$D$4115,"&gt;=30000", Data!$D$2:$D$4115,"&lt;=34999")</f>
        <v>32</v>
      </c>
      <c r="C9">
        <f>COUNTIFS(Data!$F$2:$F$4115,"failed",Data!$D$2:$D$4115,"&gt;=30000", Data!$D$2:$D$4115,"&lt;=34999")</f>
        <v>37</v>
      </c>
      <c r="D9">
        <f>COUNTIFS(Data!$F$2:$F$4115,"canceled",Data!$D$2:$D$4115,"&gt;=30000", Data!$D$2:$D$4115,"&lt;=34999")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COUNTIFS(Data!$F$2:$F$4115,"successful",Data!$D$2:$D$4115,"&gt;=35000", Data!$D$2:$D$4115,"&lt;=39999")</f>
        <v>26</v>
      </c>
      <c r="C10">
        <f>COUNTIFS(Data!$F$2:$F$4115,"failed",Data!$D$2:$D$4115,"&gt;=35000", Data!$D$2:$D$4115,"&lt;=39999")</f>
        <v>22</v>
      </c>
      <c r="D10">
        <f>COUNTIFS(Data!$F$2:$F$4115,"canceled",Data!$D$2:$D$4115,"&gt;=35000", Data!$D$2:$D$4115,"&lt;=39999")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COUNTIFS(Data!$F$2:$F$4115,"successful",Data!$D$2:$D$4115,"&gt;=40000", Data!$D$2:$D$4115,"&lt;=44999")</f>
        <v>21</v>
      </c>
      <c r="C11">
        <f>COUNTIFS(Data!$F$2:$F$4115,"failed",Data!$D$2:$D$4115,"&gt;=40000", Data!$D$2:$D$4115,"&lt;=44999")</f>
        <v>16</v>
      </c>
      <c r="D11">
        <f>COUNTIFS(Data!$F$2:$F$4115,"canceled",Data!$D$2:$D$4115,"&gt;=40000", Data!$D$2:$D$4115,"&lt;=44999")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COUNTIFS(Data!$F$2:$F$4115,"successful",Data!$D$2:$D$4115,"&gt;=45000", Data!$D$2:$D$4115,"&lt;=49999")</f>
        <v>6</v>
      </c>
      <c r="C12">
        <f>COUNTIFS(Data!$F$2:$F$4115,"failed",Data!$D$2:$D$4115,"&gt;=45000", Data!$D$2:$D$4115,"&lt;=49999")</f>
        <v>11</v>
      </c>
      <c r="D12">
        <f>COUNTIFS(Data!$F$2:$F$4115,"canceled",Data!$D$2:$D$4115,"&gt;=45000", Data!$D$2:$D$4115,"&lt;=49999")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x State</vt:lpstr>
      <vt:lpstr>Sub-category x State</vt:lpstr>
      <vt:lpstr>Date Created x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Melanie Follett</cp:lastModifiedBy>
  <dcterms:created xsi:type="dcterms:W3CDTF">2017-04-20T15:17:24Z</dcterms:created>
  <dcterms:modified xsi:type="dcterms:W3CDTF">2019-11-23T03:07:35Z</dcterms:modified>
</cp:coreProperties>
</file>