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hD2015_2020\DissertationProjects\IthacaBees_BySeasonScale\tables\"/>
    </mc:Choice>
  </mc:AlternateContent>
  <xr:revisionPtr revIDLastSave="0" documentId="13_ncr:1_{A10BAE06-D1B3-4598-9EC3-0EF089CB0DF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andYearSite_NestedVariance" sheetId="1" r:id="rId1"/>
    <sheet name="Sheet2" sheetId="3" r:id="rId2"/>
    <sheet name="SimplifiedTable1" sheetId="5" r:id="rId3"/>
    <sheet name="Table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2" i="5"/>
  <c r="D3" i="5"/>
  <c r="E3" i="5"/>
  <c r="F3" i="5"/>
  <c r="G3" i="5"/>
  <c r="H3" i="5"/>
  <c r="D4" i="5"/>
  <c r="E4" i="5"/>
  <c r="F4" i="5"/>
  <c r="G4" i="5"/>
  <c r="H4" i="5"/>
  <c r="D5" i="5"/>
  <c r="E5" i="5"/>
  <c r="F5" i="5"/>
  <c r="G5" i="5"/>
  <c r="H5" i="5"/>
  <c r="H2" i="5"/>
  <c r="G2" i="5"/>
  <c r="F2" i="5"/>
  <c r="E2" i="5"/>
  <c r="D2" i="5"/>
  <c r="C2" i="3"/>
  <c r="E7" i="3"/>
  <c r="E3" i="3"/>
  <c r="F3" i="3"/>
  <c r="G3" i="3"/>
  <c r="E4" i="3"/>
  <c r="F4" i="3"/>
  <c r="G4" i="3"/>
  <c r="E5" i="3"/>
  <c r="F5" i="3"/>
  <c r="G5" i="3"/>
  <c r="E6" i="3"/>
  <c r="F6" i="3"/>
  <c r="G6" i="3"/>
  <c r="F7" i="3"/>
  <c r="G7" i="3"/>
  <c r="E8" i="3"/>
  <c r="F8" i="3"/>
  <c r="G8" i="3"/>
  <c r="E9" i="3"/>
  <c r="F9" i="3"/>
  <c r="G9" i="3"/>
  <c r="F2" i="3"/>
  <c r="G2" i="3"/>
  <c r="E2" i="3"/>
  <c r="C8" i="3"/>
  <c r="C6" i="3"/>
  <c r="C4" i="3"/>
  <c r="C5" i="3"/>
  <c r="C7" i="3"/>
  <c r="C9" i="3"/>
  <c r="C3" i="3"/>
</calcChain>
</file>

<file path=xl/sharedStrings.xml><?xml version="1.0" encoding="utf-8"?>
<sst xmlns="http://schemas.openxmlformats.org/spreadsheetml/2006/main" count="225" uniqueCount="72">
  <si>
    <t>mtry</t>
  </si>
  <si>
    <t>RMSE</t>
  </si>
  <si>
    <t>Rsquared</t>
  </si>
  <si>
    <t>MAE</t>
  </si>
  <si>
    <t>RMSESD</t>
  </si>
  <si>
    <t>RsquaredSD</t>
  </si>
  <si>
    <t>MAESD</t>
  </si>
  <si>
    <t>VariableSet</t>
  </si>
  <si>
    <t>LandscapeSet</t>
  </si>
  <si>
    <t>Season</t>
  </si>
  <si>
    <t>Variable</t>
  </si>
  <si>
    <t>ntrees</t>
  </si>
  <si>
    <t>LandYear</t>
  </si>
  <si>
    <t>all</t>
  </si>
  <si>
    <t>spring</t>
  </si>
  <si>
    <t>abundance</t>
  </si>
  <si>
    <t>LandYearSite_ALL</t>
  </si>
  <si>
    <t>LandYearSite_SUB</t>
  </si>
  <si>
    <t>richness</t>
  </si>
  <si>
    <t>summer</t>
  </si>
  <si>
    <t>LandYearSite_Best35</t>
  </si>
  <si>
    <t>Response Variable</t>
  </si>
  <si>
    <t xml:space="preserve">RMSE </t>
  </si>
  <si>
    <t>R-squared</t>
  </si>
  <si>
    <r>
      <t>Abundance Day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Trap</t>
    </r>
    <r>
      <rPr>
        <vertAlign val="superscript"/>
        <sz val="11"/>
        <color theme="1"/>
        <rFont val="Calibri"/>
        <family val="2"/>
        <scheme val="minor"/>
      </rPr>
      <t>-1</t>
    </r>
  </si>
  <si>
    <t>Richness</t>
  </si>
  <si>
    <t>Landscape, Year</t>
  </si>
  <si>
    <t>Landscape, Year, Site*</t>
  </si>
  <si>
    <t>Mean Abundance or Richness</t>
  </si>
  <si>
    <t>Variables Included in RF Model</t>
  </si>
  <si>
    <t>Mean_AbundDayTrap</t>
  </si>
  <si>
    <t>SD_AbundDayTrap</t>
  </si>
  <si>
    <t>SD_richness</t>
  </si>
  <si>
    <t>0.28 ± 0.27</t>
  </si>
  <si>
    <t>0.43 ± 0.31</t>
  </si>
  <si>
    <t>0.15 ± 0.06</t>
  </si>
  <si>
    <t>2000 ± 0.476</t>
  </si>
  <si>
    <t>0.48 ± 0.31</t>
  </si>
  <si>
    <t>0.15 ± 0.05</t>
  </si>
  <si>
    <t>7.68 ± 2.75</t>
  </si>
  <si>
    <t>0.26 ± 0.26</t>
  </si>
  <si>
    <t>5.75 ± 1.77</t>
  </si>
  <si>
    <t>2000 ± 0.244</t>
  </si>
  <si>
    <t>7.72 ± 2.86</t>
  </si>
  <si>
    <t>0.24 ± 0.23</t>
  </si>
  <si>
    <t>5.81 ± 1.76</t>
  </si>
  <si>
    <t>0.25 ± 0.27</t>
  </si>
  <si>
    <t>0.18 ± 0.06</t>
  </si>
  <si>
    <t>5000 ± 0.467</t>
  </si>
  <si>
    <t>0.47 ± 0.27</t>
  </si>
  <si>
    <t>7.13 ± 7.24</t>
  </si>
  <si>
    <t>6.07 ± 2.63</t>
  </si>
  <si>
    <t>0.33 ± 0.27</t>
  </si>
  <si>
    <t>4.66 ± 1.59</t>
  </si>
  <si>
    <t>5000 ± 0.314</t>
  </si>
  <si>
    <t>0.31 ± 0.27</t>
  </si>
  <si>
    <t>4.71 ± 1.65</t>
  </si>
  <si>
    <t>0.21 ± 0.10</t>
  </si>
  <si>
    <t>0.20 ± 0.09</t>
  </si>
  <si>
    <t>0.23 ± 0.10</t>
  </si>
  <si>
    <t>0.20 ± 0.10</t>
  </si>
  <si>
    <t>6.00 ± 2.60</t>
  </si>
  <si>
    <t>0.22 ± 0.20</t>
  </si>
  <si>
    <t>11.79 ± 8.60</t>
  </si>
  <si>
    <t>Mean_richness</t>
  </si>
  <si>
    <t>splitrule</t>
  </si>
  <si>
    <t>min.node.size</t>
  </si>
  <si>
    <t>maxstat</t>
  </si>
  <si>
    <t>early</t>
  </si>
  <si>
    <t>late</t>
  </si>
  <si>
    <t>11.8 ± 8.6</t>
  </si>
  <si>
    <t>7.1 ± 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</si>
</sst>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21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 wrapText="1"/>
    </xf>
    <xf numFmtId="49" fontId="18" fillId="0" borderId="19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D26" sqref="D26"/>
    </sheetView>
  </sheetViews>
  <sheetFormatPr defaultRowHeight="15" x14ac:dyDescent="0.25"/>
  <cols>
    <col min="7" max="7" width="16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0</v>
      </c>
    </row>
    <row r="2" spans="1:12" x14ac:dyDescent="0.25">
      <c r="A2">
        <v>0.20609866618150599</v>
      </c>
      <c r="B2">
        <v>0.43414345394026399</v>
      </c>
      <c r="C2">
        <v>0.15333920276777399</v>
      </c>
      <c r="D2">
        <v>0.100842443151552</v>
      </c>
      <c r="E2">
        <v>0.309799286937053</v>
      </c>
      <c r="F2">
        <v>5.8510471848305802E-2</v>
      </c>
      <c r="G2" t="s">
        <v>12</v>
      </c>
      <c r="H2" t="s">
        <v>13</v>
      </c>
      <c r="I2" t="s">
        <v>14</v>
      </c>
      <c r="J2" t="s">
        <v>15</v>
      </c>
      <c r="K2">
        <v>3000</v>
      </c>
      <c r="L2">
        <v>25</v>
      </c>
    </row>
    <row r="3" spans="1:12" x14ac:dyDescent="0.25">
      <c r="A3">
        <v>0.20170440689882699</v>
      </c>
      <c r="B3">
        <v>0.46409264828986901</v>
      </c>
      <c r="C3">
        <v>0.151631912120331</v>
      </c>
      <c r="D3">
        <v>9.8142214368425004E-2</v>
      </c>
      <c r="E3">
        <v>0.29734800872620698</v>
      </c>
      <c r="F3">
        <v>5.8814737465880201E-2</v>
      </c>
      <c r="G3" t="s">
        <v>16</v>
      </c>
      <c r="H3" t="s">
        <v>13</v>
      </c>
      <c r="I3" t="s">
        <v>14</v>
      </c>
      <c r="J3" t="s">
        <v>15</v>
      </c>
      <c r="K3">
        <v>5000</v>
      </c>
      <c r="L3">
        <v>10</v>
      </c>
    </row>
    <row r="4" spans="1:12" x14ac:dyDescent="0.25">
      <c r="A4">
        <v>0.19629584725122201</v>
      </c>
      <c r="B4">
        <v>0.47604048881699201</v>
      </c>
      <c r="C4">
        <v>0.14846727184445599</v>
      </c>
      <c r="D4">
        <v>8.9960003021849699E-2</v>
      </c>
      <c r="E4">
        <v>0.31309742690475201</v>
      </c>
      <c r="F4">
        <v>5.4361181377354899E-2</v>
      </c>
      <c r="G4" t="s">
        <v>17</v>
      </c>
      <c r="H4" t="s">
        <v>13</v>
      </c>
      <c r="I4" t="s">
        <v>14</v>
      </c>
      <c r="J4" t="s">
        <v>15</v>
      </c>
      <c r="K4">
        <v>2000</v>
      </c>
      <c r="L4">
        <v>10</v>
      </c>
    </row>
    <row r="5" spans="1:12" x14ac:dyDescent="0.25">
      <c r="A5">
        <v>7.6809360610196302</v>
      </c>
      <c r="B5">
        <v>0.25725925211954298</v>
      </c>
      <c r="C5">
        <v>5.7537762542903197</v>
      </c>
      <c r="D5">
        <v>2.7507464034633098</v>
      </c>
      <c r="E5">
        <v>0.25740280186442599</v>
      </c>
      <c r="F5">
        <v>1.7744457728538301</v>
      </c>
      <c r="G5" t="s">
        <v>12</v>
      </c>
      <c r="H5" t="s">
        <v>13</v>
      </c>
      <c r="I5" t="s">
        <v>14</v>
      </c>
      <c r="J5" t="s">
        <v>18</v>
      </c>
      <c r="K5">
        <v>2000</v>
      </c>
      <c r="L5">
        <v>25</v>
      </c>
    </row>
    <row r="6" spans="1:12" x14ac:dyDescent="0.25">
      <c r="A6">
        <v>8.3201753485767398</v>
      </c>
      <c r="B6">
        <v>0.15466020814661099</v>
      </c>
      <c r="C6">
        <v>6.1140259332459204</v>
      </c>
      <c r="D6">
        <v>3.0472550331784101</v>
      </c>
      <c r="E6">
        <v>0.19082048717348499</v>
      </c>
      <c r="F6">
        <v>1.9223428596745999</v>
      </c>
      <c r="G6" t="s">
        <v>16</v>
      </c>
      <c r="H6" t="s">
        <v>13</v>
      </c>
      <c r="I6" t="s">
        <v>14</v>
      </c>
      <c r="J6" t="s">
        <v>18</v>
      </c>
      <c r="K6">
        <v>3000</v>
      </c>
      <c r="L6">
        <v>25</v>
      </c>
    </row>
    <row r="7" spans="1:12" x14ac:dyDescent="0.25">
      <c r="A7">
        <v>7.7249352123187398</v>
      </c>
      <c r="B7">
        <v>0.244132297455147</v>
      </c>
      <c r="C7">
        <v>5.81482225286004</v>
      </c>
      <c r="D7">
        <v>2.8615392466209602</v>
      </c>
      <c r="E7">
        <v>0.22501685842070601</v>
      </c>
      <c r="F7">
        <v>1.7597489384410101</v>
      </c>
      <c r="G7" t="s">
        <v>17</v>
      </c>
      <c r="H7" t="s">
        <v>13</v>
      </c>
      <c r="I7" t="s">
        <v>14</v>
      </c>
      <c r="J7" t="s">
        <v>18</v>
      </c>
      <c r="K7">
        <v>2000</v>
      </c>
      <c r="L7">
        <v>25</v>
      </c>
    </row>
    <row r="8" spans="1:12" x14ac:dyDescent="0.25">
      <c r="A8">
        <v>0.232303954635175</v>
      </c>
      <c r="B8">
        <v>0.220324114124126</v>
      </c>
      <c r="C8">
        <v>0.177978085259069</v>
      </c>
      <c r="D8">
        <v>0.10351757104197699</v>
      </c>
      <c r="E8">
        <v>0.19650117736279801</v>
      </c>
      <c r="F8">
        <v>5.5658161074632201E-2</v>
      </c>
      <c r="G8" t="s">
        <v>12</v>
      </c>
      <c r="H8" t="s">
        <v>13</v>
      </c>
      <c r="I8" t="s">
        <v>19</v>
      </c>
      <c r="J8" t="s">
        <v>15</v>
      </c>
      <c r="K8">
        <v>3000</v>
      </c>
      <c r="L8">
        <v>20</v>
      </c>
    </row>
    <row r="9" spans="1:12" x14ac:dyDescent="0.25">
      <c r="A9">
        <v>0.217587282447151</v>
      </c>
      <c r="B9">
        <v>0.37419233709617999</v>
      </c>
      <c r="C9">
        <v>0.16220083920306599</v>
      </c>
      <c r="D9">
        <v>0.113447419930771</v>
      </c>
      <c r="E9">
        <v>0.247039298336515</v>
      </c>
      <c r="F9">
        <v>6.5786600952394303E-2</v>
      </c>
      <c r="G9" t="s">
        <v>16</v>
      </c>
      <c r="H9" t="s">
        <v>13</v>
      </c>
      <c r="I9" t="s">
        <v>19</v>
      </c>
      <c r="J9" t="s">
        <v>15</v>
      </c>
      <c r="K9">
        <v>1000</v>
      </c>
      <c r="L9">
        <v>30</v>
      </c>
    </row>
    <row r="10" spans="1:12" x14ac:dyDescent="0.25">
      <c r="A10">
        <v>0.198737374062288</v>
      </c>
      <c r="B10">
        <v>0.46746038158520398</v>
      </c>
      <c r="C10">
        <v>0.146384916126198</v>
      </c>
      <c r="D10">
        <v>9.9559857622971398E-2</v>
      </c>
      <c r="E10">
        <v>0.268559197730877</v>
      </c>
      <c r="F10">
        <v>5.4046850675981202E-2</v>
      </c>
      <c r="G10" t="s">
        <v>17</v>
      </c>
      <c r="H10" t="s">
        <v>13</v>
      </c>
      <c r="I10" t="s">
        <v>19</v>
      </c>
      <c r="J10" t="s">
        <v>15</v>
      </c>
      <c r="K10">
        <v>5000</v>
      </c>
      <c r="L10">
        <v>30</v>
      </c>
    </row>
    <row r="11" spans="1:12" x14ac:dyDescent="0.25">
      <c r="A11">
        <v>6.0740448657798503</v>
      </c>
      <c r="B11">
        <v>0.32826301573459099</v>
      </c>
      <c r="C11">
        <v>4.6556721137869301</v>
      </c>
      <c r="D11">
        <v>2.6273706678620798</v>
      </c>
      <c r="E11">
        <v>0.26531944680035502</v>
      </c>
      <c r="F11">
        <v>1.58793067878176</v>
      </c>
      <c r="G11" t="s">
        <v>12</v>
      </c>
      <c r="H11" t="s">
        <v>13</v>
      </c>
      <c r="I11" t="s">
        <v>19</v>
      </c>
      <c r="J11" t="s">
        <v>18</v>
      </c>
      <c r="K11">
        <v>5000</v>
      </c>
      <c r="L11">
        <v>15</v>
      </c>
    </row>
    <row r="12" spans="1:12" x14ac:dyDescent="0.25">
      <c r="A12">
        <v>6.0790171681079199</v>
      </c>
      <c r="B12">
        <v>0.328481608836868</v>
      </c>
      <c r="C12">
        <v>4.6897836471499899</v>
      </c>
      <c r="D12">
        <v>2.7119696282924002</v>
      </c>
      <c r="E12">
        <v>0.26651453777712802</v>
      </c>
      <c r="F12">
        <v>1.6417279154512201</v>
      </c>
      <c r="G12" t="s">
        <v>16</v>
      </c>
      <c r="H12" t="s">
        <v>13</v>
      </c>
      <c r="I12" t="s">
        <v>19</v>
      </c>
      <c r="J12" t="s">
        <v>18</v>
      </c>
      <c r="K12">
        <v>1000</v>
      </c>
      <c r="L12">
        <v>25</v>
      </c>
    </row>
    <row r="13" spans="1:12" x14ac:dyDescent="0.25">
      <c r="A13">
        <v>5.9962492586310603</v>
      </c>
      <c r="B13">
        <v>0.31351546127088498</v>
      </c>
      <c r="C13">
        <v>4.7065416806451497</v>
      </c>
      <c r="D13">
        <v>2.6037885155234899</v>
      </c>
      <c r="E13">
        <v>0.267705240034882</v>
      </c>
      <c r="F13">
        <v>1.6522900428659699</v>
      </c>
      <c r="G13" t="s">
        <v>17</v>
      </c>
      <c r="H13" t="s">
        <v>13</v>
      </c>
      <c r="I13" t="s">
        <v>19</v>
      </c>
      <c r="J13" t="s">
        <v>18</v>
      </c>
      <c r="K13">
        <v>5000</v>
      </c>
      <c r="L1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2" max="2" width="21.7109375" bestFit="1" customWidth="1"/>
    <col min="3" max="3" width="17.5703125" style="12" customWidth="1"/>
    <col min="4" max="4" width="21.7109375" customWidth="1"/>
    <col min="5" max="7" width="12" bestFit="1" customWidth="1"/>
    <col min="17" max="17" width="18.28515625" bestFit="1" customWidth="1"/>
  </cols>
  <sheetData>
    <row r="1" spans="1:19" s="18" customFormat="1" ht="48" thickBot="1" x14ac:dyDescent="0.3">
      <c r="A1" s="13" t="s">
        <v>9</v>
      </c>
      <c r="B1" s="14" t="s">
        <v>21</v>
      </c>
      <c r="C1" s="15" t="s">
        <v>28</v>
      </c>
      <c r="D1" s="15" t="s">
        <v>29</v>
      </c>
      <c r="E1" s="16" t="s">
        <v>22</v>
      </c>
      <c r="F1" s="16" t="s">
        <v>23</v>
      </c>
      <c r="G1" s="16" t="s">
        <v>3</v>
      </c>
      <c r="H1" s="14" t="s">
        <v>0</v>
      </c>
      <c r="I1" s="17" t="s">
        <v>11</v>
      </c>
      <c r="K1" s="18" t="s">
        <v>1</v>
      </c>
      <c r="L1" s="18" t="s">
        <v>2</v>
      </c>
      <c r="M1" s="18" t="s">
        <v>3</v>
      </c>
      <c r="N1" s="18" t="s">
        <v>4</v>
      </c>
      <c r="O1" s="18" t="s">
        <v>5</v>
      </c>
      <c r="P1" s="18" t="s">
        <v>6</v>
      </c>
      <c r="Q1" s="18" t="s">
        <v>7</v>
      </c>
      <c r="R1" s="18" t="s">
        <v>9</v>
      </c>
      <c r="S1" s="18" t="s">
        <v>10</v>
      </c>
    </row>
    <row r="2" spans="1:19" ht="15.75" thickBot="1" x14ac:dyDescent="0.3">
      <c r="A2" s="25" t="s">
        <v>14</v>
      </c>
      <c r="B2" s="28" t="s">
        <v>24</v>
      </c>
      <c r="C2" s="31" t="str">
        <f>CONCATENATE(ROUND(L12, 2), " ± ", ROUND(M12, 2))</f>
        <v>0.28 ± 0.27</v>
      </c>
      <c r="D2" s="11" t="s">
        <v>26</v>
      </c>
      <c r="E2" s="2" t="str">
        <f>CONCATENATE(ROUND(K2, 2), " ± ", ROUND(N2, 2))</f>
        <v>0.21 ± 0.1</v>
      </c>
      <c r="F2" s="2" t="str">
        <f t="shared" ref="F2:G2" si="0">CONCATENATE(ROUND(L2, 2), " ± ", ROUND(O2, 2))</f>
        <v>0.43 ± 0.31</v>
      </c>
      <c r="G2" s="2" t="str">
        <f t="shared" si="0"/>
        <v>0.15 ± 0.06</v>
      </c>
      <c r="H2" s="2">
        <v>25</v>
      </c>
      <c r="I2" s="3">
        <v>3000</v>
      </c>
      <c r="K2">
        <v>0.20609866618150599</v>
      </c>
      <c r="L2">
        <v>0.43414345394026399</v>
      </c>
      <c r="M2">
        <v>0.15333920276777399</v>
      </c>
      <c r="N2">
        <v>0.100842443151552</v>
      </c>
      <c r="O2">
        <v>0.309799286937053</v>
      </c>
      <c r="P2">
        <v>5.8510471848305802E-2</v>
      </c>
      <c r="Q2" t="s">
        <v>12</v>
      </c>
      <c r="R2" t="s">
        <v>14</v>
      </c>
      <c r="S2" t="s">
        <v>15</v>
      </c>
    </row>
    <row r="3" spans="1:19" ht="15.75" thickBot="1" x14ac:dyDescent="0.3">
      <c r="A3" s="26"/>
      <c r="B3" s="29"/>
      <c r="C3" s="32" t="str">
        <f t="shared" ref="C3:C9" si="1">CONCATENATE(ROUND(I3, 3), " ± ", ROUND(L3, 3))</f>
        <v>2000 ± 0.476</v>
      </c>
      <c r="D3" s="8" t="s">
        <v>27</v>
      </c>
      <c r="E3" s="2" t="str">
        <f t="shared" ref="E3:E9" si="2">CONCATENATE(ROUND(K3, 2), " ± ", ROUND(N3, 2))</f>
        <v>0.2 ± 0.09</v>
      </c>
      <c r="F3" s="2" t="str">
        <f t="shared" ref="F3:F9" si="3">CONCATENATE(ROUND(L3, 2), " ± ", ROUND(O3, 2))</f>
        <v>0.48 ± 0.31</v>
      </c>
      <c r="G3" s="2" t="str">
        <f t="shared" ref="G3:G9" si="4">CONCATENATE(ROUND(M3, 2), " ± ", ROUND(P3, 2))</f>
        <v>0.15 ± 0.05</v>
      </c>
      <c r="H3" s="4">
        <v>10</v>
      </c>
      <c r="I3" s="5">
        <v>2000</v>
      </c>
      <c r="K3">
        <v>0.19629584725122201</v>
      </c>
      <c r="L3">
        <v>0.47604048881699201</v>
      </c>
      <c r="M3">
        <v>0.14846727184445599</v>
      </c>
      <c r="N3">
        <v>8.9960003021849699E-2</v>
      </c>
      <c r="O3">
        <v>0.31309742690475201</v>
      </c>
      <c r="P3">
        <v>5.4361181377354899E-2</v>
      </c>
      <c r="Q3" t="s">
        <v>20</v>
      </c>
      <c r="R3" t="s">
        <v>14</v>
      </c>
      <c r="S3" t="s">
        <v>15</v>
      </c>
    </row>
    <row r="4" spans="1:19" ht="15.75" thickBot="1" x14ac:dyDescent="0.3">
      <c r="A4" s="26"/>
      <c r="B4" s="29" t="s">
        <v>25</v>
      </c>
      <c r="C4" s="31" t="str">
        <f>CONCATENATE(ROUND(N12, 2), " ± ", ROUND(O12, 2))</f>
        <v>11.79 ± 8.6</v>
      </c>
      <c r="D4" s="8" t="s">
        <v>26</v>
      </c>
      <c r="E4" s="2" t="str">
        <f t="shared" si="2"/>
        <v>7.68 ± 2.75</v>
      </c>
      <c r="F4" s="2" t="str">
        <f t="shared" si="3"/>
        <v>0.26 ± 0.26</v>
      </c>
      <c r="G4" s="2" t="str">
        <f t="shared" si="4"/>
        <v>5.75 ± 1.77</v>
      </c>
      <c r="H4" s="4">
        <v>25</v>
      </c>
      <c r="I4" s="5">
        <v>2000</v>
      </c>
      <c r="K4">
        <v>7.6809360610196302</v>
      </c>
      <c r="L4">
        <v>0.25725925211954298</v>
      </c>
      <c r="M4">
        <v>5.7537762542903197</v>
      </c>
      <c r="N4">
        <v>2.7507464034633098</v>
      </c>
      <c r="O4">
        <v>0.25740280186442599</v>
      </c>
      <c r="P4">
        <v>1.7744457728538301</v>
      </c>
      <c r="Q4" t="s">
        <v>12</v>
      </c>
      <c r="R4" t="s">
        <v>14</v>
      </c>
      <c r="S4" t="s">
        <v>18</v>
      </c>
    </row>
    <row r="5" spans="1:19" ht="15.75" thickBot="1" x14ac:dyDescent="0.3">
      <c r="A5" s="27"/>
      <c r="B5" s="30"/>
      <c r="C5" s="33" t="str">
        <f t="shared" si="1"/>
        <v>2000 ± 0.244</v>
      </c>
      <c r="D5" s="9" t="s">
        <v>27</v>
      </c>
      <c r="E5" s="10" t="str">
        <f t="shared" si="2"/>
        <v>7.72 ± 2.86</v>
      </c>
      <c r="F5" s="10" t="str">
        <f t="shared" si="3"/>
        <v>0.24 ± 0.23</v>
      </c>
      <c r="G5" s="10" t="str">
        <f t="shared" si="4"/>
        <v>5.81 ± 1.76</v>
      </c>
      <c r="H5" s="1">
        <v>25</v>
      </c>
      <c r="I5" s="6">
        <v>2000</v>
      </c>
      <c r="K5">
        <v>7.7249352123187398</v>
      </c>
      <c r="L5">
        <v>0.244132297455147</v>
      </c>
      <c r="M5">
        <v>5.81482225286004</v>
      </c>
      <c r="N5">
        <v>2.8615392466209602</v>
      </c>
      <c r="O5">
        <v>0.22501685842070601</v>
      </c>
      <c r="P5">
        <v>1.7597489384410101</v>
      </c>
      <c r="Q5" t="s">
        <v>20</v>
      </c>
      <c r="R5" t="s">
        <v>14</v>
      </c>
      <c r="S5" t="s">
        <v>18</v>
      </c>
    </row>
    <row r="6" spans="1:19" ht="15" customHeight="1" thickBot="1" x14ac:dyDescent="0.3">
      <c r="A6" s="25" t="s">
        <v>19</v>
      </c>
      <c r="B6" s="28" t="s">
        <v>24</v>
      </c>
      <c r="C6" s="31" t="str">
        <f>CONCATENATE(ROUND(L13, 2), " ± ", ROUND(M13, 2))</f>
        <v>0.25 ± 0.27</v>
      </c>
      <c r="D6" s="7" t="s">
        <v>26</v>
      </c>
      <c r="E6" s="2" t="str">
        <f t="shared" si="2"/>
        <v>0.23 ± 0.1</v>
      </c>
      <c r="F6" s="2" t="str">
        <f t="shared" si="3"/>
        <v>0.22 ± 0.2</v>
      </c>
      <c r="G6" s="2" t="str">
        <f t="shared" si="4"/>
        <v>0.18 ± 0.06</v>
      </c>
      <c r="H6" s="2">
        <v>20</v>
      </c>
      <c r="I6" s="3">
        <v>3000</v>
      </c>
      <c r="K6">
        <v>0.232303954635175</v>
      </c>
      <c r="L6">
        <v>0.220324114124126</v>
      </c>
      <c r="M6">
        <v>0.177978085259069</v>
      </c>
      <c r="N6">
        <v>0.10351757104197699</v>
      </c>
      <c r="O6">
        <v>0.19650117736279801</v>
      </c>
      <c r="P6">
        <v>5.5658161074632201E-2</v>
      </c>
      <c r="Q6" t="s">
        <v>12</v>
      </c>
      <c r="R6" t="s">
        <v>19</v>
      </c>
      <c r="S6" t="s">
        <v>15</v>
      </c>
    </row>
    <row r="7" spans="1:19" ht="15.75" thickBot="1" x14ac:dyDescent="0.3">
      <c r="A7" s="26"/>
      <c r="B7" s="29"/>
      <c r="C7" s="32" t="str">
        <f t="shared" si="1"/>
        <v>5000 ± 0.467</v>
      </c>
      <c r="D7" s="8" t="s">
        <v>27</v>
      </c>
      <c r="E7" s="2" t="str">
        <f>CONCATENATE(ROUND(K7, 2), " ± ", ROUND(N7, 2))</f>
        <v>0.2 ± 0.1</v>
      </c>
      <c r="F7" s="2" t="str">
        <f t="shared" si="3"/>
        <v>0.47 ± 0.27</v>
      </c>
      <c r="G7" s="2" t="str">
        <f t="shared" si="4"/>
        <v>0.15 ± 0.05</v>
      </c>
      <c r="H7" s="4">
        <v>30</v>
      </c>
      <c r="I7" s="5">
        <v>5000</v>
      </c>
      <c r="K7">
        <v>0.198737374062288</v>
      </c>
      <c r="L7">
        <v>0.46746038158520398</v>
      </c>
      <c r="M7">
        <v>0.146384916126198</v>
      </c>
      <c r="N7">
        <v>9.9559857622971398E-2</v>
      </c>
      <c r="O7">
        <v>0.268559197730877</v>
      </c>
      <c r="P7">
        <v>5.4046850675981202E-2</v>
      </c>
      <c r="Q7" t="s">
        <v>20</v>
      </c>
      <c r="R7" t="s">
        <v>19</v>
      </c>
      <c r="S7" t="s">
        <v>15</v>
      </c>
    </row>
    <row r="8" spans="1:19" ht="15.75" thickBot="1" x14ac:dyDescent="0.3">
      <c r="A8" s="26"/>
      <c r="B8" s="29" t="s">
        <v>25</v>
      </c>
      <c r="C8" s="31" t="str">
        <f>CONCATENATE(ROUND(N13, 2), " ± ", ROUND(O13, 2))</f>
        <v>7.13 ± 7.24</v>
      </c>
      <c r="D8" s="8" t="s">
        <v>26</v>
      </c>
      <c r="E8" s="2" t="str">
        <f t="shared" si="2"/>
        <v>6.07 ± 2.63</v>
      </c>
      <c r="F8" s="2" t="str">
        <f t="shared" si="3"/>
        <v>0.33 ± 0.27</v>
      </c>
      <c r="G8" s="2" t="str">
        <f t="shared" si="4"/>
        <v>4.66 ± 1.59</v>
      </c>
      <c r="H8" s="4">
        <v>15</v>
      </c>
      <c r="I8" s="5">
        <v>5000</v>
      </c>
      <c r="K8">
        <v>6.0740448657798503</v>
      </c>
      <c r="L8">
        <v>0.32826301573459099</v>
      </c>
      <c r="M8">
        <v>4.6556721137869301</v>
      </c>
      <c r="N8">
        <v>2.6273706678620798</v>
      </c>
      <c r="O8">
        <v>0.26531944680035502</v>
      </c>
      <c r="P8">
        <v>1.58793067878176</v>
      </c>
      <c r="Q8" t="s">
        <v>12</v>
      </c>
      <c r="R8" t="s">
        <v>19</v>
      </c>
      <c r="S8" t="s">
        <v>18</v>
      </c>
    </row>
    <row r="9" spans="1:19" ht="15.75" thickBot="1" x14ac:dyDescent="0.3">
      <c r="A9" s="27"/>
      <c r="B9" s="30"/>
      <c r="C9" s="33" t="str">
        <f t="shared" si="1"/>
        <v>5000 ± 0.314</v>
      </c>
      <c r="D9" s="9" t="s">
        <v>27</v>
      </c>
      <c r="E9" s="10" t="str">
        <f t="shared" si="2"/>
        <v>6 ± 2.6</v>
      </c>
      <c r="F9" s="10" t="str">
        <f t="shared" si="3"/>
        <v>0.31 ± 0.27</v>
      </c>
      <c r="G9" s="10" t="str">
        <f t="shared" si="4"/>
        <v>4.71 ± 1.65</v>
      </c>
      <c r="H9" s="1">
        <v>15</v>
      </c>
      <c r="I9" s="6">
        <v>5000</v>
      </c>
      <c r="K9">
        <v>5.9962492586310603</v>
      </c>
      <c r="L9">
        <v>0.31351546127088498</v>
      </c>
      <c r="M9">
        <v>4.7065416806451497</v>
      </c>
      <c r="N9">
        <v>2.6037885155234899</v>
      </c>
      <c r="O9">
        <v>0.267705240034882</v>
      </c>
      <c r="P9">
        <v>1.6522900428659699</v>
      </c>
      <c r="Q9" t="s">
        <v>20</v>
      </c>
      <c r="R9" t="s">
        <v>19</v>
      </c>
      <c r="S9" t="s">
        <v>18</v>
      </c>
    </row>
    <row r="11" spans="1:19" x14ac:dyDescent="0.25">
      <c r="K11" t="s">
        <v>9</v>
      </c>
      <c r="L11" t="s">
        <v>30</v>
      </c>
      <c r="M11" t="s">
        <v>31</v>
      </c>
      <c r="N11" t="s">
        <v>64</v>
      </c>
      <c r="O11" t="s">
        <v>32</v>
      </c>
    </row>
    <row r="12" spans="1:19" x14ac:dyDescent="0.25">
      <c r="K12" t="s">
        <v>14</v>
      </c>
      <c r="L12">
        <v>0.27639275407132602</v>
      </c>
      <c r="M12">
        <v>0.27208359198265902</v>
      </c>
      <c r="N12">
        <v>11.786707692307701</v>
      </c>
      <c r="O12">
        <v>8.6021725048877098</v>
      </c>
    </row>
    <row r="13" spans="1:19" x14ac:dyDescent="0.25">
      <c r="K13" t="s">
        <v>19</v>
      </c>
      <c r="L13">
        <v>0.24778052635195499</v>
      </c>
      <c r="M13">
        <v>0.26721471865063401</v>
      </c>
      <c r="N13">
        <v>7.13486666666667</v>
      </c>
      <c r="O13">
        <v>7.2418377278724</v>
      </c>
    </row>
  </sheetData>
  <mergeCells count="10">
    <mergeCell ref="A6:A9"/>
    <mergeCell ref="A2:A5"/>
    <mergeCell ref="B6:B7"/>
    <mergeCell ref="B8:B9"/>
    <mergeCell ref="C2:C3"/>
    <mergeCell ref="C4:C5"/>
    <mergeCell ref="C6:C7"/>
    <mergeCell ref="C8:C9"/>
    <mergeCell ref="B2:B3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2284-B186-4E88-8B93-EBA7A38D548A}">
  <dimension ref="A1:X6"/>
  <sheetViews>
    <sheetView tabSelected="1" workbookViewId="0">
      <selection activeCell="H5" sqref="A1:H5"/>
    </sheetView>
  </sheetViews>
  <sheetFormatPr defaultRowHeight="15" x14ac:dyDescent="0.25"/>
  <cols>
    <col min="1" max="1" width="9.5703125" customWidth="1"/>
    <col min="2" max="2" width="21.7109375" bestFit="1" customWidth="1"/>
    <col min="3" max="3" width="15" style="21" bestFit="1" customWidth="1"/>
    <col min="4" max="4" width="10.5703125" customWidth="1"/>
    <col min="5" max="5" width="10.85546875" customWidth="1"/>
    <col min="6" max="6" width="10.7109375" customWidth="1"/>
    <col min="7" max="7" width="5.7109375" bestFit="1" customWidth="1"/>
    <col min="8" max="9" width="7.85546875" customWidth="1"/>
  </cols>
  <sheetData>
    <row r="1" spans="1:24" ht="48" thickBot="1" x14ac:dyDescent="0.3">
      <c r="A1" s="37" t="s">
        <v>9</v>
      </c>
      <c r="B1" s="38" t="s">
        <v>21</v>
      </c>
      <c r="C1" s="39" t="s">
        <v>28</v>
      </c>
      <c r="D1" s="40" t="s">
        <v>22</v>
      </c>
      <c r="E1" s="40" t="s">
        <v>23</v>
      </c>
      <c r="F1" s="40" t="s">
        <v>3</v>
      </c>
      <c r="G1" s="38" t="s">
        <v>0</v>
      </c>
      <c r="H1" s="41" t="s">
        <v>11</v>
      </c>
      <c r="I1" s="23"/>
      <c r="L1" t="s">
        <v>0</v>
      </c>
      <c r="M1" t="s">
        <v>65</v>
      </c>
      <c r="N1" t="s">
        <v>66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9</v>
      </c>
      <c r="W1" t="s">
        <v>10</v>
      </c>
      <c r="X1" t="s">
        <v>11</v>
      </c>
    </row>
    <row r="2" spans="1:24" ht="20.100000000000001" customHeight="1" x14ac:dyDescent="0.25">
      <c r="A2" s="25" t="s">
        <v>68</v>
      </c>
      <c r="B2" s="42" t="s">
        <v>24</v>
      </c>
      <c r="C2" s="43" t="s">
        <v>33</v>
      </c>
      <c r="D2" s="2" t="str">
        <f>CONCATENATE(ROUND(O2, 2), " ± ", ROUND(R2, 2))</f>
        <v>0.2 ± 0.09</v>
      </c>
      <c r="E2" s="2" t="str">
        <f>CONCATENATE(ROUND(P2, 2), " ± ", ROUND(S2, 2))</f>
        <v>0.47 ± 0.31</v>
      </c>
      <c r="F2" s="2" t="str">
        <f>CONCATENATE(ROUND(Q2, 2), " ± ", ROUND(T2, 2))</f>
        <v>0.15 ± 0.06</v>
      </c>
      <c r="G2" s="2">
        <f>L2</f>
        <v>14</v>
      </c>
      <c r="H2" s="3">
        <f>X2</f>
        <v>5000</v>
      </c>
      <c r="I2" s="24"/>
      <c r="J2">
        <v>0.28000000000000003</v>
      </c>
      <c r="K2">
        <f>ROUND(O2/J2,2)</f>
        <v>0.72</v>
      </c>
      <c r="L2">
        <v>14</v>
      </c>
      <c r="M2" t="s">
        <v>67</v>
      </c>
      <c r="N2">
        <v>5</v>
      </c>
      <c r="O2">
        <v>0.20244365021883401</v>
      </c>
      <c r="P2">
        <v>0.46500047387006999</v>
      </c>
      <c r="Q2">
        <v>0.15283082984532101</v>
      </c>
      <c r="R2">
        <v>9.4402772894198406E-2</v>
      </c>
      <c r="S2">
        <v>0.30906302995022999</v>
      </c>
      <c r="T2">
        <v>5.5058509181287803E-2</v>
      </c>
      <c r="U2" t="s">
        <v>16</v>
      </c>
      <c r="V2" t="s">
        <v>14</v>
      </c>
      <c r="W2" t="s">
        <v>15</v>
      </c>
      <c r="X2">
        <v>5000</v>
      </c>
    </row>
    <row r="3" spans="1:24" ht="20.100000000000001" customHeight="1" thickBot="1" x14ac:dyDescent="0.3">
      <c r="A3" s="27"/>
      <c r="B3" s="19" t="s">
        <v>25</v>
      </c>
      <c r="C3" s="22" t="s">
        <v>70</v>
      </c>
      <c r="D3" s="1" t="str">
        <f t="shared" ref="D3:D5" si="0">CONCATENATE(ROUND(O3, 2), " ± ", ROUND(R3, 2))</f>
        <v>8.13 ± 3.27</v>
      </c>
      <c r="E3" s="1" t="str">
        <f t="shared" ref="E3:E5" si="1">CONCATENATE(ROUND(P3, 2), " ± ", ROUND(S3, 2))</f>
        <v>0.18 ± 0.23</v>
      </c>
      <c r="F3" s="1" t="str">
        <f t="shared" ref="F3:F5" si="2">CONCATENATE(ROUND(Q3, 2), " ± ", ROUND(T3, 2))</f>
        <v>6.04 ± 2.12</v>
      </c>
      <c r="G3" s="1">
        <f t="shared" ref="G3:G5" si="3">L3</f>
        <v>18</v>
      </c>
      <c r="H3" s="6">
        <f t="shared" ref="H3:H5" si="4">X3</f>
        <v>1000</v>
      </c>
      <c r="I3" s="24"/>
      <c r="J3">
        <v>11.8</v>
      </c>
      <c r="K3">
        <f t="shared" ref="K3:K5" si="5">ROUND(O3/J3,2)</f>
        <v>0.69</v>
      </c>
      <c r="L3">
        <v>18</v>
      </c>
      <c r="M3" t="s">
        <v>67</v>
      </c>
      <c r="N3">
        <v>5</v>
      </c>
      <c r="O3">
        <v>8.1344484071848395</v>
      </c>
      <c r="P3">
        <v>0.18046218631792199</v>
      </c>
      <c r="Q3">
        <v>6.04254635345566</v>
      </c>
      <c r="R3">
        <v>3.2727192261370002</v>
      </c>
      <c r="S3">
        <v>0.225012399231518</v>
      </c>
      <c r="T3">
        <v>2.1192555339623702</v>
      </c>
      <c r="U3" t="s">
        <v>16</v>
      </c>
      <c r="V3" t="s">
        <v>14</v>
      </c>
      <c r="W3" t="s">
        <v>18</v>
      </c>
      <c r="X3">
        <v>1000</v>
      </c>
    </row>
    <row r="4" spans="1:24" ht="20.100000000000001" customHeight="1" x14ac:dyDescent="0.25">
      <c r="A4" s="25" t="s">
        <v>69</v>
      </c>
      <c r="B4" s="42" t="s">
        <v>24</v>
      </c>
      <c r="C4" s="43" t="s">
        <v>46</v>
      </c>
      <c r="D4" s="2" t="str">
        <f t="shared" si="0"/>
        <v>0.22 ± 0.11</v>
      </c>
      <c r="E4" s="2" t="str">
        <f t="shared" si="1"/>
        <v>0.34 ± 0.25</v>
      </c>
      <c r="F4" s="2" t="str">
        <f t="shared" si="2"/>
        <v>0.16 ± 0.07</v>
      </c>
      <c r="G4" s="2">
        <f t="shared" si="3"/>
        <v>18</v>
      </c>
      <c r="H4" s="3">
        <f t="shared" si="4"/>
        <v>1000</v>
      </c>
      <c r="I4" s="24"/>
      <c r="J4">
        <v>0.25</v>
      </c>
      <c r="K4">
        <f t="shared" si="5"/>
        <v>0.87</v>
      </c>
      <c r="L4">
        <v>18</v>
      </c>
      <c r="M4" t="s">
        <v>67</v>
      </c>
      <c r="N4">
        <v>5</v>
      </c>
      <c r="O4">
        <v>0.21730060113505201</v>
      </c>
      <c r="P4">
        <v>0.33671247170152302</v>
      </c>
      <c r="Q4">
        <v>0.16202021879488801</v>
      </c>
      <c r="R4">
        <v>0.11458234411271601</v>
      </c>
      <c r="S4">
        <v>0.252569983681322</v>
      </c>
      <c r="T4">
        <v>6.5812690681550504E-2</v>
      </c>
      <c r="U4" t="s">
        <v>16</v>
      </c>
      <c r="V4" t="s">
        <v>19</v>
      </c>
      <c r="W4" t="s">
        <v>15</v>
      </c>
      <c r="X4">
        <v>1000</v>
      </c>
    </row>
    <row r="5" spans="1:24" ht="20.100000000000001" customHeight="1" thickBot="1" x14ac:dyDescent="0.3">
      <c r="A5" s="27"/>
      <c r="B5" s="19" t="s">
        <v>25</v>
      </c>
      <c r="C5" s="22" t="s">
        <v>71</v>
      </c>
      <c r="D5" s="1" t="str">
        <f t="shared" si="0"/>
        <v>6.12 ± 2.7</v>
      </c>
      <c r="E5" s="1" t="str">
        <f t="shared" si="1"/>
        <v>0.32 ± 0.26</v>
      </c>
      <c r="F5" s="1" t="str">
        <f t="shared" si="2"/>
        <v>4.7 ± 1.57</v>
      </c>
      <c r="G5" s="1">
        <f t="shared" si="3"/>
        <v>4</v>
      </c>
      <c r="H5" s="6">
        <f t="shared" si="4"/>
        <v>4000</v>
      </c>
      <c r="I5" s="24"/>
      <c r="J5">
        <v>7.1</v>
      </c>
      <c r="K5">
        <f t="shared" si="5"/>
        <v>0.86</v>
      </c>
      <c r="L5">
        <v>4</v>
      </c>
      <c r="M5" t="s">
        <v>67</v>
      </c>
      <c r="N5">
        <v>5</v>
      </c>
      <c r="O5">
        <v>6.1178605369073802</v>
      </c>
      <c r="P5">
        <v>0.32126525885401802</v>
      </c>
      <c r="Q5">
        <v>4.70360672629117</v>
      </c>
      <c r="R5">
        <v>2.7042187796333299</v>
      </c>
      <c r="S5">
        <v>0.26190600645635398</v>
      </c>
      <c r="T5">
        <v>1.5675859168083199</v>
      </c>
      <c r="U5" t="s">
        <v>16</v>
      </c>
      <c r="V5" t="s">
        <v>19</v>
      </c>
      <c r="W5" t="s">
        <v>18</v>
      </c>
      <c r="X5">
        <v>4000</v>
      </c>
    </row>
    <row r="6" spans="1:24" ht="15" customHeight="1" x14ac:dyDescent="0.25">
      <c r="C6" s="20"/>
    </row>
  </sheetData>
  <mergeCells count="2">
    <mergeCell ref="A4:A5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G27" sqref="G27"/>
    </sheetView>
  </sheetViews>
  <sheetFormatPr defaultRowHeight="15" x14ac:dyDescent="0.25"/>
  <cols>
    <col min="1" max="1" width="12" bestFit="1" customWidth="1"/>
    <col min="2" max="2" width="21.7109375" bestFit="1" customWidth="1"/>
    <col min="3" max="3" width="17.5703125" style="12" customWidth="1"/>
    <col min="4" max="4" width="21.7109375" customWidth="1"/>
    <col min="5" max="7" width="12" bestFit="1" customWidth="1"/>
  </cols>
  <sheetData>
    <row r="1" spans="1:9" ht="48" thickBot="1" x14ac:dyDescent="0.3">
      <c r="A1" s="13" t="s">
        <v>9</v>
      </c>
      <c r="B1" s="14" t="s">
        <v>21</v>
      </c>
      <c r="C1" s="15" t="s">
        <v>28</v>
      </c>
      <c r="D1" s="15" t="s">
        <v>29</v>
      </c>
      <c r="E1" s="16" t="s">
        <v>22</v>
      </c>
      <c r="F1" s="16" t="s">
        <v>23</v>
      </c>
      <c r="G1" s="16" t="s">
        <v>3</v>
      </c>
      <c r="H1" s="14" t="s">
        <v>0</v>
      </c>
      <c r="I1" s="17" t="s">
        <v>11</v>
      </c>
    </row>
    <row r="2" spans="1:9" x14ac:dyDescent="0.25">
      <c r="A2" s="25" t="s">
        <v>14</v>
      </c>
      <c r="B2" s="28" t="s">
        <v>24</v>
      </c>
      <c r="C2" s="34" t="s">
        <v>33</v>
      </c>
      <c r="D2" s="11" t="s">
        <v>26</v>
      </c>
      <c r="E2" s="2" t="s">
        <v>57</v>
      </c>
      <c r="F2" s="2" t="s">
        <v>34</v>
      </c>
      <c r="G2" s="2" t="s">
        <v>35</v>
      </c>
      <c r="H2" s="2">
        <v>25</v>
      </c>
      <c r="I2" s="3">
        <v>3000</v>
      </c>
    </row>
    <row r="3" spans="1:9" x14ac:dyDescent="0.25">
      <c r="A3" s="26"/>
      <c r="B3" s="29"/>
      <c r="C3" s="35" t="s">
        <v>36</v>
      </c>
      <c r="D3" s="8" t="s">
        <v>27</v>
      </c>
      <c r="E3" s="4" t="s">
        <v>58</v>
      </c>
      <c r="F3" s="4" t="s">
        <v>37</v>
      </c>
      <c r="G3" s="4" t="s">
        <v>38</v>
      </c>
      <c r="H3" s="4">
        <v>10</v>
      </c>
      <c r="I3" s="5">
        <v>2000</v>
      </c>
    </row>
    <row r="4" spans="1:9" x14ac:dyDescent="0.25">
      <c r="A4" s="26"/>
      <c r="B4" s="29" t="s">
        <v>25</v>
      </c>
      <c r="C4" s="35" t="s">
        <v>63</v>
      </c>
      <c r="D4" s="8" t="s">
        <v>26</v>
      </c>
      <c r="E4" s="4" t="s">
        <v>39</v>
      </c>
      <c r="F4" s="4" t="s">
        <v>40</v>
      </c>
      <c r="G4" s="4" t="s">
        <v>41</v>
      </c>
      <c r="H4" s="4">
        <v>25</v>
      </c>
      <c r="I4" s="5">
        <v>2000</v>
      </c>
    </row>
    <row r="5" spans="1:9" ht="15.75" thickBot="1" x14ac:dyDescent="0.3">
      <c r="A5" s="27"/>
      <c r="B5" s="30"/>
      <c r="C5" s="36" t="s">
        <v>42</v>
      </c>
      <c r="D5" s="9" t="s">
        <v>27</v>
      </c>
      <c r="E5" s="1" t="s">
        <v>43</v>
      </c>
      <c r="F5" s="1" t="s">
        <v>44</v>
      </c>
      <c r="G5" s="1" t="s">
        <v>45</v>
      </c>
      <c r="H5" s="1">
        <v>25</v>
      </c>
      <c r="I5" s="6">
        <v>2000</v>
      </c>
    </row>
    <row r="6" spans="1:9" x14ac:dyDescent="0.25">
      <c r="A6" s="25" t="s">
        <v>19</v>
      </c>
      <c r="B6" s="28" t="s">
        <v>24</v>
      </c>
      <c r="C6" s="34" t="s">
        <v>46</v>
      </c>
      <c r="D6" s="7" t="s">
        <v>26</v>
      </c>
      <c r="E6" s="2" t="s">
        <v>59</v>
      </c>
      <c r="F6" s="2" t="s">
        <v>62</v>
      </c>
      <c r="G6" s="2" t="s">
        <v>47</v>
      </c>
      <c r="H6" s="2">
        <v>20</v>
      </c>
      <c r="I6" s="3">
        <v>3000</v>
      </c>
    </row>
    <row r="7" spans="1:9" x14ac:dyDescent="0.25">
      <c r="A7" s="26"/>
      <c r="B7" s="29"/>
      <c r="C7" s="35" t="s">
        <v>48</v>
      </c>
      <c r="D7" s="8" t="s">
        <v>27</v>
      </c>
      <c r="E7" s="4" t="s">
        <v>60</v>
      </c>
      <c r="F7" s="4" t="s">
        <v>49</v>
      </c>
      <c r="G7" s="4" t="s">
        <v>38</v>
      </c>
      <c r="H7" s="4">
        <v>30</v>
      </c>
      <c r="I7" s="5">
        <v>5000</v>
      </c>
    </row>
    <row r="8" spans="1:9" x14ac:dyDescent="0.25">
      <c r="A8" s="26"/>
      <c r="B8" s="29" t="s">
        <v>25</v>
      </c>
      <c r="C8" s="35" t="s">
        <v>50</v>
      </c>
      <c r="D8" s="8" t="s">
        <v>26</v>
      </c>
      <c r="E8" s="4" t="s">
        <v>51</v>
      </c>
      <c r="F8" s="4" t="s">
        <v>52</v>
      </c>
      <c r="G8" s="4" t="s">
        <v>53</v>
      </c>
      <c r="H8" s="4">
        <v>15</v>
      </c>
      <c r="I8" s="5">
        <v>5000</v>
      </c>
    </row>
    <row r="9" spans="1:9" ht="15.75" thickBot="1" x14ac:dyDescent="0.3">
      <c r="A9" s="27"/>
      <c r="B9" s="30"/>
      <c r="C9" s="36" t="s">
        <v>54</v>
      </c>
      <c r="D9" s="9" t="s">
        <v>27</v>
      </c>
      <c r="E9" s="1" t="s">
        <v>61</v>
      </c>
      <c r="F9" s="1" t="s">
        <v>55</v>
      </c>
      <c r="G9" s="1" t="s">
        <v>56</v>
      </c>
      <c r="H9" s="1">
        <v>15</v>
      </c>
      <c r="I9" s="6">
        <v>5000</v>
      </c>
    </row>
  </sheetData>
  <mergeCells count="10">
    <mergeCell ref="A2:A5"/>
    <mergeCell ref="B2:B3"/>
    <mergeCell ref="C2:C3"/>
    <mergeCell ref="B4:B5"/>
    <mergeCell ref="C4:C5"/>
    <mergeCell ref="A6:A9"/>
    <mergeCell ref="B6:B7"/>
    <mergeCell ref="C6:C7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LandYearSite_NestedVariance</vt:lpstr>
      <vt:lpstr>Sheet2</vt:lpstr>
      <vt:lpstr>SimplifiedTable1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Melanie Kammerer</dc:creator>
  <cp:lastModifiedBy>Melanie Kammerer</cp:lastModifiedBy>
  <dcterms:created xsi:type="dcterms:W3CDTF">2020-06-09T14:36:21Z</dcterms:created>
  <dcterms:modified xsi:type="dcterms:W3CDTF">2023-06-15T20:05:23Z</dcterms:modified>
</cp:coreProperties>
</file>