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NCAR\CASACLM\Methods\"/>
    </mc:Choice>
  </mc:AlternateContent>
  <xr:revisionPtr revIDLastSave="0" documentId="10_ncr:100000_{F6B30472-4294-42C5-A470-F6A6450CF477}" xr6:coauthVersionLast="31" xr6:coauthVersionMax="31" xr10:uidLastSave="{00000000-0000-0000-0000-000000000000}"/>
  <bookViews>
    <workbookView xWindow="0" yWindow="0" windowWidth="27765" windowHeight="10230" xr2:uid="{A534C6D8-2923-4953-AC4F-C35F1A0385C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K17" i="1"/>
  <c r="J17" i="1"/>
  <c r="K12" i="1"/>
  <c r="J12" i="1"/>
  <c r="K8" i="1"/>
  <c r="J8" i="1"/>
  <c r="K6" i="1"/>
  <c r="J6" i="1"/>
  <c r="K4" i="1"/>
  <c r="J4" i="1"/>
  <c r="K2" i="1"/>
  <c r="J2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F4" i="1" l="1"/>
  <c r="E5" i="1" s="1"/>
  <c r="C26" i="1"/>
  <c r="F26" i="1" s="1"/>
  <c r="C25" i="1"/>
  <c r="F25" i="1" s="1"/>
  <c r="C24" i="1"/>
  <c r="C23" i="1"/>
  <c r="C22" i="1"/>
  <c r="F22" i="1" s="1"/>
  <c r="C21" i="1"/>
  <c r="C20" i="1"/>
  <c r="F20" i="1" s="1"/>
  <c r="E21" i="1" s="1"/>
  <c r="C19" i="1"/>
  <c r="F19" i="1" s="1"/>
  <c r="E20" i="1" s="1"/>
  <c r="C18" i="1"/>
  <c r="F18" i="1" s="1"/>
  <c r="C17" i="1"/>
  <c r="F17" i="1" s="1"/>
  <c r="C16" i="1"/>
  <c r="C15" i="1"/>
  <c r="C14" i="1"/>
  <c r="F14" i="1" s="1"/>
  <c r="C13" i="1"/>
  <c r="C12" i="1"/>
  <c r="F12" i="1" s="1"/>
  <c r="E13" i="1" s="1"/>
  <c r="C11" i="1"/>
  <c r="F11" i="1" s="1"/>
  <c r="E12" i="1" s="1"/>
  <c r="C10" i="1"/>
  <c r="F10" i="1" s="1"/>
  <c r="C9" i="1"/>
  <c r="F9" i="1" s="1"/>
  <c r="C8" i="1"/>
  <c r="C7" i="1"/>
  <c r="C6" i="1"/>
  <c r="F6" i="1" s="1"/>
  <c r="C5" i="1"/>
  <c r="C4" i="1"/>
  <c r="C3" i="1"/>
  <c r="F3" i="1" s="1"/>
  <c r="C2" i="1"/>
  <c r="F2" i="1" s="1"/>
  <c r="F7" i="1" l="1"/>
  <c r="F15" i="1"/>
  <c r="F23" i="1"/>
  <c r="F8" i="1"/>
  <c r="E9" i="1" s="1"/>
  <c r="F16" i="1"/>
  <c r="F24" i="1"/>
  <c r="E25" i="1" s="1"/>
  <c r="E24" i="1"/>
  <c r="E3" i="1"/>
  <c r="D2" i="1"/>
  <c r="D26" i="1"/>
  <c r="E16" i="1"/>
  <c r="E10" i="1"/>
  <c r="E26" i="1"/>
  <c r="E19" i="1"/>
  <c r="E4" i="1"/>
  <c r="E8" i="1"/>
  <c r="E17" i="1"/>
  <c r="D16" i="1"/>
  <c r="E18" i="1"/>
  <c r="E11" i="1"/>
  <c r="E7" i="1"/>
  <c r="E15" i="1"/>
  <c r="E23" i="1"/>
  <c r="D11" i="1"/>
  <c r="D12" i="1"/>
  <c r="D20" i="1"/>
  <c r="F5" i="1"/>
  <c r="F13" i="1"/>
  <c r="F21" i="1"/>
  <c r="D25" i="1" l="1"/>
  <c r="D19" i="1"/>
  <c r="D3" i="1"/>
  <c r="D18" i="1"/>
  <c r="D8" i="1"/>
  <c r="E22" i="1"/>
  <c r="D21" i="1"/>
  <c r="D7" i="1"/>
  <c r="D24" i="1"/>
  <c r="E14" i="1"/>
  <c r="D13" i="1"/>
  <c r="D10" i="1"/>
  <c r="D15" i="1"/>
  <c r="E6" i="1"/>
  <c r="D5" i="1"/>
  <c r="D4" i="1"/>
  <c r="D23" i="1"/>
  <c r="D17" i="1"/>
  <c r="D9" i="1"/>
  <c r="D14" i="1" l="1"/>
  <c r="D6" i="1"/>
  <c r="D22" i="1"/>
</calcChain>
</file>

<file path=xl/sharedStrings.xml><?xml version="1.0" encoding="utf-8"?>
<sst xmlns="http://schemas.openxmlformats.org/spreadsheetml/2006/main" count="17" uniqueCount="13">
  <si>
    <t>lyr</t>
  </si>
  <si>
    <t>CASA-CNP layer #</t>
  </si>
  <si>
    <t>∆z (m)</t>
  </si>
  <si>
    <t>∆z (cm)</t>
  </si>
  <si>
    <t>upper depth (cm)</t>
  </si>
  <si>
    <t>lower depth (cm)</t>
  </si>
  <si>
    <t>z (center of layer, cm)</t>
  </si>
  <si>
    <t xml:space="preserve"> CLM5 levgrnd</t>
  </si>
  <si>
    <t>upper depth (m)</t>
  </si>
  <si>
    <t>lower depth (m)</t>
  </si>
  <si>
    <t>z (center of layer, m)</t>
  </si>
  <si>
    <t>z center of aggregate layer (cm)</t>
  </si>
  <si>
    <t>thickness aggregate layer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</si>
</sst>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66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ill="1"/>
    <xf numFmtId="0" fontId="3" fillId="0" borderId="1" xfId="0" applyFont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/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2" fontId="0" fillId="2" borderId="2" xfId="0" applyNumberFormat="1" applyFill="1" applyBorder="1"/>
    <xf numFmtId="0" fontId="0" fillId="2" borderId="2" xfId="0" applyNumberFormat="1" applyFill="1" applyBorder="1"/>
    <xf numFmtId="0" fontId="6" fillId="2" borderId="2" xfId="0" applyFont="1" applyFill="1" applyBorder="1"/>
    <xf numFmtId="0" fontId="0" fillId="8" borderId="2" xfId="0" applyFill="1" applyBorder="1"/>
    <xf numFmtId="2" fontId="0" fillId="8" borderId="2" xfId="0" applyNumberFormat="1" applyFill="1" applyBorder="1"/>
    <xf numFmtId="0" fontId="0" fillId="8" borderId="2" xfId="0" applyNumberFormat="1" applyFill="1" applyBorder="1"/>
    <xf numFmtId="0" fontId="6" fillId="8" borderId="2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4" borderId="2" xfId="0" applyNumberFormat="1" applyFont="1" applyFill="1" applyBorder="1"/>
    <xf numFmtId="0" fontId="0" fillId="9" borderId="2" xfId="0" applyFill="1" applyBorder="1"/>
    <xf numFmtId="2" fontId="0" fillId="9" borderId="2" xfId="0" applyNumberFormat="1" applyFill="1" applyBorder="1"/>
    <xf numFmtId="0" fontId="0" fillId="9" borderId="2" xfId="0" applyNumberForma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0" fillId="10" borderId="2" xfId="0" applyFill="1" applyBorder="1"/>
    <xf numFmtId="2" fontId="0" fillId="10" borderId="2" xfId="0" applyNumberFormat="1" applyFill="1" applyBorder="1"/>
    <xf numFmtId="0" fontId="0" fillId="10" borderId="2" xfId="0" applyNumberFormat="1" applyFill="1" applyBorder="1"/>
    <xf numFmtId="0" fontId="6" fillId="10" borderId="2" xfId="0" applyFont="1" applyFill="1" applyBorder="1"/>
    <xf numFmtId="0" fontId="0" fillId="7" borderId="2" xfId="0" applyFill="1" applyBorder="1"/>
    <xf numFmtId="2" fontId="0" fillId="7" borderId="2" xfId="0" applyNumberFormat="1" applyFill="1" applyBorder="1"/>
    <xf numFmtId="0" fontId="0" fillId="7" borderId="2" xfId="0" applyNumberFormat="1" applyFill="1" applyBorder="1"/>
    <xf numFmtId="2" fontId="6" fillId="7" borderId="2" xfId="0" applyNumberFormat="1" applyFont="1" applyFill="1" applyBorder="1"/>
    <xf numFmtId="0" fontId="6" fillId="7" borderId="2" xfId="0" applyFont="1" applyFill="1" applyBorder="1"/>
    <xf numFmtId="0" fontId="0" fillId="11" borderId="2" xfId="0" applyFill="1" applyBorder="1"/>
    <xf numFmtId="2" fontId="0" fillId="11" borderId="2" xfId="0" applyNumberFormat="1" applyFill="1" applyBorder="1"/>
    <xf numFmtId="0" fontId="0" fillId="11" borderId="2" xfId="0" applyNumberFormat="1" applyFill="1" applyBorder="1"/>
    <xf numFmtId="0" fontId="6" fillId="11" borderId="2" xfId="0" applyFont="1" applyFill="1" applyBorder="1"/>
    <xf numFmtId="2" fontId="6" fillId="11" borderId="2" xfId="0" applyNumberFormat="1" applyFon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8" borderId="3" xfId="0" applyFill="1" applyBorder="1"/>
    <xf numFmtId="0" fontId="7" fillId="4" borderId="3" xfId="0" applyFont="1" applyFill="1" applyBorder="1"/>
    <xf numFmtId="0" fontId="0" fillId="9" borderId="3" xfId="0" applyFill="1" applyBorder="1"/>
    <xf numFmtId="0" fontId="0" fillId="10" borderId="3" xfId="0" applyFill="1" applyBorder="1"/>
    <xf numFmtId="0" fontId="0" fillId="7" borderId="3" xfId="0" applyFill="1" applyBorder="1"/>
    <xf numFmtId="0" fontId="0" fillId="11" borderId="3" xfId="0" applyFill="1" applyBorder="1"/>
    <xf numFmtId="0" fontId="0" fillId="11" borderId="3" xfId="0" applyNumberFormat="1" applyFill="1" applyBorder="1"/>
    <xf numFmtId="0" fontId="2" fillId="0" borderId="4" xfId="0" applyFont="1" applyBorder="1" applyAlignment="1">
      <alignment horizontal="center" vertical="center" wrapText="1"/>
    </xf>
    <xf numFmtId="2" fontId="0" fillId="2" borderId="4" xfId="0" applyNumberFormat="1" applyFill="1" applyBorder="1"/>
    <xf numFmtId="2" fontId="0" fillId="8" borderId="4" xfId="0" applyNumberFormat="1" applyFill="1" applyBorder="1"/>
    <xf numFmtId="2" fontId="7" fillId="4" borderId="4" xfId="0" applyNumberFormat="1" applyFont="1" applyFill="1" applyBorder="1"/>
    <xf numFmtId="2" fontId="0" fillId="9" borderId="4" xfId="0" applyNumberFormat="1" applyFill="1" applyBorder="1"/>
    <xf numFmtId="2" fontId="0" fillId="10" borderId="4" xfId="0" applyNumberFormat="1" applyFill="1" applyBorder="1"/>
    <xf numFmtId="2" fontId="0" fillId="7" borderId="4" xfId="0" applyNumberFormat="1" applyFill="1" applyBorder="1"/>
    <xf numFmtId="2" fontId="0" fillId="11" borderId="4" xfId="0" applyNumberFormat="1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7" xfId="0" applyFill="1" applyBorder="1"/>
    <xf numFmtId="0" fontId="1" fillId="2" borderId="8" xfId="0" applyFont="1" applyFill="1" applyBorder="1"/>
    <xf numFmtId="0" fontId="0" fillId="8" borderId="7" xfId="0" applyFill="1" applyBorder="1"/>
    <xf numFmtId="0" fontId="1" fillId="8" borderId="8" xfId="0" applyFont="1" applyFill="1" applyBorder="1"/>
    <xf numFmtId="0" fontId="7" fillId="4" borderId="7" xfId="0" applyFont="1" applyFill="1" applyBorder="1"/>
    <xf numFmtId="0" fontId="8" fillId="4" borderId="8" xfId="0" applyFont="1" applyFill="1" applyBorder="1"/>
    <xf numFmtId="0" fontId="0" fillId="9" borderId="7" xfId="0" applyFill="1" applyBorder="1"/>
    <xf numFmtId="0" fontId="1" fillId="9" borderId="8" xfId="0" applyFont="1" applyFill="1" applyBorder="1"/>
    <xf numFmtId="0" fontId="0" fillId="10" borderId="7" xfId="0" applyFill="1" applyBorder="1"/>
    <xf numFmtId="0" fontId="1" fillId="10" borderId="8" xfId="0" applyFont="1" applyFill="1" applyBorder="1"/>
    <xf numFmtId="0" fontId="0" fillId="7" borderId="7" xfId="0" applyFill="1" applyBorder="1"/>
    <xf numFmtId="0" fontId="1" fillId="7" borderId="8" xfId="0" applyFont="1" applyFill="1" applyBorder="1"/>
    <xf numFmtId="0" fontId="0" fillId="11" borderId="7" xfId="0" applyFill="1" applyBorder="1"/>
    <xf numFmtId="0" fontId="1" fillId="11" borderId="8" xfId="0" applyFont="1" applyFill="1" applyBorder="1"/>
    <xf numFmtId="0" fontId="0" fillId="11" borderId="9" xfId="0" applyFill="1" applyBorder="1"/>
    <xf numFmtId="0" fontId="1" fillId="11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3BAD-1FBC-424D-92AA-FE00AE843F4D}">
  <dimension ref="A1:R27"/>
  <sheetViews>
    <sheetView tabSelected="1" workbookViewId="0">
      <selection sqref="A1:K26"/>
    </sheetView>
  </sheetViews>
  <sheetFormatPr defaultRowHeight="15" x14ac:dyDescent="0.25"/>
  <cols>
    <col min="3" max="6" width="9.140625" style="10"/>
    <col min="8" max="8" width="9.140625" style="13"/>
    <col min="9" max="9" width="9.140625" style="10"/>
    <col min="11" max="11" width="9.140625" style="16"/>
    <col min="17" max="17" width="9.140625" style="12"/>
    <col min="18" max="18" width="9.140625" style="16"/>
  </cols>
  <sheetData>
    <row r="1" spans="1:18" ht="65.25" thickTop="1" thickBot="1" x14ac:dyDescent="0.3">
      <c r="A1" s="17" t="s">
        <v>0</v>
      </c>
      <c r="B1" s="18" t="s">
        <v>7</v>
      </c>
      <c r="C1" s="19" t="s">
        <v>10</v>
      </c>
      <c r="D1" s="20" t="s">
        <v>2</v>
      </c>
      <c r="E1" s="21" t="s">
        <v>8</v>
      </c>
      <c r="F1" s="53" t="s">
        <v>9</v>
      </c>
      <c r="G1" s="70" t="s">
        <v>4</v>
      </c>
      <c r="H1" s="71" t="s">
        <v>5</v>
      </c>
      <c r="I1" s="62" t="s">
        <v>3</v>
      </c>
      <c r="J1" s="20" t="s">
        <v>12</v>
      </c>
      <c r="K1" s="22" t="s">
        <v>11</v>
      </c>
      <c r="L1" s="1"/>
      <c r="M1" s="1" t="s">
        <v>1</v>
      </c>
      <c r="N1" s="1" t="s">
        <v>2</v>
      </c>
      <c r="O1" s="1" t="s">
        <v>3</v>
      </c>
      <c r="P1" s="1" t="s">
        <v>4</v>
      </c>
      <c r="Q1" s="11" t="s">
        <v>5</v>
      </c>
      <c r="R1" s="14" t="s">
        <v>6</v>
      </c>
    </row>
    <row r="2" spans="1:18" x14ac:dyDescent="0.25">
      <c r="A2" s="23">
        <v>1</v>
      </c>
      <c r="B2" s="24">
        <v>0.01</v>
      </c>
      <c r="C2" s="25">
        <f>B2</f>
        <v>0.01</v>
      </c>
      <c r="D2" s="25">
        <f>F2-E2</f>
        <v>2.5000000000000001E-2</v>
      </c>
      <c r="E2" s="23">
        <v>0</v>
      </c>
      <c r="F2" s="54">
        <f t="shared" ref="F2:F25" si="0">C2+(C3-C2)/2</f>
        <v>2.5000000000000001E-2</v>
      </c>
      <c r="G2" s="72">
        <f>E2*100</f>
        <v>0</v>
      </c>
      <c r="H2" s="73">
        <f>F2*100</f>
        <v>2.5</v>
      </c>
      <c r="I2" s="63">
        <f>D2*100</f>
        <v>2.5</v>
      </c>
      <c r="J2" s="24">
        <f>H2-G2</f>
        <v>2.5</v>
      </c>
      <c r="K2" s="26">
        <f>J2/2</f>
        <v>1.25</v>
      </c>
      <c r="M2" s="2">
        <v>1</v>
      </c>
      <c r="N2" s="3">
        <v>2.1999999999999999E-2</v>
      </c>
      <c r="O2" s="3">
        <v>2.2000000000000002</v>
      </c>
      <c r="P2" s="3">
        <v>0</v>
      </c>
      <c r="Q2" s="2">
        <v>2.2000000000000002</v>
      </c>
      <c r="R2" s="15">
        <v>1.1000000000000001</v>
      </c>
    </row>
    <row r="3" spans="1:18" x14ac:dyDescent="0.25">
      <c r="A3" s="27">
        <v>2</v>
      </c>
      <c r="B3" s="28">
        <v>0.04</v>
      </c>
      <c r="C3" s="29">
        <f t="shared" ref="C3:C26" si="1">B3</f>
        <v>0.04</v>
      </c>
      <c r="D3" s="29">
        <f t="shared" ref="D3:D26" si="2">F3-E3</f>
        <v>0.04</v>
      </c>
      <c r="E3" s="27">
        <f>F2</f>
        <v>2.5000000000000001E-2</v>
      </c>
      <c r="F3" s="55">
        <f t="shared" si="0"/>
        <v>6.5000000000000002E-2</v>
      </c>
      <c r="G3" s="74">
        <f t="shared" ref="G3:G26" si="3">E3*100</f>
        <v>2.5</v>
      </c>
      <c r="H3" s="75">
        <f t="shared" ref="H3:H26" si="4">F3*100</f>
        <v>6.5</v>
      </c>
      <c r="I3" s="64">
        <f t="shared" ref="I3:I26" si="5">D3*100</f>
        <v>4</v>
      </c>
      <c r="J3" s="27"/>
      <c r="K3" s="30"/>
      <c r="M3" s="4">
        <v>2</v>
      </c>
      <c r="N3" s="3">
        <v>5.8000000000000003E-2</v>
      </c>
      <c r="O3" s="3">
        <v>5.8</v>
      </c>
      <c r="P3" s="3">
        <v>2.2000000000000002</v>
      </c>
      <c r="Q3" s="4">
        <v>8</v>
      </c>
      <c r="R3" s="15">
        <v>5.0999999999999996</v>
      </c>
    </row>
    <row r="4" spans="1:18" x14ac:dyDescent="0.25">
      <c r="A4" s="27">
        <v>3</v>
      </c>
      <c r="B4" s="28">
        <v>0.09</v>
      </c>
      <c r="C4" s="29">
        <f t="shared" si="1"/>
        <v>0.09</v>
      </c>
      <c r="D4" s="29">
        <f t="shared" si="2"/>
        <v>0.06</v>
      </c>
      <c r="E4" s="27">
        <f t="shared" ref="E4:E26" si="6">F3</f>
        <v>6.5000000000000002E-2</v>
      </c>
      <c r="F4" s="55">
        <f t="shared" si="0"/>
        <v>0.125</v>
      </c>
      <c r="G4" s="74">
        <f t="shared" si="3"/>
        <v>6.5</v>
      </c>
      <c r="H4" s="75">
        <f t="shared" si="4"/>
        <v>12.5</v>
      </c>
      <c r="I4" s="64">
        <f t="shared" si="5"/>
        <v>6</v>
      </c>
      <c r="J4" s="28">
        <f>SUM(I3:I4)</f>
        <v>10</v>
      </c>
      <c r="K4" s="30">
        <f>(H4-G3)/2+G3</f>
        <v>7.5</v>
      </c>
      <c r="M4" s="5">
        <v>3</v>
      </c>
      <c r="N4" s="3">
        <v>0.154</v>
      </c>
      <c r="O4" s="3">
        <v>15.4</v>
      </c>
      <c r="P4" s="3">
        <v>8</v>
      </c>
      <c r="Q4" s="5">
        <v>23.4</v>
      </c>
      <c r="R4" s="15">
        <v>15.7</v>
      </c>
    </row>
    <row r="5" spans="1:18" x14ac:dyDescent="0.25">
      <c r="A5" s="31">
        <v>4</v>
      </c>
      <c r="B5" s="32">
        <v>0.16</v>
      </c>
      <c r="C5" s="33">
        <f t="shared" si="1"/>
        <v>0.16</v>
      </c>
      <c r="D5" s="33">
        <f t="shared" si="2"/>
        <v>8.500000000000002E-2</v>
      </c>
      <c r="E5" s="31">
        <f t="shared" si="6"/>
        <v>0.125</v>
      </c>
      <c r="F5" s="56">
        <f t="shared" si="0"/>
        <v>0.21000000000000002</v>
      </c>
      <c r="G5" s="76">
        <f t="shared" si="3"/>
        <v>12.5</v>
      </c>
      <c r="H5" s="77">
        <f t="shared" si="4"/>
        <v>21.000000000000004</v>
      </c>
      <c r="I5" s="65">
        <f t="shared" si="5"/>
        <v>8.5000000000000018</v>
      </c>
      <c r="J5" s="32"/>
      <c r="K5" s="32"/>
      <c r="M5" s="6">
        <v>4</v>
      </c>
      <c r="N5" s="3">
        <v>0.40899999999999997</v>
      </c>
      <c r="O5" s="3">
        <v>40.9</v>
      </c>
      <c r="P5" s="3">
        <v>23.4</v>
      </c>
      <c r="Q5" s="6">
        <v>64.3</v>
      </c>
      <c r="R5" s="15">
        <v>43.85</v>
      </c>
    </row>
    <row r="6" spans="1:18" x14ac:dyDescent="0.25">
      <c r="A6" s="31">
        <v>5</v>
      </c>
      <c r="B6" s="32">
        <v>0.26</v>
      </c>
      <c r="C6" s="33">
        <f t="shared" si="1"/>
        <v>0.26</v>
      </c>
      <c r="D6" s="33">
        <f t="shared" si="2"/>
        <v>0.12</v>
      </c>
      <c r="E6" s="31">
        <f t="shared" si="6"/>
        <v>0.21000000000000002</v>
      </c>
      <c r="F6" s="56">
        <f t="shared" si="0"/>
        <v>0.33</v>
      </c>
      <c r="G6" s="76">
        <f t="shared" si="3"/>
        <v>21.000000000000004</v>
      </c>
      <c r="H6" s="77">
        <f t="shared" si="4"/>
        <v>33</v>
      </c>
      <c r="I6" s="65">
        <f t="shared" si="5"/>
        <v>12</v>
      </c>
      <c r="J6" s="32">
        <f>SUM(I5:I6)</f>
        <v>20.5</v>
      </c>
      <c r="K6" s="31">
        <f>(H6-G5)/2+G5</f>
        <v>22.75</v>
      </c>
      <c r="M6" s="7">
        <v>5</v>
      </c>
      <c r="N6" s="3">
        <v>1.085</v>
      </c>
      <c r="O6" s="3">
        <v>108.5</v>
      </c>
      <c r="P6" s="3">
        <v>64.3</v>
      </c>
      <c r="Q6" s="7">
        <v>172.8</v>
      </c>
      <c r="R6" s="15">
        <v>118.55</v>
      </c>
    </row>
    <row r="7" spans="1:18" x14ac:dyDescent="0.25">
      <c r="A7" s="34">
        <v>6</v>
      </c>
      <c r="B7" s="35">
        <v>0.4</v>
      </c>
      <c r="C7" s="36">
        <f t="shared" si="1"/>
        <v>0.4</v>
      </c>
      <c r="D7" s="36">
        <f t="shared" si="2"/>
        <v>0.15999999999999998</v>
      </c>
      <c r="E7" s="34">
        <f t="shared" si="6"/>
        <v>0.33</v>
      </c>
      <c r="F7" s="57">
        <f t="shared" si="0"/>
        <v>0.49</v>
      </c>
      <c r="G7" s="78">
        <f t="shared" si="3"/>
        <v>33</v>
      </c>
      <c r="H7" s="79">
        <f t="shared" si="4"/>
        <v>49</v>
      </c>
      <c r="I7" s="66">
        <f t="shared" si="5"/>
        <v>15.999999999999998</v>
      </c>
      <c r="J7" s="34"/>
      <c r="K7" s="37"/>
      <c r="M7" s="8">
        <v>6</v>
      </c>
      <c r="N7" s="3">
        <v>2.8719999999999999</v>
      </c>
      <c r="O7" s="3">
        <v>287.2</v>
      </c>
      <c r="P7" s="3">
        <v>172.8</v>
      </c>
      <c r="Q7" s="8">
        <v>460</v>
      </c>
      <c r="R7" s="15">
        <v>316.39999999999998</v>
      </c>
    </row>
    <row r="8" spans="1:18" x14ac:dyDescent="0.25">
      <c r="A8" s="34">
        <v>7</v>
      </c>
      <c r="B8" s="35">
        <v>0.57999999999999996</v>
      </c>
      <c r="C8" s="36">
        <f t="shared" si="1"/>
        <v>0.57999999999999996</v>
      </c>
      <c r="D8" s="36">
        <f t="shared" si="2"/>
        <v>0.19999999999999996</v>
      </c>
      <c r="E8" s="34">
        <f t="shared" si="6"/>
        <v>0.49</v>
      </c>
      <c r="F8" s="57">
        <f t="shared" si="0"/>
        <v>0.69</v>
      </c>
      <c r="G8" s="78">
        <f t="shared" si="3"/>
        <v>49</v>
      </c>
      <c r="H8" s="79">
        <f t="shared" si="4"/>
        <v>69</v>
      </c>
      <c r="I8" s="66">
        <f t="shared" si="5"/>
        <v>19.999999999999996</v>
      </c>
      <c r="J8" s="35">
        <f>SUM(I7:I8)</f>
        <v>35.999999999999993</v>
      </c>
      <c r="K8" s="38">
        <f>(H8-G7)/2+G7</f>
        <v>51</v>
      </c>
      <c r="M8" s="9"/>
    </row>
    <row r="9" spans="1:18" x14ac:dyDescent="0.25">
      <c r="A9" s="39">
        <v>8</v>
      </c>
      <c r="B9" s="40">
        <v>0.8</v>
      </c>
      <c r="C9" s="41">
        <f t="shared" si="1"/>
        <v>0.8</v>
      </c>
      <c r="D9" s="41">
        <f t="shared" si="2"/>
        <v>0.2400000000000001</v>
      </c>
      <c r="E9" s="39">
        <f t="shared" si="6"/>
        <v>0.69</v>
      </c>
      <c r="F9" s="58">
        <f t="shared" si="0"/>
        <v>0.93</v>
      </c>
      <c r="G9" s="80">
        <f t="shared" si="3"/>
        <v>69</v>
      </c>
      <c r="H9" s="81">
        <f t="shared" si="4"/>
        <v>93</v>
      </c>
      <c r="I9" s="67">
        <f t="shared" si="5"/>
        <v>24.000000000000011</v>
      </c>
      <c r="J9" s="39"/>
      <c r="K9" s="42"/>
    </row>
    <row r="10" spans="1:18" x14ac:dyDescent="0.25">
      <c r="A10" s="39">
        <v>9</v>
      </c>
      <c r="B10" s="40">
        <v>1.06</v>
      </c>
      <c r="C10" s="41">
        <f t="shared" si="1"/>
        <v>1.06</v>
      </c>
      <c r="D10" s="41">
        <f t="shared" si="2"/>
        <v>0.27999999999999992</v>
      </c>
      <c r="E10" s="39">
        <f t="shared" si="6"/>
        <v>0.93</v>
      </c>
      <c r="F10" s="58">
        <f t="shared" si="0"/>
        <v>1.21</v>
      </c>
      <c r="G10" s="80">
        <f t="shared" si="3"/>
        <v>93</v>
      </c>
      <c r="H10" s="81">
        <f t="shared" si="4"/>
        <v>121</v>
      </c>
      <c r="I10" s="67">
        <f t="shared" si="5"/>
        <v>27.999999999999993</v>
      </c>
      <c r="J10" s="39"/>
      <c r="K10" s="42"/>
    </row>
    <row r="11" spans="1:18" x14ac:dyDescent="0.25">
      <c r="A11" s="39">
        <v>10</v>
      </c>
      <c r="B11" s="40">
        <v>1.36</v>
      </c>
      <c r="C11" s="41">
        <f t="shared" si="1"/>
        <v>1.36</v>
      </c>
      <c r="D11" s="41">
        <f t="shared" si="2"/>
        <v>0.32000000000000006</v>
      </c>
      <c r="E11" s="39">
        <f t="shared" si="6"/>
        <v>1.21</v>
      </c>
      <c r="F11" s="58">
        <f t="shared" si="0"/>
        <v>1.53</v>
      </c>
      <c r="G11" s="80">
        <f t="shared" si="3"/>
        <v>121</v>
      </c>
      <c r="H11" s="81">
        <f t="shared" si="4"/>
        <v>153</v>
      </c>
      <c r="I11" s="67">
        <f t="shared" si="5"/>
        <v>32.000000000000007</v>
      </c>
      <c r="J11" s="39"/>
      <c r="K11" s="42"/>
    </row>
    <row r="12" spans="1:18" x14ac:dyDescent="0.25">
      <c r="A12" s="39">
        <v>11</v>
      </c>
      <c r="B12" s="40">
        <v>1.7</v>
      </c>
      <c r="C12" s="41">
        <f t="shared" si="1"/>
        <v>1.7</v>
      </c>
      <c r="D12" s="41">
        <f t="shared" si="2"/>
        <v>0.3600000000000001</v>
      </c>
      <c r="E12" s="39">
        <f t="shared" si="6"/>
        <v>1.53</v>
      </c>
      <c r="F12" s="58">
        <f t="shared" si="0"/>
        <v>1.8900000000000001</v>
      </c>
      <c r="G12" s="80">
        <f t="shared" si="3"/>
        <v>153</v>
      </c>
      <c r="H12" s="81">
        <f t="shared" si="4"/>
        <v>189</v>
      </c>
      <c r="I12" s="67">
        <f t="shared" si="5"/>
        <v>36.000000000000007</v>
      </c>
      <c r="J12" s="40">
        <f>SUM(I9:I12)</f>
        <v>120</v>
      </c>
      <c r="K12" s="42">
        <f>(H12-G9)/2+G9</f>
        <v>129</v>
      </c>
    </row>
    <row r="13" spans="1:18" x14ac:dyDescent="0.25">
      <c r="A13" s="43">
        <v>12</v>
      </c>
      <c r="B13" s="44">
        <v>2.08</v>
      </c>
      <c r="C13" s="45">
        <f t="shared" si="1"/>
        <v>2.08</v>
      </c>
      <c r="D13" s="45">
        <f t="shared" si="2"/>
        <v>0.39999999999999991</v>
      </c>
      <c r="E13" s="43">
        <f t="shared" si="6"/>
        <v>1.8900000000000001</v>
      </c>
      <c r="F13" s="59">
        <f t="shared" si="0"/>
        <v>2.29</v>
      </c>
      <c r="G13" s="82">
        <f t="shared" si="3"/>
        <v>189</v>
      </c>
      <c r="H13" s="83">
        <f t="shared" si="4"/>
        <v>229</v>
      </c>
      <c r="I13" s="68">
        <f t="shared" si="5"/>
        <v>39.999999999999993</v>
      </c>
      <c r="J13" s="44"/>
      <c r="K13" s="46"/>
    </row>
    <row r="14" spans="1:18" x14ac:dyDescent="0.25">
      <c r="A14" s="43">
        <v>13</v>
      </c>
      <c r="B14" s="44">
        <v>2.5</v>
      </c>
      <c r="C14" s="45">
        <f t="shared" si="1"/>
        <v>2.5</v>
      </c>
      <c r="D14" s="45">
        <f t="shared" si="2"/>
        <v>0.45500000000000007</v>
      </c>
      <c r="E14" s="43">
        <f t="shared" si="6"/>
        <v>2.29</v>
      </c>
      <c r="F14" s="59">
        <f t="shared" si="0"/>
        <v>2.7450000000000001</v>
      </c>
      <c r="G14" s="82">
        <f t="shared" si="3"/>
        <v>229</v>
      </c>
      <c r="H14" s="83">
        <f t="shared" si="4"/>
        <v>274.5</v>
      </c>
      <c r="I14" s="68">
        <f t="shared" si="5"/>
        <v>45.500000000000007</v>
      </c>
      <c r="J14" s="43"/>
      <c r="K14" s="47"/>
    </row>
    <row r="15" spans="1:18" x14ac:dyDescent="0.25">
      <c r="A15" s="43">
        <v>14</v>
      </c>
      <c r="B15" s="44">
        <v>2.99</v>
      </c>
      <c r="C15" s="45">
        <f t="shared" si="1"/>
        <v>2.99</v>
      </c>
      <c r="D15" s="45">
        <f t="shared" si="2"/>
        <v>0.54</v>
      </c>
      <c r="E15" s="43">
        <f t="shared" si="6"/>
        <v>2.7450000000000001</v>
      </c>
      <c r="F15" s="59">
        <f t="shared" si="0"/>
        <v>3.2850000000000001</v>
      </c>
      <c r="G15" s="82">
        <f t="shared" si="3"/>
        <v>274.5</v>
      </c>
      <c r="H15" s="83">
        <f t="shared" si="4"/>
        <v>328.5</v>
      </c>
      <c r="I15" s="68">
        <f t="shared" si="5"/>
        <v>54</v>
      </c>
      <c r="J15" s="43"/>
      <c r="K15" s="47"/>
    </row>
    <row r="16" spans="1:18" x14ac:dyDescent="0.25">
      <c r="A16" s="43">
        <v>15</v>
      </c>
      <c r="B16" s="44">
        <v>3.58</v>
      </c>
      <c r="C16" s="45">
        <f t="shared" si="1"/>
        <v>3.58</v>
      </c>
      <c r="D16" s="45">
        <f t="shared" si="2"/>
        <v>0.63999999999999968</v>
      </c>
      <c r="E16" s="43">
        <f t="shared" si="6"/>
        <v>3.2850000000000001</v>
      </c>
      <c r="F16" s="59">
        <f t="shared" si="0"/>
        <v>3.9249999999999998</v>
      </c>
      <c r="G16" s="82">
        <f t="shared" si="3"/>
        <v>328.5</v>
      </c>
      <c r="H16" s="83">
        <f t="shared" si="4"/>
        <v>392.5</v>
      </c>
      <c r="I16" s="68">
        <f t="shared" si="5"/>
        <v>63.999999999999972</v>
      </c>
      <c r="J16" s="43"/>
      <c r="K16" s="47"/>
    </row>
    <row r="17" spans="1:11" x14ac:dyDescent="0.25">
      <c r="A17" s="43">
        <v>16</v>
      </c>
      <c r="B17" s="44">
        <v>4.2699999999999996</v>
      </c>
      <c r="C17" s="45">
        <f t="shared" si="1"/>
        <v>4.2699999999999996</v>
      </c>
      <c r="D17" s="45">
        <f t="shared" si="2"/>
        <v>0.73999999999999932</v>
      </c>
      <c r="E17" s="43">
        <f t="shared" si="6"/>
        <v>3.9249999999999998</v>
      </c>
      <c r="F17" s="59">
        <f t="shared" si="0"/>
        <v>4.6649999999999991</v>
      </c>
      <c r="G17" s="82">
        <f t="shared" si="3"/>
        <v>392.5</v>
      </c>
      <c r="H17" s="83">
        <f t="shared" si="4"/>
        <v>466.49999999999989</v>
      </c>
      <c r="I17" s="68">
        <f t="shared" si="5"/>
        <v>73.999999999999929</v>
      </c>
      <c r="J17" s="44">
        <f>SUM(I13:I17)</f>
        <v>277.49999999999989</v>
      </c>
      <c r="K17" s="47">
        <f>(H17-G13)/2+G13</f>
        <v>327.74999999999994</v>
      </c>
    </row>
    <row r="18" spans="1:11" x14ac:dyDescent="0.25">
      <c r="A18" s="48">
        <v>17</v>
      </c>
      <c r="B18" s="49">
        <v>5.0599999999999996</v>
      </c>
      <c r="C18" s="50">
        <f t="shared" si="1"/>
        <v>5.0599999999999996</v>
      </c>
      <c r="D18" s="50">
        <f t="shared" si="2"/>
        <v>0.84000000000000075</v>
      </c>
      <c r="E18" s="48">
        <f t="shared" si="6"/>
        <v>4.6649999999999991</v>
      </c>
      <c r="F18" s="60">
        <f t="shared" si="0"/>
        <v>5.5049999999999999</v>
      </c>
      <c r="G18" s="84">
        <f t="shared" si="3"/>
        <v>466.49999999999989</v>
      </c>
      <c r="H18" s="85">
        <f t="shared" si="4"/>
        <v>550.5</v>
      </c>
      <c r="I18" s="69">
        <f t="shared" si="5"/>
        <v>84.000000000000071</v>
      </c>
      <c r="J18" s="48"/>
      <c r="K18" s="51"/>
    </row>
    <row r="19" spans="1:11" x14ac:dyDescent="0.25">
      <c r="A19" s="48">
        <v>18</v>
      </c>
      <c r="B19" s="49">
        <v>5.95</v>
      </c>
      <c r="C19" s="50">
        <f t="shared" si="1"/>
        <v>5.95</v>
      </c>
      <c r="D19" s="50">
        <f t="shared" si="2"/>
        <v>0.94000000000000039</v>
      </c>
      <c r="E19" s="48">
        <f t="shared" si="6"/>
        <v>5.5049999999999999</v>
      </c>
      <c r="F19" s="60">
        <f t="shared" si="0"/>
        <v>6.4450000000000003</v>
      </c>
      <c r="G19" s="84">
        <f t="shared" si="3"/>
        <v>550.5</v>
      </c>
      <c r="H19" s="85">
        <f t="shared" si="4"/>
        <v>644.5</v>
      </c>
      <c r="I19" s="69">
        <f t="shared" si="5"/>
        <v>94.000000000000043</v>
      </c>
      <c r="J19" s="49"/>
      <c r="K19" s="52"/>
    </row>
    <row r="20" spans="1:11" x14ac:dyDescent="0.25">
      <c r="A20" s="48">
        <v>19</v>
      </c>
      <c r="B20" s="49">
        <v>6.94</v>
      </c>
      <c r="C20" s="50">
        <f t="shared" si="1"/>
        <v>6.94</v>
      </c>
      <c r="D20" s="50">
        <f t="shared" si="2"/>
        <v>1.0399999999999991</v>
      </c>
      <c r="E20" s="48">
        <f t="shared" si="6"/>
        <v>6.4450000000000003</v>
      </c>
      <c r="F20" s="60">
        <f t="shared" si="0"/>
        <v>7.4849999999999994</v>
      </c>
      <c r="G20" s="84">
        <f t="shared" si="3"/>
        <v>644.5</v>
      </c>
      <c r="H20" s="85">
        <f t="shared" si="4"/>
        <v>748.5</v>
      </c>
      <c r="I20" s="69">
        <f t="shared" si="5"/>
        <v>103.99999999999991</v>
      </c>
      <c r="J20" s="48"/>
      <c r="K20" s="51"/>
    </row>
    <row r="21" spans="1:11" x14ac:dyDescent="0.25">
      <c r="A21" s="48">
        <v>20</v>
      </c>
      <c r="B21" s="49">
        <v>8.0299999999999994</v>
      </c>
      <c r="C21" s="50">
        <f t="shared" si="1"/>
        <v>8.0299999999999994</v>
      </c>
      <c r="D21" s="50">
        <f t="shared" si="2"/>
        <v>1.4275000000000002</v>
      </c>
      <c r="E21" s="48">
        <f t="shared" si="6"/>
        <v>7.4849999999999994</v>
      </c>
      <c r="F21" s="60">
        <f t="shared" si="0"/>
        <v>8.9124999999999996</v>
      </c>
      <c r="G21" s="84">
        <f t="shared" si="3"/>
        <v>748.5</v>
      </c>
      <c r="H21" s="85">
        <f t="shared" si="4"/>
        <v>891.25</v>
      </c>
      <c r="I21" s="69">
        <f t="shared" si="5"/>
        <v>142.75000000000003</v>
      </c>
      <c r="J21" s="48"/>
      <c r="K21" s="51"/>
    </row>
    <row r="22" spans="1:11" x14ac:dyDescent="0.25">
      <c r="A22" s="48">
        <v>21</v>
      </c>
      <c r="B22" s="50">
        <v>9.7949999999999999</v>
      </c>
      <c r="C22" s="50">
        <f t="shared" si="1"/>
        <v>9.7949999999999999</v>
      </c>
      <c r="D22" s="50">
        <f t="shared" si="2"/>
        <v>2.6488849999999999</v>
      </c>
      <c r="E22" s="48">
        <f t="shared" si="6"/>
        <v>8.9124999999999996</v>
      </c>
      <c r="F22" s="60">
        <f t="shared" si="0"/>
        <v>11.561385</v>
      </c>
      <c r="G22" s="84">
        <f t="shared" si="3"/>
        <v>891.25</v>
      </c>
      <c r="H22" s="85">
        <f t="shared" si="4"/>
        <v>1156.1385</v>
      </c>
      <c r="I22" s="69">
        <f t="shared" si="5"/>
        <v>264.88850000000002</v>
      </c>
      <c r="J22" s="48"/>
      <c r="K22" s="51"/>
    </row>
    <row r="23" spans="1:11" x14ac:dyDescent="0.25">
      <c r="A23" s="48">
        <v>22</v>
      </c>
      <c r="B23" s="49">
        <v>13.327769999999999</v>
      </c>
      <c r="C23" s="50">
        <f t="shared" si="1"/>
        <v>13.327769999999999</v>
      </c>
      <c r="D23" s="50">
        <f t="shared" si="2"/>
        <v>4.8440649999999987</v>
      </c>
      <c r="E23" s="48">
        <f t="shared" si="6"/>
        <v>11.561385</v>
      </c>
      <c r="F23" s="60">
        <f t="shared" si="0"/>
        <v>16.405449999999998</v>
      </c>
      <c r="G23" s="84">
        <f t="shared" si="3"/>
        <v>1156.1385</v>
      </c>
      <c r="H23" s="85">
        <f t="shared" si="4"/>
        <v>1640.5449999999998</v>
      </c>
      <c r="I23" s="69">
        <f t="shared" si="5"/>
        <v>484.40649999999988</v>
      </c>
      <c r="J23" s="49"/>
      <c r="K23" s="52"/>
    </row>
    <row r="24" spans="1:11" x14ac:dyDescent="0.25">
      <c r="A24" s="48">
        <v>23</v>
      </c>
      <c r="B24" s="50">
        <v>19.483129999999999</v>
      </c>
      <c r="C24" s="50">
        <f t="shared" si="1"/>
        <v>19.483129999999999</v>
      </c>
      <c r="D24" s="50">
        <f t="shared" si="2"/>
        <v>7.7714749999999988</v>
      </c>
      <c r="E24" s="48">
        <f t="shared" si="6"/>
        <v>16.405449999999998</v>
      </c>
      <c r="F24" s="60">
        <f t="shared" si="0"/>
        <v>24.176924999999997</v>
      </c>
      <c r="G24" s="84">
        <f t="shared" si="3"/>
        <v>1640.5449999999998</v>
      </c>
      <c r="H24" s="85">
        <f t="shared" si="4"/>
        <v>2417.6924999999997</v>
      </c>
      <c r="I24" s="69">
        <f t="shared" si="5"/>
        <v>777.14749999999992</v>
      </c>
      <c r="J24" s="48"/>
      <c r="K24" s="51"/>
    </row>
    <row r="25" spans="1:11" x14ac:dyDescent="0.25">
      <c r="A25" s="48">
        <v>24</v>
      </c>
      <c r="B25" s="50">
        <v>28.870719999999999</v>
      </c>
      <c r="C25" s="50">
        <f t="shared" si="1"/>
        <v>28.870719999999999</v>
      </c>
      <c r="D25" s="50">
        <f t="shared" si="2"/>
        <v>11.257655</v>
      </c>
      <c r="E25" s="48">
        <f t="shared" si="6"/>
        <v>24.176924999999997</v>
      </c>
      <c r="F25" s="60">
        <f t="shared" si="0"/>
        <v>35.434579999999997</v>
      </c>
      <c r="G25" s="84">
        <f t="shared" si="3"/>
        <v>2417.6924999999997</v>
      </c>
      <c r="H25" s="85">
        <f t="shared" si="4"/>
        <v>3543.4579999999996</v>
      </c>
      <c r="I25" s="69">
        <f t="shared" si="5"/>
        <v>1125.7655</v>
      </c>
      <c r="J25" s="48"/>
      <c r="K25" s="51"/>
    </row>
    <row r="26" spans="1:11" ht="15.75" thickBot="1" x14ac:dyDescent="0.3">
      <c r="A26" s="48">
        <v>25</v>
      </c>
      <c r="B26" s="50">
        <v>41.998440000000002</v>
      </c>
      <c r="C26" s="50">
        <f t="shared" si="1"/>
        <v>41.998440000000002</v>
      </c>
      <c r="D26" s="50">
        <f t="shared" si="2"/>
        <v>6.5638600000000054</v>
      </c>
      <c r="E26" s="48">
        <f t="shared" si="6"/>
        <v>35.434579999999997</v>
      </c>
      <c r="F26" s="61">
        <f>C26</f>
        <v>41.998440000000002</v>
      </c>
      <c r="G26" s="86">
        <f t="shared" si="3"/>
        <v>3543.4579999999996</v>
      </c>
      <c r="H26" s="87">
        <f t="shared" si="4"/>
        <v>4199.8440000000001</v>
      </c>
      <c r="I26" s="69">
        <f t="shared" si="5"/>
        <v>656.38600000000054</v>
      </c>
      <c r="J26" s="49">
        <f>SUM(I18:I26)</f>
        <v>3733.3440000000001</v>
      </c>
      <c r="K26" s="52"/>
    </row>
    <row r="27" spans="1:11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Melannie Hartman</cp:lastModifiedBy>
  <dcterms:created xsi:type="dcterms:W3CDTF">2018-09-17T17:49:39Z</dcterms:created>
  <dcterms:modified xsi:type="dcterms:W3CDTF">2018-09-18T15:23:45Z</dcterms:modified>
</cp:coreProperties>
</file>