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12"/>
  <workbookPr/>
  <mc:AlternateContent xmlns:mc="http://schemas.openxmlformats.org/markup-compatibility/2006">
    <mc:Choice Requires="x15">
      <x15ac:absPath xmlns:x15ac="http://schemas.microsoft.com/office/spreadsheetml/2010/11/ac" url="C:\Users\Le Roy\Enviormental biology\Major project\"/>
    </mc:Choice>
  </mc:AlternateContent>
  <xr:revisionPtr revIDLastSave="0" documentId="13_ncr:1_{03791592-7E9F-4A00-A7D8-6F1CF65973D3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3" r:id="rId1"/>
    <sheet name="Blad1" sheetId="1" r:id="rId2"/>
    <sheet name="Blad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3" i="2"/>
  <c r="I20" i="2"/>
  <c r="I26" i="2" s="1"/>
  <c r="T26" i="2" s="1"/>
  <c r="G20" i="2"/>
  <c r="G26" i="2" s="1"/>
  <c r="Y21" i="2"/>
  <c r="Y22" i="2"/>
  <c r="Y23" i="2"/>
  <c r="Y24" i="2"/>
  <c r="Y25" i="2"/>
  <c r="S26" i="2"/>
  <c r="U26" i="2"/>
  <c r="V26" i="2"/>
  <c r="W26" i="2"/>
  <c r="X26" i="2"/>
  <c r="Q26" i="2"/>
  <c r="N21" i="2"/>
  <c r="N22" i="2"/>
  <c r="N23" i="2"/>
  <c r="N24" i="2"/>
  <c r="N25" i="2"/>
  <c r="H26" i="2"/>
  <c r="J26" i="2"/>
  <c r="K26" i="2"/>
  <c r="L26" i="2"/>
  <c r="M26" i="2"/>
  <c r="M22" i="2"/>
  <c r="L24" i="2"/>
  <c r="F20" i="2"/>
  <c r="F26" i="2" s="1"/>
  <c r="M25" i="2"/>
  <c r="L25" i="2"/>
  <c r="K25" i="2"/>
  <c r="J25" i="2"/>
  <c r="I25" i="2"/>
  <c r="H25" i="2"/>
  <c r="G25" i="2"/>
  <c r="F25" i="2"/>
  <c r="M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H20" i="2"/>
  <c r="M21" i="1"/>
  <c r="M22" i="1"/>
  <c r="M23" i="1"/>
  <c r="M24" i="1"/>
  <c r="M25" i="1"/>
  <c r="L25" i="1"/>
  <c r="L21" i="1"/>
  <c r="L22" i="1"/>
  <c r="L23" i="1"/>
  <c r="L24" i="1"/>
  <c r="K21" i="1"/>
  <c r="K22" i="1"/>
  <c r="K23" i="1"/>
  <c r="K24" i="1"/>
  <c r="K25" i="1"/>
  <c r="J21" i="1"/>
  <c r="J22" i="1"/>
  <c r="J23" i="1"/>
  <c r="J24" i="1"/>
  <c r="J25" i="1"/>
  <c r="I21" i="1"/>
  <c r="I22" i="1"/>
  <c r="I23" i="1"/>
  <c r="I24" i="1"/>
  <c r="I25" i="1"/>
  <c r="H21" i="1"/>
  <c r="H22" i="1"/>
  <c r="H23" i="1"/>
  <c r="H24" i="1"/>
  <c r="H25" i="1"/>
  <c r="M20" i="1"/>
  <c r="L20" i="1"/>
  <c r="K20" i="1"/>
  <c r="J20" i="1"/>
  <c r="I20" i="1"/>
  <c r="H20" i="1"/>
  <c r="G20" i="1"/>
  <c r="F20" i="1"/>
  <c r="F21" i="1"/>
  <c r="F22" i="1"/>
  <c r="F23" i="1"/>
  <c r="F24" i="1"/>
  <c r="F25" i="1"/>
  <c r="G21" i="1"/>
  <c r="G22" i="1"/>
  <c r="G23" i="1"/>
  <c r="G24" i="1"/>
  <c r="G25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R26" i="2" l="1"/>
  <c r="N26" i="2"/>
  <c r="N20" i="2"/>
  <c r="Y20" i="2" s="1"/>
  <c r="R20" i="2" s="1"/>
  <c r="U20" i="2" l="1"/>
  <c r="T20" i="2"/>
  <c r="Q20" i="2"/>
  <c r="X20" i="2"/>
  <c r="W20" i="2"/>
  <c r="S20" i="2"/>
  <c r="V20" i="2"/>
  <c r="X21" i="2"/>
  <c r="X22" i="2"/>
  <c r="W25" i="2"/>
  <c r="U22" i="2"/>
  <c r="S21" i="2"/>
  <c r="T22" i="2"/>
  <c r="V25" i="2"/>
  <c r="X23" i="2"/>
  <c r="V21" i="2"/>
  <c r="U23" i="2"/>
  <c r="S22" i="2"/>
  <c r="S25" i="2"/>
  <c r="Q24" i="2"/>
  <c r="W22" i="2"/>
  <c r="T23" i="2"/>
  <c r="Q25" i="2"/>
  <c r="W23" i="2"/>
  <c r="U25" i="2"/>
  <c r="T24" i="2"/>
  <c r="Q21" i="2"/>
  <c r="X24" i="2"/>
  <c r="V22" i="2"/>
  <c r="U24" i="2"/>
  <c r="S23" i="2"/>
  <c r="Q22" i="2"/>
  <c r="V24" i="2"/>
  <c r="X25" i="2"/>
  <c r="V23" i="2"/>
  <c r="T21" i="2"/>
  <c r="S24" i="2"/>
  <c r="Q23" i="2"/>
  <c r="W21" i="2"/>
  <c r="W24" i="2"/>
  <c r="U21" i="2"/>
  <c r="T25" i="2"/>
  <c r="R23" i="2"/>
  <c r="R24" i="2"/>
  <c r="R22" i="2"/>
  <c r="R21" i="2"/>
  <c r="R25" i="2"/>
  <c r="E28" i="2" l="1"/>
</calcChain>
</file>

<file path=xl/sharedStrings.xml><?xml version="1.0" encoding="utf-8"?>
<sst xmlns="http://schemas.openxmlformats.org/spreadsheetml/2006/main" count="114" uniqueCount="58">
  <si>
    <t>category</t>
  </si>
  <si>
    <t>score_1</t>
  </si>
  <si>
    <t>score_2</t>
  </si>
  <si>
    <t>score_3</t>
  </si>
  <si>
    <t>score_4</t>
  </si>
  <si>
    <t>score_5</t>
  </si>
  <si>
    <t>score_6</t>
  </si>
  <si>
    <t>OD_1_First_RUBY</t>
  </si>
  <si>
    <t>OD_1_First_RUBY_PsojNIP</t>
  </si>
  <si>
    <t>OD_1_First_Empty</t>
  </si>
  <si>
    <t>OD_1_First_RUBY_Empty</t>
  </si>
  <si>
    <t>OD_1_Second_RUBY</t>
  </si>
  <si>
    <t>OD_1_Second_RUBY_PsojNIP</t>
  </si>
  <si>
    <t>OD_1_Second_Empty</t>
  </si>
  <si>
    <t>OD_1_Second_RUBY_Empty</t>
  </si>
  <si>
    <t>OD_2_First_RUBY</t>
  </si>
  <si>
    <t>OD_2_First_RUBY_PsojNIP</t>
  </si>
  <si>
    <t>OD_2_First_Empty</t>
  </si>
  <si>
    <t>OD_2_First_RUBY_Empty</t>
  </si>
  <si>
    <t>OD_2_Second_RUBY</t>
  </si>
  <si>
    <t>OD_2_Second_RUBY_PsojNIP</t>
  </si>
  <si>
    <t>OD_2_Second_Empty</t>
  </si>
  <si>
    <t>OD_2_Second_RUBY_Empty</t>
  </si>
  <si>
    <t>plant</t>
  </si>
  <si>
    <t>First true leaf</t>
  </si>
  <si>
    <t>1:1OD</t>
  </si>
  <si>
    <t>second true leaf</t>
  </si>
  <si>
    <t>Ruby_A</t>
  </si>
  <si>
    <t>Ruby_B</t>
  </si>
  <si>
    <t>Ruby_psojNIP_A</t>
  </si>
  <si>
    <t>Ruby_psojNIP_B</t>
  </si>
  <si>
    <t>Empty_A</t>
  </si>
  <si>
    <t>Empty_B</t>
  </si>
  <si>
    <t>Ruby_Empty_A</t>
  </si>
  <si>
    <t>Ruby_Empty_B</t>
  </si>
  <si>
    <t>Ruby_C</t>
  </si>
  <si>
    <t>Ruby_D</t>
  </si>
  <si>
    <t>Ruby_psojNIP_C</t>
  </si>
  <si>
    <t>Ruby_psojNIP_D</t>
  </si>
  <si>
    <t>Empty_C</t>
  </si>
  <si>
    <t>Empty_D</t>
  </si>
  <si>
    <t>Ruby_Empty_C</t>
  </si>
  <si>
    <t>Ruby_Empty_D</t>
  </si>
  <si>
    <t>Leaf</t>
  </si>
  <si>
    <t>first true</t>
  </si>
  <si>
    <t>no succesfull infiltration</t>
  </si>
  <si>
    <t>Ruby</t>
  </si>
  <si>
    <t>Ruby_psojNIP</t>
  </si>
  <si>
    <t>Empty</t>
  </si>
  <si>
    <t>Ruby_Empty</t>
  </si>
  <si>
    <t>no expression</t>
  </si>
  <si>
    <t>hardly any</t>
  </si>
  <si>
    <t>some expression</t>
  </si>
  <si>
    <t>resonable expression</t>
  </si>
  <si>
    <t>clear expression</t>
  </si>
  <si>
    <t>a lot of expression</t>
  </si>
  <si>
    <t>2OD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</si>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</sst>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52EB-BFEE-438F-BBA6-DAC3816D06BA}">
  <dimension ref="A1:G17"/>
  <sheetViews>
    <sheetView tabSelected="1" workbookViewId="0">
      <selection activeCell="A8" sqref="A8"/>
    </sheetView>
  </sheetViews>
  <sheetFormatPr defaultRowHeight="14.45"/>
  <cols>
    <col min="1" max="1" width="32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</v>
      </c>
      <c r="C2">
        <v>9</v>
      </c>
      <c r="D2">
        <v>12</v>
      </c>
      <c r="E2">
        <v>1</v>
      </c>
      <c r="F2">
        <v>1</v>
      </c>
      <c r="G2">
        <v>0</v>
      </c>
    </row>
    <row r="3" spans="1:7">
      <c r="A3" t="s">
        <v>8</v>
      </c>
      <c r="B3">
        <v>6</v>
      </c>
      <c r="C3">
        <v>11</v>
      </c>
      <c r="D3">
        <v>7</v>
      </c>
      <c r="E3">
        <v>0</v>
      </c>
      <c r="F3">
        <v>0</v>
      </c>
      <c r="G3">
        <v>0</v>
      </c>
    </row>
    <row r="4" spans="1:7">
      <c r="A4" t="s">
        <v>9</v>
      </c>
      <c r="B4">
        <v>24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10</v>
      </c>
      <c r="B5">
        <v>11</v>
      </c>
      <c r="C5">
        <v>8</v>
      </c>
      <c r="D5">
        <v>5</v>
      </c>
      <c r="E5">
        <v>0</v>
      </c>
      <c r="F5">
        <v>0</v>
      </c>
      <c r="G5">
        <v>0</v>
      </c>
    </row>
    <row r="6" spans="1:7">
      <c r="A6" t="s">
        <v>11</v>
      </c>
      <c r="B6">
        <v>15</v>
      </c>
      <c r="C6">
        <v>8</v>
      </c>
      <c r="D6">
        <v>1</v>
      </c>
      <c r="E6">
        <v>0</v>
      </c>
      <c r="F6">
        <v>0</v>
      </c>
      <c r="G6">
        <v>0</v>
      </c>
    </row>
    <row r="7" spans="1:7">
      <c r="A7" t="s">
        <v>12</v>
      </c>
      <c r="B7">
        <v>21</v>
      </c>
      <c r="C7">
        <v>2</v>
      </c>
      <c r="D7">
        <v>1</v>
      </c>
      <c r="E7">
        <v>0</v>
      </c>
      <c r="F7">
        <v>0</v>
      </c>
      <c r="G7">
        <v>0</v>
      </c>
    </row>
    <row r="8" spans="1:7">
      <c r="A8" t="s">
        <v>13</v>
      </c>
      <c r="B8">
        <v>24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14</v>
      </c>
      <c r="B9">
        <v>23</v>
      </c>
      <c r="C9">
        <v>1</v>
      </c>
      <c r="D9">
        <v>0</v>
      </c>
      <c r="E9">
        <v>0</v>
      </c>
      <c r="F9">
        <v>0</v>
      </c>
      <c r="G9">
        <v>0</v>
      </c>
    </row>
    <row r="10" spans="1:7">
      <c r="A10" t="s">
        <v>15</v>
      </c>
      <c r="B10">
        <v>2</v>
      </c>
      <c r="C10">
        <v>5</v>
      </c>
      <c r="D10">
        <v>8</v>
      </c>
      <c r="E10">
        <v>6</v>
      </c>
      <c r="F10">
        <v>6</v>
      </c>
      <c r="G10">
        <v>1</v>
      </c>
    </row>
    <row r="11" spans="1:7">
      <c r="A11" t="s">
        <v>16</v>
      </c>
      <c r="B11">
        <v>3</v>
      </c>
      <c r="C11">
        <v>9</v>
      </c>
      <c r="D11">
        <v>11</v>
      </c>
      <c r="E11">
        <v>2</v>
      </c>
      <c r="F11">
        <v>3</v>
      </c>
      <c r="G11">
        <v>0</v>
      </c>
    </row>
    <row r="12" spans="1:7">
      <c r="A12" t="s">
        <v>17</v>
      </c>
      <c r="B12">
        <v>28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18</v>
      </c>
      <c r="B13">
        <v>15</v>
      </c>
      <c r="C13">
        <v>6</v>
      </c>
      <c r="D13">
        <v>6</v>
      </c>
      <c r="E13">
        <v>1</v>
      </c>
      <c r="F13">
        <v>0</v>
      </c>
      <c r="G13">
        <v>0</v>
      </c>
    </row>
    <row r="14" spans="1:7">
      <c r="A14" t="s">
        <v>19</v>
      </c>
      <c r="B14">
        <v>18</v>
      </c>
      <c r="C14">
        <v>4</v>
      </c>
      <c r="D14">
        <v>3</v>
      </c>
      <c r="E14">
        <v>0</v>
      </c>
      <c r="F14">
        <v>1</v>
      </c>
      <c r="G14">
        <v>2</v>
      </c>
    </row>
    <row r="15" spans="1:7">
      <c r="A15" t="s">
        <v>20</v>
      </c>
      <c r="B15">
        <v>22</v>
      </c>
      <c r="C15">
        <v>3</v>
      </c>
      <c r="D15">
        <v>1</v>
      </c>
      <c r="E15">
        <v>0</v>
      </c>
      <c r="F15">
        <v>1</v>
      </c>
      <c r="G15">
        <v>1</v>
      </c>
    </row>
    <row r="16" spans="1:7">
      <c r="A16" t="s">
        <v>21</v>
      </c>
      <c r="B16">
        <v>27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>
      <c r="A17" t="s">
        <v>22</v>
      </c>
      <c r="B17">
        <v>20</v>
      </c>
      <c r="C17">
        <v>6</v>
      </c>
      <c r="D17">
        <v>0</v>
      </c>
      <c r="E17">
        <v>0</v>
      </c>
      <c r="F17">
        <v>2</v>
      </c>
      <c r="G17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workbookViewId="0">
      <selection activeCell="E19" sqref="E19:M25"/>
    </sheetView>
  </sheetViews>
  <sheetFormatPr defaultRowHeight="14.45"/>
  <sheetData>
    <row r="1" spans="1:18">
      <c r="A1" t="s">
        <v>23</v>
      </c>
      <c r="B1" t="s">
        <v>24</v>
      </c>
      <c r="D1" t="s">
        <v>25</v>
      </c>
      <c r="J1" t="s">
        <v>26</v>
      </c>
    </row>
    <row r="2" spans="1:18" s="1" customFormat="1">
      <c r="A2" s="2" t="s">
        <v>23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</row>
    <row r="3" spans="1:18">
      <c r="A3" s="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</v>
      </c>
    </row>
    <row r="4" spans="1:18">
      <c r="A4" s="3">
        <f>SUM(A3+1)</f>
        <v>2</v>
      </c>
      <c r="B4">
        <v>2</v>
      </c>
      <c r="C4">
        <v>2</v>
      </c>
      <c r="D4">
        <v>2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7</v>
      </c>
    </row>
    <row r="5" spans="1:18">
      <c r="A5" s="3">
        <f t="shared" ref="A5:A17" si="0">SUM(A4+1)</f>
        <v>3</v>
      </c>
      <c r="B5">
        <v>5</v>
      </c>
      <c r="C5">
        <v>4</v>
      </c>
      <c r="D5">
        <v>3</v>
      </c>
      <c r="E5">
        <v>3</v>
      </c>
      <c r="F5">
        <v>1</v>
      </c>
      <c r="G5">
        <v>1</v>
      </c>
      <c r="H5">
        <v>2</v>
      </c>
      <c r="I5">
        <v>3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9</v>
      </c>
    </row>
    <row r="6" spans="1:18">
      <c r="A6" s="3">
        <f t="shared" si="0"/>
        <v>4</v>
      </c>
      <c r="B6">
        <v>3</v>
      </c>
      <c r="C6">
        <v>2</v>
      </c>
      <c r="D6">
        <v>2</v>
      </c>
      <c r="E6">
        <v>1</v>
      </c>
      <c r="F6">
        <v>1</v>
      </c>
      <c r="G6">
        <v>1</v>
      </c>
      <c r="H6">
        <v>2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8</v>
      </c>
    </row>
    <row r="7" spans="1:18">
      <c r="A7" s="3">
        <f t="shared" si="0"/>
        <v>5</v>
      </c>
      <c r="B7">
        <v>3</v>
      </c>
      <c r="C7">
        <v>3</v>
      </c>
      <c r="D7">
        <v>1</v>
      </c>
      <c r="E7">
        <v>2</v>
      </c>
      <c r="F7">
        <v>1</v>
      </c>
      <c r="G7">
        <v>1</v>
      </c>
      <c r="H7">
        <v>1</v>
      </c>
      <c r="I7">
        <v>1</v>
      </c>
      <c r="J7">
        <v>2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9</v>
      </c>
    </row>
    <row r="8" spans="1:18">
      <c r="A8" s="3">
        <f t="shared" si="0"/>
        <v>6</v>
      </c>
      <c r="B8">
        <v>3</v>
      </c>
      <c r="C8">
        <v>3</v>
      </c>
      <c r="D8">
        <v>2</v>
      </c>
      <c r="E8">
        <v>1</v>
      </c>
      <c r="F8">
        <v>1</v>
      </c>
      <c r="G8">
        <v>1</v>
      </c>
      <c r="H8">
        <v>2</v>
      </c>
      <c r="I8">
        <v>2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7</v>
      </c>
    </row>
    <row r="9" spans="1:18">
      <c r="A9" s="3">
        <f t="shared" si="0"/>
        <v>7</v>
      </c>
      <c r="B9">
        <v>3</v>
      </c>
      <c r="C9">
        <v>2</v>
      </c>
      <c r="D9">
        <v>2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2</v>
      </c>
      <c r="L9">
        <v>1</v>
      </c>
      <c r="M9">
        <v>3</v>
      </c>
      <c r="N9">
        <v>1</v>
      </c>
      <c r="O9">
        <v>1</v>
      </c>
      <c r="P9">
        <v>1</v>
      </c>
      <c r="Q9">
        <v>2</v>
      </c>
      <c r="R9">
        <v>7</v>
      </c>
    </row>
    <row r="10" spans="1:18">
      <c r="A10" s="3">
        <f t="shared" si="0"/>
        <v>8</v>
      </c>
      <c r="B10">
        <v>2</v>
      </c>
      <c r="C10">
        <v>3</v>
      </c>
      <c r="D10">
        <v>3</v>
      </c>
      <c r="E10">
        <v>3</v>
      </c>
      <c r="F10">
        <v>1</v>
      </c>
      <c r="G10">
        <v>1</v>
      </c>
      <c r="H10">
        <v>3</v>
      </c>
      <c r="I10">
        <v>3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9</v>
      </c>
    </row>
    <row r="11" spans="1:18">
      <c r="A11" s="3">
        <f t="shared" si="0"/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</v>
      </c>
    </row>
    <row r="12" spans="1:18">
      <c r="A12" s="3">
        <f t="shared" si="0"/>
        <v>10</v>
      </c>
      <c r="B12">
        <v>2</v>
      </c>
      <c r="C12">
        <v>2</v>
      </c>
      <c r="D12">
        <v>2</v>
      </c>
      <c r="E12">
        <v>2</v>
      </c>
      <c r="F12">
        <v>1</v>
      </c>
      <c r="G12">
        <v>1</v>
      </c>
      <c r="H12">
        <v>1</v>
      </c>
      <c r="I12">
        <v>1</v>
      </c>
      <c r="J12">
        <v>2</v>
      </c>
      <c r="K12">
        <v>1</v>
      </c>
      <c r="L12">
        <v>2</v>
      </c>
      <c r="M12">
        <v>2</v>
      </c>
      <c r="N12">
        <v>1</v>
      </c>
      <c r="O12">
        <v>1</v>
      </c>
      <c r="P12">
        <v>1</v>
      </c>
      <c r="Q12">
        <v>1</v>
      </c>
      <c r="R12">
        <v>9</v>
      </c>
    </row>
    <row r="13" spans="1:18">
      <c r="A13" s="3">
        <f t="shared" si="0"/>
        <v>11</v>
      </c>
      <c r="B13">
        <v>3</v>
      </c>
      <c r="C13">
        <v>3</v>
      </c>
      <c r="D13">
        <v>3</v>
      </c>
      <c r="E13">
        <v>2</v>
      </c>
      <c r="F13">
        <v>1</v>
      </c>
      <c r="G13">
        <v>1</v>
      </c>
      <c r="H13">
        <v>3</v>
      </c>
      <c r="I13">
        <v>3</v>
      </c>
      <c r="J13">
        <v>1</v>
      </c>
      <c r="K13">
        <v>2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8</v>
      </c>
    </row>
    <row r="14" spans="1:18">
      <c r="A14" s="3">
        <f t="shared" si="0"/>
        <v>12</v>
      </c>
      <c r="B14">
        <v>2</v>
      </c>
      <c r="C14">
        <v>3</v>
      </c>
      <c r="D14">
        <v>2</v>
      </c>
      <c r="E14">
        <v>2</v>
      </c>
      <c r="F14">
        <v>1</v>
      </c>
      <c r="G14">
        <v>1</v>
      </c>
      <c r="H14">
        <v>1</v>
      </c>
      <c r="I14">
        <v>2</v>
      </c>
      <c r="J14">
        <v>3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9</v>
      </c>
    </row>
    <row r="15" spans="1:18">
      <c r="A15" s="3">
        <f t="shared" si="0"/>
        <v>13</v>
      </c>
      <c r="B15">
        <v>2</v>
      </c>
      <c r="C15">
        <v>1</v>
      </c>
      <c r="D15">
        <v>1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9</v>
      </c>
    </row>
    <row r="16" spans="1:18">
      <c r="A16" s="3">
        <f t="shared" si="0"/>
        <v>14</v>
      </c>
      <c r="B16">
        <v>3</v>
      </c>
      <c r="C16">
        <v>3</v>
      </c>
      <c r="D16">
        <v>3</v>
      </c>
      <c r="E16">
        <v>3</v>
      </c>
      <c r="F16">
        <v>1</v>
      </c>
      <c r="G16">
        <v>1</v>
      </c>
      <c r="H16">
        <v>2</v>
      </c>
      <c r="I16">
        <v>2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8</v>
      </c>
    </row>
    <row r="17" spans="1:18">
      <c r="A17" s="3">
        <f t="shared" si="0"/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8</v>
      </c>
    </row>
    <row r="18" spans="1:18">
      <c r="F18" t="s">
        <v>44</v>
      </c>
      <c r="J18" t="s">
        <v>26</v>
      </c>
    </row>
    <row r="19" spans="1:18">
      <c r="A19">
        <v>0</v>
      </c>
      <c r="B19" t="s">
        <v>45</v>
      </c>
      <c r="F19" s="1" t="s">
        <v>46</v>
      </c>
      <c r="G19" s="1" t="s">
        <v>47</v>
      </c>
      <c r="H19" s="1" t="s">
        <v>48</v>
      </c>
      <c r="I19" s="1" t="s">
        <v>49</v>
      </c>
      <c r="J19" s="1" t="s">
        <v>46</v>
      </c>
      <c r="K19" s="1" t="s">
        <v>47</v>
      </c>
      <c r="L19" s="1" t="s">
        <v>48</v>
      </c>
      <c r="M19" s="1" t="s">
        <v>49</v>
      </c>
    </row>
    <row r="20" spans="1:18">
      <c r="A20">
        <v>1</v>
      </c>
      <c r="B20" t="s">
        <v>50</v>
      </c>
      <c r="E20">
        <v>1</v>
      </c>
      <c r="F20">
        <f>COUNTIF(B$3:C$17,E$20)</f>
        <v>1</v>
      </c>
      <c r="G20">
        <f>COUNTIF(D$3:E$17,E$20)</f>
        <v>6</v>
      </c>
      <c r="H20">
        <f>COUNTIF(F$3:G$17,E20)</f>
        <v>24</v>
      </c>
      <c r="I20">
        <f>COUNTIF(H$3:I$17,E20)</f>
        <v>11</v>
      </c>
      <c r="J20">
        <f>COUNTIF(J$3:K$17,E20)</f>
        <v>15</v>
      </c>
      <c r="K20">
        <f>COUNTIF(L$3:M$17,E20)</f>
        <v>21</v>
      </c>
      <c r="L20">
        <f>COUNTIF(N$3:O$17,E20)</f>
        <v>24</v>
      </c>
      <c r="M20">
        <f>COUNTIF(P$3:Q$17,E20)</f>
        <v>23</v>
      </c>
    </row>
    <row r="21" spans="1:18">
      <c r="A21">
        <v>2</v>
      </c>
      <c r="B21" t="s">
        <v>51</v>
      </c>
      <c r="E21">
        <v>2</v>
      </c>
      <c r="F21">
        <f t="shared" ref="F21:F25" si="1">COUNTIF(B$3:C$17,E21)</f>
        <v>9</v>
      </c>
      <c r="G21">
        <f t="shared" ref="G21:G25" si="2">COUNTIF(D$3:E$17,E21)</f>
        <v>11</v>
      </c>
      <c r="H21">
        <f t="shared" ref="H21:H25" si="3">COUNTIF(F$3:G$17,E21)</f>
        <v>0</v>
      </c>
      <c r="I21">
        <f t="shared" ref="I21:I25" si="4">COUNTIF(H$3:I$17,E21)</f>
        <v>8</v>
      </c>
      <c r="J21">
        <f t="shared" ref="J21:J25" si="5">COUNTIF(J$3:K$17,E21)</f>
        <v>8</v>
      </c>
      <c r="K21">
        <f t="shared" ref="K21:K25" si="6">COUNTIF(L$3:M$17,E21)</f>
        <v>2</v>
      </c>
      <c r="L21">
        <f t="shared" ref="L21:L24" si="7">COUNTIF(N$3:O$17,E21)</f>
        <v>0</v>
      </c>
      <c r="M21">
        <f t="shared" ref="M21:M25" si="8">COUNTIF(P$3:Q$17,E21)</f>
        <v>1</v>
      </c>
    </row>
    <row r="22" spans="1:18">
      <c r="A22">
        <v>3</v>
      </c>
      <c r="B22" t="s">
        <v>52</v>
      </c>
      <c r="E22">
        <v>3</v>
      </c>
      <c r="F22">
        <f t="shared" si="1"/>
        <v>12</v>
      </c>
      <c r="G22">
        <f t="shared" si="2"/>
        <v>7</v>
      </c>
      <c r="H22">
        <f t="shared" si="3"/>
        <v>0</v>
      </c>
      <c r="I22">
        <f t="shared" si="4"/>
        <v>5</v>
      </c>
      <c r="J22">
        <f t="shared" si="5"/>
        <v>1</v>
      </c>
      <c r="K22">
        <f t="shared" si="6"/>
        <v>1</v>
      </c>
      <c r="L22">
        <f t="shared" si="7"/>
        <v>0</v>
      </c>
      <c r="M22">
        <f t="shared" si="8"/>
        <v>0</v>
      </c>
    </row>
    <row r="23" spans="1:18">
      <c r="A23">
        <v>4</v>
      </c>
      <c r="B23" t="s">
        <v>53</v>
      </c>
      <c r="E23">
        <v>4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0</v>
      </c>
    </row>
    <row r="24" spans="1:18">
      <c r="A24">
        <v>5</v>
      </c>
      <c r="B24" t="s">
        <v>54</v>
      </c>
      <c r="E24">
        <v>5</v>
      </c>
      <c r="F24">
        <f t="shared" si="1"/>
        <v>1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0</v>
      </c>
    </row>
    <row r="25" spans="1:18">
      <c r="A25">
        <v>6</v>
      </c>
      <c r="B25" t="s">
        <v>55</v>
      </c>
      <c r="E25">
        <v>6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>COUNTIF(N$3:O$17,E25)</f>
        <v>0</v>
      </c>
      <c r="M25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BC5B-CE1F-4DF8-9978-CFB97B39C913}">
  <dimension ref="A1:Y28"/>
  <sheetViews>
    <sheetView workbookViewId="0">
      <selection activeCell="F20" sqref="F20:M25"/>
    </sheetView>
  </sheetViews>
  <sheetFormatPr defaultRowHeight="14.45"/>
  <cols>
    <col min="5" max="5" width="15.5703125" bestFit="1" customWidth="1"/>
  </cols>
  <sheetData>
    <row r="1" spans="1:19">
      <c r="A1" t="s">
        <v>23</v>
      </c>
      <c r="B1" t="s">
        <v>24</v>
      </c>
      <c r="D1" t="s">
        <v>56</v>
      </c>
      <c r="J1" t="s">
        <v>26</v>
      </c>
    </row>
    <row r="2" spans="1:19">
      <c r="A2" t="s">
        <v>23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</row>
    <row r="3" spans="1:19">
      <c r="A3">
        <v>1</v>
      </c>
      <c r="B3">
        <v>1</v>
      </c>
      <c r="C3">
        <v>3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2</v>
      </c>
      <c r="R3">
        <v>9</v>
      </c>
      <c r="S3">
        <f xml:space="preserve"> SUM(B3:Q3)</f>
        <v>21</v>
      </c>
    </row>
    <row r="4" spans="1:19">
      <c r="A4">
        <f>SUM(A3+1)</f>
        <v>2</v>
      </c>
      <c r="B4">
        <v>5</v>
      </c>
      <c r="C4">
        <v>5</v>
      </c>
      <c r="D4">
        <v>5</v>
      </c>
      <c r="E4">
        <v>5</v>
      </c>
      <c r="F4">
        <v>1</v>
      </c>
      <c r="G4">
        <v>1</v>
      </c>
      <c r="H4">
        <v>3</v>
      </c>
      <c r="I4">
        <v>3</v>
      </c>
      <c r="J4">
        <v>3</v>
      </c>
      <c r="K4">
        <v>2</v>
      </c>
      <c r="L4">
        <v>2</v>
      </c>
      <c r="M4">
        <v>1</v>
      </c>
      <c r="N4">
        <v>1</v>
      </c>
      <c r="O4">
        <v>1</v>
      </c>
      <c r="P4">
        <v>2</v>
      </c>
      <c r="Q4">
        <v>1</v>
      </c>
      <c r="R4">
        <v>10</v>
      </c>
      <c r="S4">
        <f t="shared" ref="S4:S17" si="0" xml:space="preserve"> SUM(B4:Q4)</f>
        <v>41</v>
      </c>
    </row>
    <row r="5" spans="1:19">
      <c r="A5">
        <f t="shared" ref="A5:A17" si="1">SUM(A4+1)</f>
        <v>3</v>
      </c>
      <c r="B5">
        <v>4</v>
      </c>
      <c r="C5">
        <v>4</v>
      </c>
      <c r="D5">
        <v>3</v>
      </c>
      <c r="E5">
        <v>3</v>
      </c>
      <c r="F5">
        <v>1</v>
      </c>
      <c r="G5">
        <v>1</v>
      </c>
      <c r="H5">
        <v>2</v>
      </c>
      <c r="I5">
        <v>2</v>
      </c>
      <c r="J5">
        <v>3</v>
      </c>
      <c r="K5">
        <v>5</v>
      </c>
      <c r="L5">
        <v>1</v>
      </c>
      <c r="M5">
        <v>3</v>
      </c>
      <c r="N5">
        <v>1</v>
      </c>
      <c r="O5">
        <v>1</v>
      </c>
      <c r="P5">
        <v>2</v>
      </c>
      <c r="Q5">
        <v>2</v>
      </c>
      <c r="R5">
        <v>8</v>
      </c>
      <c r="S5">
        <f t="shared" si="0"/>
        <v>38</v>
      </c>
    </row>
    <row r="6" spans="1:19">
      <c r="A6">
        <f t="shared" si="1"/>
        <v>4</v>
      </c>
      <c r="B6">
        <v>3</v>
      </c>
      <c r="C6">
        <v>4</v>
      </c>
      <c r="D6">
        <v>2</v>
      </c>
      <c r="E6">
        <v>3</v>
      </c>
      <c r="F6">
        <v>1</v>
      </c>
      <c r="G6">
        <v>1</v>
      </c>
      <c r="H6">
        <v>2</v>
      </c>
      <c r="I6">
        <v>1</v>
      </c>
      <c r="J6">
        <v>2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8</v>
      </c>
      <c r="S6">
        <f t="shared" si="0"/>
        <v>26</v>
      </c>
    </row>
    <row r="7" spans="1:19">
      <c r="A7">
        <f t="shared" si="1"/>
        <v>5</v>
      </c>
      <c r="B7">
        <v>2</v>
      </c>
      <c r="C7">
        <v>1</v>
      </c>
      <c r="D7">
        <v>3</v>
      </c>
      <c r="E7">
        <v>2</v>
      </c>
      <c r="F7">
        <v>1</v>
      </c>
      <c r="G7">
        <v>1</v>
      </c>
      <c r="H7">
        <v>1</v>
      </c>
      <c r="I7">
        <v>1</v>
      </c>
      <c r="J7">
        <v>2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8</v>
      </c>
      <c r="S7">
        <f t="shared" si="0"/>
        <v>21</v>
      </c>
    </row>
    <row r="8" spans="1:19">
      <c r="A8">
        <f t="shared" si="1"/>
        <v>6</v>
      </c>
      <c r="B8">
        <v>5</v>
      </c>
      <c r="C8">
        <v>2</v>
      </c>
      <c r="D8">
        <v>3</v>
      </c>
      <c r="E8">
        <v>2</v>
      </c>
      <c r="F8">
        <v>1</v>
      </c>
      <c r="G8">
        <v>1</v>
      </c>
      <c r="H8">
        <v>2</v>
      </c>
      <c r="I8">
        <v>2</v>
      </c>
      <c r="J8">
        <v>1</v>
      </c>
      <c r="K8">
        <v>1</v>
      </c>
      <c r="L8">
        <v>1</v>
      </c>
      <c r="M8">
        <v>1</v>
      </c>
      <c r="N8">
        <v>1</v>
      </c>
      <c r="O8">
        <v>2</v>
      </c>
      <c r="P8">
        <v>1</v>
      </c>
      <c r="Q8">
        <v>2</v>
      </c>
      <c r="R8">
        <v>8</v>
      </c>
      <c r="S8">
        <f t="shared" si="0"/>
        <v>28</v>
      </c>
    </row>
    <row r="9" spans="1:19">
      <c r="A9">
        <f t="shared" si="1"/>
        <v>7</v>
      </c>
      <c r="B9">
        <v>5</v>
      </c>
      <c r="C9">
        <v>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7</v>
      </c>
      <c r="S9">
        <f t="shared" si="0"/>
        <v>21</v>
      </c>
    </row>
    <row r="10" spans="1:19">
      <c r="A10">
        <f t="shared" si="1"/>
        <v>8</v>
      </c>
      <c r="B10">
        <v>3</v>
      </c>
      <c r="C10">
        <v>5</v>
      </c>
      <c r="D10">
        <v>2</v>
      </c>
      <c r="E10">
        <v>3</v>
      </c>
      <c r="F10">
        <v>1</v>
      </c>
      <c r="G10">
        <v>1</v>
      </c>
      <c r="H10">
        <v>1</v>
      </c>
      <c r="I10">
        <v>3</v>
      </c>
      <c r="J10">
        <v>1</v>
      </c>
      <c r="K10">
        <v>3</v>
      </c>
      <c r="L10">
        <v>1</v>
      </c>
      <c r="M10">
        <v>2</v>
      </c>
      <c r="N10">
        <v>1</v>
      </c>
      <c r="O10">
        <v>1</v>
      </c>
      <c r="P10">
        <v>1</v>
      </c>
      <c r="Q10">
        <v>1</v>
      </c>
      <c r="R10">
        <v>8</v>
      </c>
      <c r="S10">
        <f t="shared" si="0"/>
        <v>30</v>
      </c>
    </row>
    <row r="11" spans="1:19">
      <c r="A11">
        <f t="shared" si="1"/>
        <v>9</v>
      </c>
      <c r="B11">
        <v>2</v>
      </c>
      <c r="C11">
        <v>2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8</v>
      </c>
      <c r="S11">
        <f t="shared" si="0"/>
        <v>19</v>
      </c>
    </row>
    <row r="12" spans="1:19">
      <c r="A12">
        <f t="shared" si="1"/>
        <v>10</v>
      </c>
      <c r="B12">
        <v>3</v>
      </c>
      <c r="C12">
        <v>3</v>
      </c>
      <c r="D12">
        <v>3</v>
      </c>
      <c r="E12">
        <v>3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2</v>
      </c>
      <c r="R12">
        <v>9</v>
      </c>
      <c r="S12">
        <f t="shared" si="0"/>
        <v>25</v>
      </c>
    </row>
    <row r="13" spans="1:19">
      <c r="A13">
        <f t="shared" si="1"/>
        <v>11</v>
      </c>
      <c r="B13">
        <v>3</v>
      </c>
      <c r="C13">
        <v>4</v>
      </c>
      <c r="D13">
        <v>3</v>
      </c>
      <c r="E13">
        <v>3</v>
      </c>
      <c r="F13">
        <v>1</v>
      </c>
      <c r="G13">
        <v>1</v>
      </c>
      <c r="H13">
        <v>2</v>
      </c>
      <c r="I13">
        <v>1</v>
      </c>
      <c r="J13">
        <v>1</v>
      </c>
      <c r="K13">
        <v>2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9</v>
      </c>
      <c r="S13">
        <f t="shared" si="0"/>
        <v>27</v>
      </c>
    </row>
    <row r="14" spans="1:19">
      <c r="A14">
        <f t="shared" si="1"/>
        <v>12</v>
      </c>
      <c r="B14">
        <v>3</v>
      </c>
      <c r="C14">
        <v>4</v>
      </c>
      <c r="D14">
        <v>4</v>
      </c>
      <c r="E14">
        <v>4</v>
      </c>
      <c r="F14">
        <v>1</v>
      </c>
      <c r="G14">
        <v>1</v>
      </c>
      <c r="H14">
        <v>3</v>
      </c>
      <c r="I14">
        <v>3</v>
      </c>
      <c r="J14">
        <v>1</v>
      </c>
      <c r="K14">
        <v>1</v>
      </c>
      <c r="L14">
        <v>1</v>
      </c>
      <c r="M14">
        <v>2</v>
      </c>
      <c r="N14">
        <v>1</v>
      </c>
      <c r="O14">
        <v>1</v>
      </c>
      <c r="P14">
        <v>1</v>
      </c>
      <c r="Q14">
        <v>1</v>
      </c>
      <c r="R14">
        <v>10</v>
      </c>
      <c r="S14">
        <f t="shared" si="0"/>
        <v>32</v>
      </c>
    </row>
    <row r="15" spans="1:19">
      <c r="A15">
        <f t="shared" si="1"/>
        <v>13</v>
      </c>
      <c r="B15">
        <v>4</v>
      </c>
      <c r="C15">
        <v>3</v>
      </c>
      <c r="D15">
        <v>2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8</v>
      </c>
      <c r="S15">
        <f t="shared" si="0"/>
        <v>23</v>
      </c>
    </row>
    <row r="16" spans="1:19">
      <c r="A16">
        <f t="shared" si="1"/>
        <v>14</v>
      </c>
      <c r="B16">
        <v>6</v>
      </c>
      <c r="C16">
        <v>5</v>
      </c>
      <c r="D16">
        <v>5</v>
      </c>
      <c r="E16">
        <v>3</v>
      </c>
      <c r="F16">
        <v>1</v>
      </c>
      <c r="G16">
        <v>1</v>
      </c>
      <c r="H16">
        <v>3</v>
      </c>
      <c r="I16">
        <v>4</v>
      </c>
      <c r="J16">
        <v>6</v>
      </c>
      <c r="K16">
        <v>6</v>
      </c>
      <c r="L16">
        <v>5</v>
      </c>
      <c r="M16">
        <v>6</v>
      </c>
      <c r="N16">
        <v>1</v>
      </c>
      <c r="O16">
        <v>1</v>
      </c>
      <c r="P16">
        <v>5</v>
      </c>
      <c r="Q16">
        <v>5</v>
      </c>
      <c r="R16">
        <v>7</v>
      </c>
      <c r="S16">
        <f t="shared" si="0"/>
        <v>63</v>
      </c>
    </row>
    <row r="17" spans="1:25">
      <c r="A17">
        <f t="shared" si="1"/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8</v>
      </c>
      <c r="S17">
        <f t="shared" si="0"/>
        <v>0</v>
      </c>
    </row>
    <row r="18" spans="1:25">
      <c r="F18" t="s">
        <v>44</v>
      </c>
      <c r="J18" t="s">
        <v>26</v>
      </c>
      <c r="Q18" t="s">
        <v>44</v>
      </c>
      <c r="U18" t="s">
        <v>26</v>
      </c>
    </row>
    <row r="19" spans="1:25">
      <c r="A19">
        <v>0</v>
      </c>
      <c r="B19" t="s">
        <v>45</v>
      </c>
      <c r="F19" s="1" t="s">
        <v>46</v>
      </c>
      <c r="G19" s="1" t="s">
        <v>47</v>
      </c>
      <c r="H19" s="1" t="s">
        <v>48</v>
      </c>
      <c r="I19" s="1" t="s">
        <v>49</v>
      </c>
      <c r="J19" s="1" t="s">
        <v>46</v>
      </c>
      <c r="K19" s="1" t="s">
        <v>47</v>
      </c>
      <c r="L19" s="1" t="s">
        <v>48</v>
      </c>
      <c r="M19" s="1" t="s">
        <v>49</v>
      </c>
      <c r="N19" t="s">
        <v>57</v>
      </c>
      <c r="Q19" s="1" t="s">
        <v>46</v>
      </c>
      <c r="R19" s="1" t="s">
        <v>47</v>
      </c>
      <c r="S19" s="1" t="s">
        <v>48</v>
      </c>
      <c r="T19" s="1" t="s">
        <v>49</v>
      </c>
      <c r="U19" s="1" t="s">
        <v>46</v>
      </c>
      <c r="V19" s="1" t="s">
        <v>47</v>
      </c>
      <c r="W19" s="1" t="s">
        <v>48</v>
      </c>
      <c r="X19" s="1" t="s">
        <v>49</v>
      </c>
      <c r="Y19" t="s">
        <v>57</v>
      </c>
    </row>
    <row r="20" spans="1:25">
      <c r="A20">
        <v>1</v>
      </c>
      <c r="B20" t="s">
        <v>50</v>
      </c>
      <c r="E20">
        <v>1</v>
      </c>
      <c r="F20">
        <f>COUNTIF(B$3:C$17,E$20)</f>
        <v>2</v>
      </c>
      <c r="G20">
        <f>COUNTIF(D$3:E$17,E$20)</f>
        <v>3</v>
      </c>
      <c r="H20">
        <f>COUNTIF(F$3:G$17,E20)</f>
        <v>28</v>
      </c>
      <c r="I20">
        <f>COUNTIF(H$3:I$17,E20)</f>
        <v>15</v>
      </c>
      <c r="J20">
        <f>COUNTIF(J$3:K$17,E20)</f>
        <v>18</v>
      </c>
      <c r="K20">
        <f>COUNTIF(L$3:M$17,E20)</f>
        <v>22</v>
      </c>
      <c r="L20">
        <f>COUNTIF(N$3:O$17,E20)</f>
        <v>27</v>
      </c>
      <c r="M20">
        <f>COUNTIF(P$3:Q$17,E20)</f>
        <v>20</v>
      </c>
      <c r="N20">
        <f>SUM(F20:M20)</f>
        <v>135</v>
      </c>
      <c r="Q20">
        <f>SUM(Y20*Q$26/N$26)</f>
        <v>16.875</v>
      </c>
      <c r="R20">
        <f>SUM(Y20*R$26/N$26)</f>
        <v>16.875</v>
      </c>
      <c r="S20">
        <f>SUM(Y20*S$26/N$26)</f>
        <v>16.875</v>
      </c>
      <c r="T20">
        <f>SUM(Y20*T$26/N$26)</f>
        <v>16.875</v>
      </c>
      <c r="U20">
        <f>SUM(Y20*U$26/N$26)</f>
        <v>16.875</v>
      </c>
      <c r="V20">
        <f>SUM(Y20*V$26/N$26)</f>
        <v>16.875</v>
      </c>
      <c r="W20">
        <f>SUM(Y20*W$26/N$26)</f>
        <v>16.875</v>
      </c>
      <c r="X20">
        <f>SUM(Y20*X$26/N$26)</f>
        <v>16.875</v>
      </c>
      <c r="Y20">
        <f t="shared" ref="Y20:Y25" si="2">SUM(N20)</f>
        <v>135</v>
      </c>
    </row>
    <row r="21" spans="1:25">
      <c r="A21">
        <v>2</v>
      </c>
      <c r="B21" t="s">
        <v>51</v>
      </c>
      <c r="E21">
        <v>2</v>
      </c>
      <c r="F21">
        <f t="shared" ref="F21:F25" si="3">COUNTIF(B$3:C$17,E21)</f>
        <v>5</v>
      </c>
      <c r="G21">
        <f t="shared" ref="G21:G25" si="4">COUNTIF(D$3:E$17,E21)</f>
        <v>9</v>
      </c>
      <c r="H21">
        <f t="shared" ref="H21:H25" si="5">COUNTIF(F$3:G$17,E21)</f>
        <v>0</v>
      </c>
      <c r="I21">
        <f t="shared" ref="I21:I25" si="6">COUNTIF(H$3:I$17,E21)</f>
        <v>6</v>
      </c>
      <c r="J21">
        <f t="shared" ref="J21:J25" si="7">COUNTIF(J$3:K$17,E21)</f>
        <v>4</v>
      </c>
      <c r="K21">
        <f t="shared" ref="K21:K25" si="8">COUNTIF(L$3:M$17,E21)</f>
        <v>3</v>
      </c>
      <c r="L21">
        <f t="shared" ref="L21:L23" si="9">COUNTIF(N$3:O$17,E21)</f>
        <v>1</v>
      </c>
      <c r="M21">
        <f t="shared" ref="M21:M25" si="10">COUNTIF(P$3:Q$17,E21)</f>
        <v>6</v>
      </c>
      <c r="N21">
        <f t="shared" ref="N21:N26" si="11">SUM(F21:M21)</f>
        <v>34</v>
      </c>
      <c r="Q21">
        <f>SUM(Y21*Q$26/N$26)</f>
        <v>4.25</v>
      </c>
      <c r="R21">
        <f t="shared" ref="R21:R25" si="12">SUM(Y21*R$26/N$26)</f>
        <v>4.25</v>
      </c>
      <c r="S21">
        <f t="shared" ref="S21:S25" si="13">SUM(Y21*S$26/N$26)</f>
        <v>4.25</v>
      </c>
      <c r="T21">
        <f t="shared" ref="T21:T25" si="14">SUM(Y21*T$26/N$26)</f>
        <v>4.25</v>
      </c>
      <c r="U21">
        <f t="shared" ref="U21:U24" si="15">SUM(Y21*U$26/N$26)</f>
        <v>4.25</v>
      </c>
      <c r="V21">
        <f t="shared" ref="V21:V25" si="16">SUM(Y21*V$26/N$26)</f>
        <v>4.25</v>
      </c>
      <c r="W21">
        <f t="shared" ref="W21:W25" si="17">SUM(Y21*W$26/N$26)</f>
        <v>4.25</v>
      </c>
      <c r="X21">
        <f t="shared" ref="X21:X25" si="18">SUM(Y21*X$26/N$26)</f>
        <v>4.25</v>
      </c>
      <c r="Y21">
        <f t="shared" si="2"/>
        <v>34</v>
      </c>
    </row>
    <row r="22" spans="1:25">
      <c r="A22">
        <v>3</v>
      </c>
      <c r="B22" t="s">
        <v>52</v>
      </c>
      <c r="E22">
        <v>3</v>
      </c>
      <c r="F22">
        <f t="shared" si="3"/>
        <v>8</v>
      </c>
      <c r="G22">
        <f t="shared" si="4"/>
        <v>11</v>
      </c>
      <c r="H22">
        <f t="shared" si="5"/>
        <v>0</v>
      </c>
      <c r="I22">
        <f t="shared" si="6"/>
        <v>6</v>
      </c>
      <c r="J22">
        <f t="shared" si="7"/>
        <v>3</v>
      </c>
      <c r="K22">
        <f t="shared" si="8"/>
        <v>1</v>
      </c>
      <c r="L22">
        <f t="shared" si="9"/>
        <v>0</v>
      </c>
      <c r="M22">
        <f>COUNTIF(P$3:Q$17,E22)</f>
        <v>0</v>
      </c>
      <c r="N22">
        <f t="shared" si="11"/>
        <v>29</v>
      </c>
      <c r="Q22">
        <f t="shared" ref="Q22:Q25" si="19">SUM(Y22*Q$26/N$26)</f>
        <v>3.625</v>
      </c>
      <c r="R22">
        <f t="shared" si="12"/>
        <v>3.625</v>
      </c>
      <c r="S22">
        <f t="shared" si="13"/>
        <v>3.625</v>
      </c>
      <c r="T22">
        <f t="shared" si="14"/>
        <v>3.625</v>
      </c>
      <c r="U22">
        <f t="shared" si="15"/>
        <v>3.625</v>
      </c>
      <c r="V22">
        <f t="shared" si="16"/>
        <v>3.625</v>
      </c>
      <c r="W22">
        <f t="shared" si="17"/>
        <v>3.625</v>
      </c>
      <c r="X22">
        <f t="shared" si="18"/>
        <v>3.625</v>
      </c>
      <c r="Y22">
        <f t="shared" si="2"/>
        <v>29</v>
      </c>
    </row>
    <row r="23" spans="1:25">
      <c r="A23">
        <v>4</v>
      </c>
      <c r="B23" t="s">
        <v>53</v>
      </c>
      <c r="E23">
        <v>4</v>
      </c>
      <c r="F23">
        <f t="shared" si="3"/>
        <v>6</v>
      </c>
      <c r="G23">
        <f t="shared" si="4"/>
        <v>2</v>
      </c>
      <c r="H23">
        <f t="shared" si="5"/>
        <v>0</v>
      </c>
      <c r="I23">
        <f t="shared" si="6"/>
        <v>1</v>
      </c>
      <c r="J23">
        <f t="shared" si="7"/>
        <v>0</v>
      </c>
      <c r="K23">
        <f t="shared" si="8"/>
        <v>0</v>
      </c>
      <c r="L23">
        <f t="shared" si="9"/>
        <v>0</v>
      </c>
      <c r="M23">
        <f t="shared" si="10"/>
        <v>0</v>
      </c>
      <c r="N23">
        <f t="shared" si="11"/>
        <v>9</v>
      </c>
      <c r="Q23">
        <f t="shared" si="19"/>
        <v>1.125</v>
      </c>
      <c r="R23">
        <f t="shared" si="12"/>
        <v>1.125</v>
      </c>
      <c r="S23">
        <f t="shared" si="13"/>
        <v>1.125</v>
      </c>
      <c r="T23">
        <f t="shared" si="14"/>
        <v>1.125</v>
      </c>
      <c r="U23">
        <f t="shared" si="15"/>
        <v>1.125</v>
      </c>
      <c r="V23">
        <f t="shared" si="16"/>
        <v>1.125</v>
      </c>
      <c r="W23">
        <f t="shared" si="17"/>
        <v>1.125</v>
      </c>
      <c r="X23">
        <f t="shared" si="18"/>
        <v>1.125</v>
      </c>
      <c r="Y23">
        <f t="shared" si="2"/>
        <v>9</v>
      </c>
    </row>
    <row r="24" spans="1:25">
      <c r="A24">
        <v>5</v>
      </c>
      <c r="B24" t="s">
        <v>54</v>
      </c>
      <c r="E24">
        <v>5</v>
      </c>
      <c r="F24">
        <f t="shared" si="3"/>
        <v>6</v>
      </c>
      <c r="G24">
        <f t="shared" si="4"/>
        <v>3</v>
      </c>
      <c r="H24">
        <f t="shared" si="5"/>
        <v>0</v>
      </c>
      <c r="I24">
        <f t="shared" si="6"/>
        <v>0</v>
      </c>
      <c r="J24">
        <f t="shared" si="7"/>
        <v>1</v>
      </c>
      <c r="K24">
        <f t="shared" si="8"/>
        <v>1</v>
      </c>
      <c r="L24">
        <f>COUNTIF(N$3:O$17,E24)</f>
        <v>0</v>
      </c>
      <c r="M24">
        <f t="shared" si="10"/>
        <v>2</v>
      </c>
      <c r="N24">
        <f t="shared" si="11"/>
        <v>13</v>
      </c>
      <c r="Q24">
        <f t="shared" si="19"/>
        <v>1.625</v>
      </c>
      <c r="R24">
        <f t="shared" si="12"/>
        <v>1.625</v>
      </c>
      <c r="S24">
        <f t="shared" si="13"/>
        <v>1.625</v>
      </c>
      <c r="T24">
        <f t="shared" si="14"/>
        <v>1.625</v>
      </c>
      <c r="U24">
        <f t="shared" si="15"/>
        <v>1.625</v>
      </c>
      <c r="V24">
        <f t="shared" si="16"/>
        <v>1.625</v>
      </c>
      <c r="W24">
        <f t="shared" si="17"/>
        <v>1.625</v>
      </c>
      <c r="X24">
        <f t="shared" si="18"/>
        <v>1.625</v>
      </c>
      <c r="Y24">
        <f t="shared" si="2"/>
        <v>13</v>
      </c>
    </row>
    <row r="25" spans="1:25">
      <c r="A25">
        <v>6</v>
      </c>
      <c r="B25" t="s">
        <v>55</v>
      </c>
      <c r="E25">
        <v>6</v>
      </c>
      <c r="F25">
        <f t="shared" si="3"/>
        <v>1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2</v>
      </c>
      <c r="K25">
        <f t="shared" si="8"/>
        <v>1</v>
      </c>
      <c r="L25">
        <f>COUNTIF(N$3:O$17,E25)</f>
        <v>0</v>
      </c>
      <c r="M25">
        <f t="shared" si="10"/>
        <v>0</v>
      </c>
      <c r="N25">
        <f t="shared" si="11"/>
        <v>4</v>
      </c>
      <c r="Q25">
        <f t="shared" si="19"/>
        <v>0.5</v>
      </c>
      <c r="R25">
        <f t="shared" si="12"/>
        <v>0.5</v>
      </c>
      <c r="S25">
        <f t="shared" si="13"/>
        <v>0.5</v>
      </c>
      <c r="T25">
        <f t="shared" si="14"/>
        <v>0.5</v>
      </c>
      <c r="U25">
        <f>SUM(Y25*U$26/N$26)</f>
        <v>0.5</v>
      </c>
      <c r="V25">
        <f t="shared" si="16"/>
        <v>0.5</v>
      </c>
      <c r="W25">
        <f t="shared" si="17"/>
        <v>0.5</v>
      </c>
      <c r="X25">
        <f t="shared" si="18"/>
        <v>0.5</v>
      </c>
      <c r="Y25">
        <f t="shared" si="2"/>
        <v>4</v>
      </c>
    </row>
    <row r="26" spans="1:25">
      <c r="E26" t="s">
        <v>57</v>
      </c>
      <c r="F26">
        <f>SUM(F20:F25)</f>
        <v>28</v>
      </c>
      <c r="G26">
        <f t="shared" ref="G26:M26" si="20">SUM(G20:G25)</f>
        <v>28</v>
      </c>
      <c r="H26">
        <f t="shared" si="20"/>
        <v>28</v>
      </c>
      <c r="I26">
        <f t="shared" si="20"/>
        <v>28</v>
      </c>
      <c r="J26">
        <f t="shared" si="20"/>
        <v>28</v>
      </c>
      <c r="K26">
        <f t="shared" si="20"/>
        <v>28</v>
      </c>
      <c r="L26">
        <f t="shared" si="20"/>
        <v>28</v>
      </c>
      <c r="M26">
        <f t="shared" si="20"/>
        <v>28</v>
      </c>
      <c r="N26">
        <f t="shared" si="11"/>
        <v>224</v>
      </c>
      <c r="Q26">
        <f>SUM(F26)</f>
        <v>28</v>
      </c>
      <c r="R26">
        <f t="shared" ref="R26:X26" si="21">SUM(G26)</f>
        <v>28</v>
      </c>
      <c r="S26">
        <f t="shared" si="21"/>
        <v>28</v>
      </c>
      <c r="T26">
        <f t="shared" si="21"/>
        <v>28</v>
      </c>
      <c r="U26">
        <f t="shared" si="21"/>
        <v>28</v>
      </c>
      <c r="V26">
        <f t="shared" si="21"/>
        <v>28</v>
      </c>
      <c r="W26">
        <f t="shared" si="21"/>
        <v>28</v>
      </c>
      <c r="X26">
        <f t="shared" si="21"/>
        <v>28</v>
      </c>
    </row>
    <row r="28" spans="1:25" ht="18">
      <c r="E28" s="4">
        <f>_xlfn.CHISQ.TEST(F20:M25, Q20:X25)</f>
        <v>5.490226978425024E-15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Roy</dc:creator>
  <cp:keywords/>
  <dc:description/>
  <cp:lastModifiedBy>Mendel, M.N. (Melanie)</cp:lastModifiedBy>
  <cp:revision/>
  <dcterms:created xsi:type="dcterms:W3CDTF">2015-06-05T18:19:34Z</dcterms:created>
  <dcterms:modified xsi:type="dcterms:W3CDTF">2025-03-17T08:40:18Z</dcterms:modified>
  <cp:category/>
  <cp:contentStatus/>
</cp:coreProperties>
</file>