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P:\S4\Tronc commun\R4.04 Methodes d'optimisation\TD\TD3\TD EN QUESTION\"/>
    </mc:Choice>
  </mc:AlternateContent>
  <xr:revisionPtr revIDLastSave="0" documentId="13_ncr:1_{6E88986E-9DDC-409E-B293-215840264705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Arbres de décision" sheetId="2" r:id="rId1"/>
    <sheet name="EX1" sheetId="3" r:id="rId2"/>
  </sheets>
  <definedNames>
    <definedName name="DonnéesExternes_1" localSheetId="0" hidden="1">'Arbres de décision'!$A$1:$F$15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19" i="3"/>
  <c r="D15" i="3"/>
  <c r="D14" i="3"/>
  <c r="E13" i="3"/>
  <c r="E12" i="3"/>
  <c r="C2" i="3"/>
  <c r="E7" i="3"/>
  <c r="E5" i="3"/>
  <c r="D8" i="3" s="1"/>
  <c r="D9" i="3" s="1"/>
  <c r="I6" i="2"/>
  <c r="I7" i="2"/>
  <c r="I4" i="2"/>
  <c r="I2" i="2"/>
  <c r="I3" i="2"/>
  <c r="I11" i="2"/>
  <c r="I10" i="2"/>
  <c r="I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7DBCE7-0EEE-41F1-9658-3BB8F1DC3F3D}" keepAlive="1" name="Requête - Nouveau document texte" description="Connexion à la requête « Nouveau document texte » dans le classeur." type="5" refreshedVersion="7" background="1" saveData="1">
    <dbPr connection="Provider=Microsoft.Mashup.OleDb.1;Data Source=$Workbook$;Location=&quot;Nouveau document texte&quot;;Extended Properties=&quot;&quot;" command="SELECT * FROM [Nouveau document texte]"/>
  </connection>
</connections>
</file>

<file path=xl/sharedStrings.xml><?xml version="1.0" encoding="utf-8"?>
<sst xmlns="http://schemas.openxmlformats.org/spreadsheetml/2006/main" count="122" uniqueCount="55">
  <si>
    <t>Jeune</t>
  </si>
  <si>
    <t>Non</t>
  </si>
  <si>
    <t>Acceptable</t>
  </si>
  <si>
    <t>Excellent</t>
  </si>
  <si>
    <t>Adulte</t>
  </si>
  <si>
    <t>Oui</t>
  </si>
  <si>
    <t>Senior</t>
  </si>
  <si>
    <t>Moyen</t>
  </si>
  <si>
    <t>Modeste</t>
  </si>
  <si>
    <t>ID</t>
  </si>
  <si>
    <t>Revenus</t>
  </si>
  <si>
    <t>Etudiant</t>
  </si>
  <si>
    <t>Notation crédit</t>
  </si>
  <si>
    <t>Acheter un PC</t>
  </si>
  <si>
    <t>Elevé</t>
  </si>
  <si>
    <t>Tranche d'âge</t>
  </si>
  <si>
    <t>p(non)</t>
  </si>
  <si>
    <t>p(oui)</t>
  </si>
  <si>
    <t>nb oui acheter un pc</t>
  </si>
  <si>
    <t>nb non acheter un pc</t>
  </si>
  <si>
    <t>nb acheter un pc</t>
  </si>
  <si>
    <t>Étiquettes de lignes</t>
  </si>
  <si>
    <t>Total général</t>
  </si>
  <si>
    <t>Étiquettes de colonnes</t>
  </si>
  <si>
    <t>Nombre de Acheter un PC</t>
  </si>
  <si>
    <t>p(jeune)</t>
  </si>
  <si>
    <t>p(adulte)</t>
  </si>
  <si>
    <t>p(senior)</t>
  </si>
  <si>
    <t>entropie tranche d'âge</t>
  </si>
  <si>
    <t>H(jeune)</t>
  </si>
  <si>
    <t>entropie initial H(S)</t>
  </si>
  <si>
    <t>H(adulte)</t>
  </si>
  <si>
    <t>H(senior)</t>
  </si>
  <si>
    <t>H(Tranche d'âge)</t>
  </si>
  <si>
    <t>Age</t>
  </si>
  <si>
    <t>entropie revenue</t>
  </si>
  <si>
    <t>H(élevé)</t>
  </si>
  <si>
    <t>H(moyen)</t>
  </si>
  <si>
    <t>H(modeste)</t>
  </si>
  <si>
    <t>H(Revenue)</t>
  </si>
  <si>
    <t>gain(Tranche d'âge)</t>
  </si>
  <si>
    <t>…</t>
  </si>
  <si>
    <t>gains</t>
  </si>
  <si>
    <t>age</t>
  </si>
  <si>
    <t>revenus</t>
  </si>
  <si>
    <t>etudiant</t>
  </si>
  <si>
    <t>crédit</t>
  </si>
  <si>
    <t>gain(Revenue)</t>
  </si>
  <si>
    <t>donc on choisit l'age comme racine</t>
  </si>
  <si>
    <t>jeune</t>
  </si>
  <si>
    <t>adulte</t>
  </si>
  <si>
    <t>senior</t>
  </si>
  <si>
    <t>{1,2,8,9,11}</t>
  </si>
  <si>
    <t>{3,7,12,13}</t>
  </si>
  <si>
    <t>{4,5,6,10,14}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</si>
</sst>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h CETINKAYA" refreshedDate="45691.460826388888" createdVersion="7" refreshedVersion="7" minRefreshableVersion="3" recordCount="14" xr:uid="{BE67A5DA-62BD-4CA3-8D57-45BEC4514B17}">
  <cacheSource type="worksheet">
    <worksheetSource name="Nouveau_document_texte"/>
  </cacheSource>
  <cacheFields count="6">
    <cacheField name="ID" numFmtId="0">
      <sharedItems containsSemiMixedTypes="0" containsString="0" containsNumber="1" containsInteger="1" minValue="1" maxValue="14"/>
    </cacheField>
    <cacheField name="Tranche d'âge" numFmtId="0">
      <sharedItems count="3">
        <s v="Jeune"/>
        <s v="Adulte"/>
        <s v="Senior"/>
      </sharedItems>
    </cacheField>
    <cacheField name="Revenus" numFmtId="0">
      <sharedItems/>
    </cacheField>
    <cacheField name="Etudiant" numFmtId="0">
      <sharedItems/>
    </cacheField>
    <cacheField name="Notation crédit" numFmtId="0">
      <sharedItems/>
    </cacheField>
    <cacheField name="Acheter un PC" numFmtId="0">
      <sharedItems count="2">
        <s v="Non"/>
        <s v="Ou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x v="0"/>
    <s v="Elevé"/>
    <s v="Non"/>
    <s v="Acceptable"/>
    <x v="0"/>
  </r>
  <r>
    <n v="2"/>
    <x v="0"/>
    <s v="Elevé"/>
    <s v="Non"/>
    <s v="Excellent"/>
    <x v="0"/>
  </r>
  <r>
    <n v="3"/>
    <x v="1"/>
    <s v="Elevé"/>
    <s v="Non"/>
    <s v="Acceptable"/>
    <x v="1"/>
  </r>
  <r>
    <n v="4"/>
    <x v="2"/>
    <s v="Moyen"/>
    <s v="Non"/>
    <s v="Acceptable"/>
    <x v="1"/>
  </r>
  <r>
    <n v="5"/>
    <x v="2"/>
    <s v="Modeste"/>
    <s v="Oui"/>
    <s v="Acceptable"/>
    <x v="1"/>
  </r>
  <r>
    <n v="6"/>
    <x v="2"/>
    <s v="Modeste"/>
    <s v="Oui"/>
    <s v="Excellent"/>
    <x v="0"/>
  </r>
  <r>
    <n v="7"/>
    <x v="1"/>
    <s v="Modeste"/>
    <s v="Oui"/>
    <s v="Excellent"/>
    <x v="1"/>
  </r>
  <r>
    <n v="8"/>
    <x v="0"/>
    <s v="Moyen"/>
    <s v="Non"/>
    <s v="Acceptable"/>
    <x v="0"/>
  </r>
  <r>
    <n v="9"/>
    <x v="0"/>
    <s v="Modeste"/>
    <s v="Oui"/>
    <s v="Acceptable"/>
    <x v="1"/>
  </r>
  <r>
    <n v="10"/>
    <x v="2"/>
    <s v="Moyen"/>
    <s v="Oui"/>
    <s v="Acceptable"/>
    <x v="1"/>
  </r>
  <r>
    <n v="11"/>
    <x v="0"/>
    <s v="Moyen"/>
    <s v="Oui"/>
    <s v="Excellent"/>
    <x v="1"/>
  </r>
  <r>
    <n v="12"/>
    <x v="1"/>
    <s v="Moyen"/>
    <s v="Non"/>
    <s v="Excellent"/>
    <x v="1"/>
  </r>
  <r>
    <n v="13"/>
    <x v="1"/>
    <s v="Elevé"/>
    <s v="Oui"/>
    <s v="Acceptable"/>
    <x v="1"/>
  </r>
  <r>
    <n v="14"/>
    <x v="2"/>
    <s v="Moyen"/>
    <s v="Non"/>
    <s v="Excelle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408DF-4184-4CCB-856F-04331232C829}" name="Tableau croisé dynamique9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7:D22" firstHeaderRow="1" firstDataRow="2" firstDataCol="1"/>
  <pivotFields count="6">
    <pivotField showAll="0"/>
    <pivotField axis="axisRow" showAll="0" sortType="ascending">
      <items count="4">
        <item x="1"/>
        <item x="0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Nombre de Acheter un PC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DE41231-CEA6-47B6-B72D-E0E526862AD2}" autoFormatId="16" applyNumberFormats="0" applyBorderFormats="0" applyFontFormats="0" applyPatternFormats="0" applyAlignmentFormats="0" applyWidthHeightFormats="0">
  <queryTableRefresh nextId="7">
    <queryTableFields count="6">
      <queryTableField id="1" name="ID Age Revenus Etudiant Notation crÃ©dit Acheter un PC.1" tableColumnId="1"/>
      <queryTableField id="2" name="ID Age Revenus Etudiant Notation crÃ©dit Acheter un PC.2" tableColumnId="2"/>
      <queryTableField id="3" name="ID Age Revenus Etudiant Notation crÃ©dit Acheter un PC.3" tableColumnId="3"/>
      <queryTableField id="4" name="ID Age Revenus Etudiant Notation crÃ©dit Acheter un PC.4" tableColumnId="4"/>
      <queryTableField id="5" name="ID Age Revenus Etudiant Notation crÃ©dit Acheter un PC.5" tableColumnId="5"/>
      <queryTableField id="6" name="ID Age Revenus Etudiant Notation crÃ©dit Acheter un PC.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802BD-9A4E-4F9C-A9AA-A6810FD01EAA}" name="Nouveau_document_texte" displayName="Nouveau_document_texte" ref="A1:F15" tableType="queryTable" totalsRowShown="0">
  <autoFilter ref="A1:F15" xr:uid="{C74802BD-9A4E-4F9C-A9AA-A6810FD01EAA}"/>
  <tableColumns count="6">
    <tableColumn id="1" xr3:uid="{C926A4FA-5765-4DBA-93E1-F0F5FA9865A9}" uniqueName="1" name="ID" queryTableFieldId="1"/>
    <tableColumn id="2" xr3:uid="{87B5615F-3696-48A5-8317-32DF98E930C1}" uniqueName="2" name="Tranche d'âge" queryTableFieldId="2" dataDxfId="4"/>
    <tableColumn id="3" xr3:uid="{8D84008C-8A00-459F-8D30-C942FEF864A8}" uniqueName="3" name="Revenus" queryTableFieldId="3" dataDxfId="3"/>
    <tableColumn id="4" xr3:uid="{1FE77325-5669-4137-85AB-C6B9C90A5640}" uniqueName="4" name="Etudiant" queryTableFieldId="4" dataDxfId="2"/>
    <tableColumn id="5" xr3:uid="{8559D277-A03B-436B-8CD6-82BA421B81D9}" uniqueName="5" name="Notation crédit" queryTableFieldId="5" dataDxfId="1"/>
    <tableColumn id="6" xr3:uid="{3BE68764-CB74-43D4-86B0-38AB82117895}" uniqueName="6" name="Acheter un PC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655F-6383-488B-854D-0D79E377565A}">
  <dimension ref="A1:I22"/>
  <sheetViews>
    <sheetView workbookViewId="0">
      <selection activeCell="F26" sqref="F26"/>
    </sheetView>
  </sheetViews>
  <sheetFormatPr baseColWidth="10" defaultRowHeight="15" x14ac:dyDescent="0.25"/>
  <cols>
    <col min="1" max="1" width="24.140625" bestFit="1" customWidth="1"/>
    <col min="2" max="2" width="23.85546875" bestFit="1" customWidth="1"/>
    <col min="3" max="3" width="4.140625" bestFit="1" customWidth="1"/>
    <col min="4" max="4" width="12.5703125" bestFit="1" customWidth="1"/>
    <col min="5" max="5" width="16.7109375" bestFit="1" customWidth="1"/>
    <col min="6" max="6" width="15.7109375" bestFit="1" customWidth="1"/>
    <col min="8" max="8" width="19.5703125" bestFit="1" customWidth="1"/>
  </cols>
  <sheetData>
    <row r="1" spans="1:9" x14ac:dyDescent="0.25">
      <c r="A1" t="s">
        <v>9</v>
      </c>
      <c r="B1" t="s">
        <v>15</v>
      </c>
      <c r="C1" t="s">
        <v>10</v>
      </c>
      <c r="D1" t="s">
        <v>11</v>
      </c>
      <c r="E1" t="s">
        <v>12</v>
      </c>
      <c r="F1" t="s">
        <v>13</v>
      </c>
    </row>
    <row r="2" spans="1:9" x14ac:dyDescent="0.25">
      <c r="A2">
        <v>1</v>
      </c>
      <c r="B2" s="1" t="s">
        <v>0</v>
      </c>
      <c r="C2" s="1" t="s">
        <v>14</v>
      </c>
      <c r="D2" s="1" t="s">
        <v>1</v>
      </c>
      <c r="E2" s="1" t="s">
        <v>2</v>
      </c>
      <c r="F2" s="1" t="s">
        <v>1</v>
      </c>
      <c r="H2" t="s">
        <v>18</v>
      </c>
      <c r="I2">
        <f>COUNTIF(Nouveau_document_texte[[#All],[Acheter un PC]], "Oui")</f>
        <v>9</v>
      </c>
    </row>
    <row r="3" spans="1:9" x14ac:dyDescent="0.25">
      <c r="A3">
        <v>2</v>
      </c>
      <c r="B3" s="1" t="s">
        <v>0</v>
      </c>
      <c r="C3" s="1" t="s">
        <v>14</v>
      </c>
      <c r="D3" s="1" t="s">
        <v>1</v>
      </c>
      <c r="E3" s="1" t="s">
        <v>3</v>
      </c>
      <c r="F3" s="1" t="s">
        <v>1</v>
      </c>
      <c r="H3" t="s">
        <v>19</v>
      </c>
      <c r="I3">
        <f>COUNTIF(Nouveau_document_texte[[#All],[Acheter un PC]], "Non")</f>
        <v>5</v>
      </c>
    </row>
    <row r="4" spans="1:9" x14ac:dyDescent="0.25">
      <c r="A4">
        <v>3</v>
      </c>
      <c r="B4" s="1" t="s">
        <v>4</v>
      </c>
      <c r="C4" s="1" t="s">
        <v>14</v>
      </c>
      <c r="D4" s="1" t="s">
        <v>1</v>
      </c>
      <c r="E4" s="1" t="s">
        <v>2</v>
      </c>
      <c r="F4" s="1" t="s">
        <v>5</v>
      </c>
      <c r="H4" t="s">
        <v>20</v>
      </c>
      <c r="I4">
        <f>SUM(I2:I3)</f>
        <v>14</v>
      </c>
    </row>
    <row r="5" spans="1:9" x14ac:dyDescent="0.25">
      <c r="A5">
        <v>4</v>
      </c>
      <c r="B5" s="1" t="s">
        <v>6</v>
      </c>
      <c r="C5" s="1" t="s">
        <v>7</v>
      </c>
      <c r="D5" s="1" t="s">
        <v>1</v>
      </c>
      <c r="E5" s="1" t="s">
        <v>2</v>
      </c>
      <c r="F5" s="1" t="s">
        <v>5</v>
      </c>
    </row>
    <row r="6" spans="1:9" x14ac:dyDescent="0.25">
      <c r="A6">
        <v>5</v>
      </c>
      <c r="B6" s="1" t="s">
        <v>6</v>
      </c>
      <c r="C6" s="1" t="s">
        <v>8</v>
      </c>
      <c r="D6" s="1" t="s">
        <v>5</v>
      </c>
      <c r="E6" s="1" t="s">
        <v>2</v>
      </c>
      <c r="F6" s="1" t="s">
        <v>5</v>
      </c>
      <c r="H6" t="s">
        <v>17</v>
      </c>
      <c r="I6">
        <f>I2/I4</f>
        <v>0.6428571428571429</v>
      </c>
    </row>
    <row r="7" spans="1:9" x14ac:dyDescent="0.25">
      <c r="A7">
        <v>6</v>
      </c>
      <c r="B7" s="1" t="s">
        <v>6</v>
      </c>
      <c r="C7" s="1" t="s">
        <v>8</v>
      </c>
      <c r="D7" s="1" t="s">
        <v>5</v>
      </c>
      <c r="E7" s="1" t="s">
        <v>3</v>
      </c>
      <c r="F7" s="1" t="s">
        <v>1</v>
      </c>
      <c r="H7" t="s">
        <v>16</v>
      </c>
      <c r="I7">
        <f>I3/I4</f>
        <v>0.35714285714285715</v>
      </c>
    </row>
    <row r="8" spans="1:9" x14ac:dyDescent="0.25">
      <c r="A8">
        <v>7</v>
      </c>
      <c r="B8" s="1" t="s">
        <v>4</v>
      </c>
      <c r="C8" s="1" t="s">
        <v>8</v>
      </c>
      <c r="D8" s="1" t="s">
        <v>5</v>
      </c>
      <c r="E8" s="1" t="s">
        <v>3</v>
      </c>
      <c r="F8" s="1" t="s">
        <v>5</v>
      </c>
    </row>
    <row r="9" spans="1:9" x14ac:dyDescent="0.25">
      <c r="A9">
        <v>8</v>
      </c>
      <c r="B9" s="1" t="s">
        <v>0</v>
      </c>
      <c r="C9" s="1" t="s">
        <v>7</v>
      </c>
      <c r="D9" s="1" t="s">
        <v>1</v>
      </c>
      <c r="E9" s="1" t="s">
        <v>2</v>
      </c>
      <c r="F9" s="1" t="s">
        <v>1</v>
      </c>
      <c r="H9" t="s">
        <v>25</v>
      </c>
      <c r="I9">
        <f>GETPIVOTDATA("Acheter un PC",$A$17,"Tranche d'âge","Jeune")/GETPIVOTDATA("Acheter un PC",$A$17)</f>
        <v>0.35714285714285715</v>
      </c>
    </row>
    <row r="10" spans="1:9" x14ac:dyDescent="0.25">
      <c r="A10">
        <v>9</v>
      </c>
      <c r="B10" s="1" t="s">
        <v>0</v>
      </c>
      <c r="C10" s="1" t="s">
        <v>8</v>
      </c>
      <c r="D10" s="1" t="s">
        <v>5</v>
      </c>
      <c r="E10" s="1" t="s">
        <v>2</v>
      </c>
      <c r="F10" s="1" t="s">
        <v>5</v>
      </c>
      <c r="H10" t="s">
        <v>26</v>
      </c>
      <c r="I10">
        <f>GETPIVOTDATA("Acheter un PC",$A$17,"Tranche d'âge","Adulte")/GETPIVOTDATA("Acheter un PC",$A$17)</f>
        <v>0.2857142857142857</v>
      </c>
    </row>
    <row r="11" spans="1:9" x14ac:dyDescent="0.25">
      <c r="A11">
        <v>10</v>
      </c>
      <c r="B11" s="1" t="s">
        <v>6</v>
      </c>
      <c r="C11" s="1" t="s">
        <v>7</v>
      </c>
      <c r="D11" s="1" t="s">
        <v>5</v>
      </c>
      <c r="E11" s="1" t="s">
        <v>2</v>
      </c>
      <c r="F11" s="1" t="s">
        <v>5</v>
      </c>
      <c r="H11" t="s">
        <v>27</v>
      </c>
      <c r="I11">
        <f>GETPIVOTDATA("Acheter un PC",$A$17,"Tranche d'âge","Senior")/GETPIVOTDATA("Acheter un PC",$A$17)</f>
        <v>0.35714285714285715</v>
      </c>
    </row>
    <row r="12" spans="1:9" x14ac:dyDescent="0.25">
      <c r="A12">
        <v>11</v>
      </c>
      <c r="B12" s="1" t="s">
        <v>0</v>
      </c>
      <c r="C12" s="1" t="s">
        <v>7</v>
      </c>
      <c r="D12" s="1" t="s">
        <v>5</v>
      </c>
      <c r="E12" s="1" t="s">
        <v>3</v>
      </c>
      <c r="F12" s="1" t="s">
        <v>5</v>
      </c>
    </row>
    <row r="13" spans="1:9" x14ac:dyDescent="0.25">
      <c r="A13">
        <v>12</v>
      </c>
      <c r="B13" s="1" t="s">
        <v>4</v>
      </c>
      <c r="C13" s="1" t="s">
        <v>7</v>
      </c>
      <c r="D13" s="1" t="s">
        <v>1</v>
      </c>
      <c r="E13" s="1" t="s">
        <v>3</v>
      </c>
      <c r="F13" s="1" t="s">
        <v>5</v>
      </c>
    </row>
    <row r="14" spans="1:9" x14ac:dyDescent="0.25">
      <c r="A14">
        <v>13</v>
      </c>
      <c r="B14" s="1" t="s">
        <v>4</v>
      </c>
      <c r="C14" s="1" t="s">
        <v>14</v>
      </c>
      <c r="D14" s="1" t="s">
        <v>5</v>
      </c>
      <c r="E14" s="1" t="s">
        <v>2</v>
      </c>
      <c r="F14" s="1" t="s">
        <v>5</v>
      </c>
    </row>
    <row r="15" spans="1:9" x14ac:dyDescent="0.25">
      <c r="A15">
        <v>14</v>
      </c>
      <c r="B15" s="1" t="s">
        <v>6</v>
      </c>
      <c r="C15" s="1" t="s">
        <v>7</v>
      </c>
      <c r="D15" s="1" t="s">
        <v>1</v>
      </c>
      <c r="E15" s="1" t="s">
        <v>3</v>
      </c>
      <c r="F15" s="1" t="s">
        <v>1</v>
      </c>
    </row>
    <row r="17" spans="1:4" x14ac:dyDescent="0.25">
      <c r="A17" s="2" t="s">
        <v>24</v>
      </c>
      <c r="B17" s="2" t="s">
        <v>23</v>
      </c>
    </row>
    <row r="18" spans="1:4" x14ac:dyDescent="0.25">
      <c r="A18" s="2" t="s">
        <v>21</v>
      </c>
      <c r="B18" t="s">
        <v>1</v>
      </c>
      <c r="C18" t="s">
        <v>5</v>
      </c>
      <c r="D18" t="s">
        <v>22</v>
      </c>
    </row>
    <row r="19" spans="1:4" x14ac:dyDescent="0.25">
      <c r="A19" s="3" t="s">
        <v>4</v>
      </c>
      <c r="B19" s="1"/>
      <c r="C19" s="1">
        <v>4</v>
      </c>
      <c r="D19" s="1">
        <v>4</v>
      </c>
    </row>
    <row r="20" spans="1:4" x14ac:dyDescent="0.25">
      <c r="A20" s="3" t="s">
        <v>0</v>
      </c>
      <c r="B20" s="1">
        <v>3</v>
      </c>
      <c r="C20" s="1">
        <v>2</v>
      </c>
      <c r="D20" s="1">
        <v>5</v>
      </c>
    </row>
    <row r="21" spans="1:4" x14ac:dyDescent="0.25">
      <c r="A21" s="3" t="s">
        <v>6</v>
      </c>
      <c r="B21" s="1">
        <v>2</v>
      </c>
      <c r="C21" s="1">
        <v>3</v>
      </c>
      <c r="D21" s="1">
        <v>5</v>
      </c>
    </row>
    <row r="22" spans="1:4" x14ac:dyDescent="0.25">
      <c r="A22" s="3" t="s">
        <v>22</v>
      </c>
      <c r="B22" s="1">
        <v>5</v>
      </c>
      <c r="C22" s="1">
        <v>9</v>
      </c>
      <c r="D22" s="1">
        <v>14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605C-91BB-457F-8E30-F2FD83F6B13E}">
  <dimension ref="A1:E28"/>
  <sheetViews>
    <sheetView tabSelected="1" workbookViewId="0">
      <selection activeCell="G16" sqref="G16"/>
    </sheetView>
  </sheetViews>
  <sheetFormatPr baseColWidth="10" defaultRowHeight="15" x14ac:dyDescent="0.25"/>
  <cols>
    <col min="2" max="2" width="32.28515625" bestFit="1" customWidth="1"/>
    <col min="3" max="3" width="21.28515625" bestFit="1" customWidth="1"/>
    <col min="4" max="5" width="12" bestFit="1" customWidth="1"/>
  </cols>
  <sheetData>
    <row r="1" spans="1:5" x14ac:dyDescent="0.25">
      <c r="A1">
        <v>1</v>
      </c>
    </row>
    <row r="2" spans="1:5" x14ac:dyDescent="0.25">
      <c r="B2" t="s">
        <v>30</v>
      </c>
      <c r="C2">
        <f>-(9/14)*LOG(9/14,2)-(5/14)*LOG(5/14,2)</f>
        <v>0.94028595867063092</v>
      </c>
    </row>
    <row r="3" spans="1:5" x14ac:dyDescent="0.25">
      <c r="A3">
        <v>2</v>
      </c>
    </row>
    <row r="4" spans="1:5" x14ac:dyDescent="0.25">
      <c r="B4" t="s">
        <v>34</v>
      </c>
      <c r="C4" t="s">
        <v>28</v>
      </c>
    </row>
    <row r="5" spans="1:5" x14ac:dyDescent="0.25">
      <c r="D5" t="s">
        <v>29</v>
      </c>
      <c r="E5">
        <f>-(3/5)*LOG(3/5,2)-2/5*LOG(2/5,2)</f>
        <v>0.97095059445466858</v>
      </c>
    </row>
    <row r="6" spans="1:5" x14ac:dyDescent="0.25">
      <c r="D6" t="s">
        <v>31</v>
      </c>
      <c r="E6">
        <v>0</v>
      </c>
    </row>
    <row r="7" spans="1:5" x14ac:dyDescent="0.25">
      <c r="D7" t="s">
        <v>32</v>
      </c>
      <c r="E7">
        <f>-(3/5)*LOG(3/5,2)-2/5*LOG(2/5,2)</f>
        <v>0.97095059445466858</v>
      </c>
    </row>
    <row r="8" spans="1:5" x14ac:dyDescent="0.25">
      <c r="C8" t="s">
        <v>33</v>
      </c>
      <c r="D8">
        <f>5/14*E5+4/14*0+5/14*E7</f>
        <v>0.69353613889619181</v>
      </c>
    </row>
    <row r="9" spans="1:5" x14ac:dyDescent="0.25">
      <c r="C9" t="s">
        <v>40</v>
      </c>
      <c r="D9">
        <f>C2-D8</f>
        <v>0.24674981977443911</v>
      </c>
    </row>
    <row r="10" spans="1:5" x14ac:dyDescent="0.25">
      <c r="B10" t="s">
        <v>10</v>
      </c>
      <c r="C10" t="s">
        <v>35</v>
      </c>
    </row>
    <row r="11" spans="1:5" x14ac:dyDescent="0.25">
      <c r="D11" t="s">
        <v>36</v>
      </c>
      <c r="E11">
        <v>1</v>
      </c>
    </row>
    <row r="12" spans="1:5" x14ac:dyDescent="0.25">
      <c r="D12" t="s">
        <v>37</v>
      </c>
      <c r="E12">
        <f>-(4/6)*LOG(4/6,2)-2/6*LOG(2/6,2)</f>
        <v>0.91829583405448956</v>
      </c>
    </row>
    <row r="13" spans="1:5" x14ac:dyDescent="0.25">
      <c r="D13" t="s">
        <v>38</v>
      </c>
      <c r="E13">
        <f>-(3/4)*LOG(3/4,2)-1/4*LOG(1/4,2)</f>
        <v>0.81127812445913283</v>
      </c>
    </row>
    <row r="14" spans="1:5" x14ac:dyDescent="0.25">
      <c r="C14" t="s">
        <v>39</v>
      </c>
      <c r="D14">
        <f>4/14*1+6/14*E12+4/14*E13</f>
        <v>0.91106339301167627</v>
      </c>
    </row>
    <row r="15" spans="1:5" x14ac:dyDescent="0.25">
      <c r="C15" t="s">
        <v>47</v>
      </c>
      <c r="D15">
        <f>C2-D14</f>
        <v>2.9222565658954647E-2</v>
      </c>
    </row>
    <row r="16" spans="1:5" x14ac:dyDescent="0.25">
      <c r="B16" t="s">
        <v>41</v>
      </c>
    </row>
    <row r="17" spans="1:4" x14ac:dyDescent="0.25">
      <c r="A17">
        <v>3</v>
      </c>
    </row>
    <row r="18" spans="1:4" x14ac:dyDescent="0.25">
      <c r="B18" t="s">
        <v>42</v>
      </c>
    </row>
    <row r="19" spans="1:4" x14ac:dyDescent="0.25">
      <c r="C19" t="s">
        <v>43</v>
      </c>
      <c r="D19">
        <f>D9</f>
        <v>0.24674981977443911</v>
      </c>
    </row>
    <row r="20" spans="1:4" x14ac:dyDescent="0.25">
      <c r="C20" t="s">
        <v>44</v>
      </c>
      <c r="D20">
        <f>D15</f>
        <v>2.9222565658954647E-2</v>
      </c>
    </row>
    <row r="21" spans="1:4" x14ac:dyDescent="0.25">
      <c r="C21" t="s">
        <v>45</v>
      </c>
      <c r="D21">
        <v>0.152</v>
      </c>
    </row>
    <row r="22" spans="1:4" x14ac:dyDescent="0.25">
      <c r="C22" t="s">
        <v>46</v>
      </c>
      <c r="D22">
        <v>4.7E-2</v>
      </c>
    </row>
    <row r="23" spans="1:4" x14ac:dyDescent="0.25">
      <c r="B23" t="s">
        <v>48</v>
      </c>
    </row>
    <row r="24" spans="1:4" x14ac:dyDescent="0.25">
      <c r="A24">
        <v>4</v>
      </c>
    </row>
    <row r="25" spans="1:4" x14ac:dyDescent="0.25">
      <c r="B25" t="s">
        <v>49</v>
      </c>
      <c r="C25" t="s">
        <v>52</v>
      </c>
    </row>
    <row r="26" spans="1:4" x14ac:dyDescent="0.25">
      <c r="B26" t="s">
        <v>50</v>
      </c>
      <c r="C26" t="s">
        <v>53</v>
      </c>
    </row>
    <row r="27" spans="1:4" x14ac:dyDescent="0.25">
      <c r="B27" t="s">
        <v>51</v>
      </c>
      <c r="C27" t="s">
        <v>54</v>
      </c>
    </row>
    <row r="28" spans="1:4" x14ac:dyDescent="0.25">
      <c r="A28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N l R D W l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A 2 V E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l R D W g r a c r 3 Q A Q A A S A Y A A B M A H A B G b 3 J t d W x h c y 9 T Z W N 0 a W 9 u M S 5 t I K I Y A C i g F A A A A A A A A A A A A A A A A A A A A A A A A A A A A K 1 U T W v b Q B C 9 G / w f h s 2 h M q i i t m U f G n J w 7 J g G 2 u B G u l U 9 b K V J v b D a N b u z J s b 4 l F / j / o z 6 j 3 U l p X U b E l o q C 6 G P Y e b N e z N P s p i T 0 A q S 5 t 4 / 7 3 a 6 H b v k B g s 4 Y z f a r Z E 7 K H T u S l Q E h P e E D C 5 A I n U 7 4 I 9 E O 5 O j j 6 T 8 i 8 R o b n Q 5 1 d K V y g b b 9 0 K h r U O X Q n G z C e b C p 0 y 1 I o 9 l A 7 Z 4 m y V x l h q t c s h 1 W T q V 3 c b R m x g + I C 1 1 g R a K V 3 p F o h S W V + y y d O b P Y f Y 8 r Y j u i f V C U E 7 K n 9 f + Y D T o 7 X p h w / W M X a n X d P h G H n n l W T n L f h F f + H d N + A 5 5 g c Y G j a w Q P j 3 G J 1 I m O Z f c 2 A s y D j 8 f I d P N C q H U h b g T h / 0 R L z V c 2 T t t H q d R Z d n g G Q L h d s u u Z z D 5 i n C L a 1 T O w h W 5 Q n A v 6 0 Z T r R t y c 3 j 4 v i 8 E w S R f I q E B p 2 A x Z S F Q 1 b 2 S v / t N 5 d z w e p v K J 0 r u R y u r Z 1 h x A 8 V h L / 0 8 C Z 0 5 c k 1 W U l D D M 3 g q K I Q 2 9 G p k H 2 h a p J 7 n 5 W a G D Q M T M P A p H 5 0 f b 0 K b y h l 2 7 f f 3 / / O I + m 3 o R o N W 1 c N W 1 X G r 6 l G r 6 j H b v W D n / l / 9 / I 9 W a + P y e q v X i s Z x V H X d t X L I 4 I 9 v p h X U 8 H R Q 8 e m g R q e D G j / 5 v 3 Q 7 Q r 1 g k / M f U E s B A i 0 A F A A C A A g A N l R D W l M R q G W m A A A A 9 w A A A B I A A A A A A A A A A A A A A A A A A A A A A E N v b m Z p Z y 9 Q Y W N r Y W d l L n h t b F B L A Q I t A B Q A A g A I A D Z U Q 1 o P y u m r p A A A A O k A A A A T A A A A A A A A A A A A A A A A A P I A A A B b Q 2 9 u d G V u d F 9 U e X B l c 1 0 u e G 1 s U E s B A i 0 A F A A C A A g A N l R D W g r a c r 3 Q A Q A A S A Y A A B M A A A A A A A A A A A A A A A A A 4 w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E A A A A A A A D 7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X Z l Y X U l M j B k b 2 N 1 b W V u d C U y M H R l e H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v d X Z l Y X V f Z G 9 j d W 1 l b n R f d G V 4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D k 6 M z M 6 N D U u M j U y M D M 3 O V o i I C 8 + P E V u d H J 5 I F R 5 c G U 9 I k Z p b G x D b 2 x 1 b W 5 U e X B l c y I g V m F s d W U 9 I n N B d 1 l H Q m d Z R y I g L z 4 8 R W 5 0 c n k g V H l w Z T 0 i R m l s b E N v b H V t b k 5 h b W V z I i B W Y W x 1 Z T 0 i c 1 s m c X V v d D t J R C B B Z 2 U g U m V 2 Z W 5 1 c y B F d H V k a W F u d C B O b 3 R h d G l v b i B j c s O D w q l k a X Q g Q W N o Z X R l c i B 1 b i B Q Q y 4 x J n F 1 b 3 Q 7 L C Z x d W 9 0 O 0 l E I E F n Z S B S Z X Z l b n V z I E V 0 d W R p Y W 5 0 I E 5 v d G F 0 a W 9 u I G N y w 4 P C q W R p d C B B Y 2 h l d G V y I H V u I F B D L j I m c X V v d D s s J n F 1 b 3 Q 7 S U Q g Q W d l I F J l d m V u d X M g R X R 1 Z G l h b n Q g T m 9 0 Y X R p b 2 4 g Y 3 L D g 8 K p Z G l 0 I E F j a G V 0 Z X I g d W 4 g U E M u M y Z x d W 9 0 O y w m c X V v d D t J R C B B Z 2 U g U m V 2 Z W 5 1 c y B F d H V k a W F u d C B O b 3 R h d G l v b i B j c s O D w q l k a X Q g Q W N o Z X R l c i B 1 b i B Q Q y 4 0 J n F 1 b 3 Q 7 L C Z x d W 9 0 O 0 l E I E F n Z S B S Z X Z l b n V z I E V 0 d W R p Y W 5 0 I E 5 v d G F 0 a W 9 u I G N y w 4 P C q W R p d C B B Y 2 h l d G V y I H V u I F B D L j U m c X V v d D s s J n F 1 b 3 Q 7 S U Q g Q W d l I F J l d m V u d X M g R X R 1 Z G l h b n Q g T m 9 0 Y X R p b 2 4 g Y 3 L D g 8 K p Z G l 0 I E F j a G V 0 Z X I g d W 4 g U E M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X Z l Y X U g Z G 9 j d W 1 l b n Q g d G V 4 d G U v V H l w Z S B t b 2 R p Z m n D q T E u e 0 l E I E F n Z S B S Z X Z l b n V z I E V 0 d W R p Y W 5 0 I E 5 v d G F 0 a W 9 u I G N y w 4 P C q W R p d C B B Y 2 h l d G V y I H V u I F B D L j E s M H 0 m c X V v d D s s J n F 1 b 3 Q 7 U 2 V j d G l v b j E v T m 9 1 d m V h d S B k b 2 N 1 b W V u d C B 0 Z X h 0 Z S 9 U e X B l I G 1 v Z G l m a c O p M S 5 7 S U Q g Q W d l I F J l d m V u d X M g R X R 1 Z G l h b n Q g T m 9 0 Y X R p b 2 4 g Y 3 L D g 8 K p Z G l 0 I E F j a G V 0 Z X I g d W 4 g U E M u M i w x f S Z x d W 9 0 O y w m c X V v d D t T Z W N 0 a W 9 u M S 9 O b 3 V 2 Z W F 1 I G R v Y 3 V t Z W 5 0 I H R l e H R l L 1 R 5 c G U g b W 9 k a W Z p w 6 k x L n t J R C B B Z 2 U g U m V 2 Z W 5 1 c y B F d H V k a W F u d C B O b 3 R h d G l v b i B j c s O D w q l k a X Q g Q W N o Z X R l c i B 1 b i B Q Q y 4 z L D J 9 J n F 1 b 3 Q 7 L C Z x d W 9 0 O 1 N l Y 3 R p b 2 4 x L 0 5 v d X Z l Y X U g Z G 9 j d W 1 l b n Q g d G V 4 d G U v V H l w Z S B t b 2 R p Z m n D q T E u e 0 l E I E F n Z S B S Z X Z l b n V z I E V 0 d W R p Y W 5 0 I E 5 v d G F 0 a W 9 u I G N y w 4 P C q W R p d C B B Y 2 h l d G V y I H V u I F B D L j Q s M 3 0 m c X V v d D s s J n F 1 b 3 Q 7 U 2 V j d G l v b j E v T m 9 1 d m V h d S B k b 2 N 1 b W V u d C B 0 Z X h 0 Z S 9 U e X B l I G 1 v Z G l m a c O p M S 5 7 S U Q g Q W d l I F J l d m V u d X M g R X R 1 Z G l h b n Q g T m 9 0 Y X R p b 2 4 g Y 3 L D g 8 K p Z G l 0 I E F j a G V 0 Z X I g d W 4 g U E M u N S w 0 f S Z x d W 9 0 O y w m c X V v d D t T Z W N 0 a W 9 u M S 9 O b 3 V 2 Z W F 1 I G R v Y 3 V t Z W 5 0 I H R l e H R l L 1 R 5 c G U g b W 9 k a W Z p w 6 k x L n t J R C B B Z 2 U g U m V 2 Z W 5 1 c y B F d H V k a W F u d C B O b 3 R h d G l v b i B j c s O D w q l k a X Q g Q W N o Z X R l c i B 1 b i B Q Q y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v d X Z l Y X U g Z G 9 j d W 1 l b n Q g d G V 4 d G U v V H l w Z S B t b 2 R p Z m n D q T E u e 0 l E I E F n Z S B S Z X Z l b n V z I E V 0 d W R p Y W 5 0 I E 5 v d G F 0 a W 9 u I G N y w 4 P C q W R p d C B B Y 2 h l d G V y I H V u I F B D L j E s M H 0 m c X V v d D s s J n F 1 b 3 Q 7 U 2 V j d G l v b j E v T m 9 1 d m V h d S B k b 2 N 1 b W V u d C B 0 Z X h 0 Z S 9 U e X B l I G 1 v Z G l m a c O p M S 5 7 S U Q g Q W d l I F J l d m V u d X M g R X R 1 Z G l h b n Q g T m 9 0 Y X R p b 2 4 g Y 3 L D g 8 K p Z G l 0 I E F j a G V 0 Z X I g d W 4 g U E M u M i w x f S Z x d W 9 0 O y w m c X V v d D t T Z W N 0 a W 9 u M S 9 O b 3 V 2 Z W F 1 I G R v Y 3 V t Z W 5 0 I H R l e H R l L 1 R 5 c G U g b W 9 k a W Z p w 6 k x L n t J R C B B Z 2 U g U m V 2 Z W 5 1 c y B F d H V k a W F u d C B O b 3 R h d G l v b i B j c s O D w q l k a X Q g Q W N o Z X R l c i B 1 b i B Q Q y 4 z L D J 9 J n F 1 b 3 Q 7 L C Z x d W 9 0 O 1 N l Y 3 R p b 2 4 x L 0 5 v d X Z l Y X U g Z G 9 j d W 1 l b n Q g d G V 4 d G U v V H l w Z S B t b 2 R p Z m n D q T E u e 0 l E I E F n Z S B S Z X Z l b n V z I E V 0 d W R p Y W 5 0 I E 5 v d G F 0 a W 9 u I G N y w 4 P C q W R p d C B B Y 2 h l d G V y I H V u I F B D L j Q s M 3 0 m c X V v d D s s J n F 1 b 3 Q 7 U 2 V j d G l v b j E v T m 9 1 d m V h d S B k b 2 N 1 b W V u d C B 0 Z X h 0 Z S 9 U e X B l I G 1 v Z G l m a c O p M S 5 7 S U Q g Q W d l I F J l d m V u d X M g R X R 1 Z G l h b n Q g T m 9 0 Y X R p b 2 4 g Y 3 L D g 8 K p Z G l 0 I E F j a G V 0 Z X I g d W 4 g U E M u N S w 0 f S Z x d W 9 0 O y w m c X V v d D t T Z W N 0 a W 9 u M S 9 O b 3 V 2 Z W F 1 I G R v Y 3 V t Z W 5 0 I H R l e H R l L 1 R 5 c G U g b W 9 k a W Z p w 6 k x L n t J R C B B Z 2 U g U m V 2 Z W 5 1 c y B F d H V k a W F u d C B O b 3 R h d G l v b i B j c s O D w q l k a X Q g Q W N o Z X R l c i B 1 b i B Q Q y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V 2 Z W F 1 J T I w Z G 9 j d W 1 l b n Q l M j B 0 Z X h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2 Z W F 1 J T I w Z G 9 j d W 1 l b n Q l M j B 0 Z X h 0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1 d m V h d S U y M G R v Y 3 V t Z W 5 0 J T I w d G V 4 d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X Z l Y X U l M j B k b 2 N 1 b W V u d C U y M H R l e H R l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1 d m V h d S U y M G R v Y 3 V t Z W 5 0 J T I w d G V 4 d G U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i q n c 6 f B v k i V i u Q e 5 j x s Q w A A A A A C A A A A A A A D Z g A A w A A A A B A A A A C K J J v a G H 5 w 6 U P F X A E p H X B X A A A A A A S A A A C g A A A A E A A A A D T 9 Y l t O 4 a I A p M r j T q F 6 5 O V Q A A A A / y B R K 5 b Y 3 g a l Q u Y u s e + P G K h H E 8 P S N i O m n x L R 6 o w 9 p 4 w Y Q v k 2 8 G 3 l 8 e h n i t m g c y Z 1 m N g 4 3 R 1 k R s x 4 N t K 0 F i q L O U k U g C b 7 5 n 0 8 m p c e K K w y O 2 k U A A A A B R q B D b i n E 3 l T p 7 N 8 x C l a v J j b h K c = < / D a t a M a s h u p > 
</file>

<file path=customXml/itemProps1.xml><?xml version="1.0" encoding="utf-8"?>
<ds:datastoreItem xmlns:ds="http://schemas.openxmlformats.org/officeDocument/2006/customXml" ds:itemID="{C7FCBFEE-752F-4A14-BAF8-D1C7E379D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Arbres de décision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CETINKAYA</dc:creator>
  <cp:lastModifiedBy>Melih CETINKAYA</cp:lastModifiedBy>
  <dcterms:created xsi:type="dcterms:W3CDTF">2015-06-05T18:19:34Z</dcterms:created>
  <dcterms:modified xsi:type="dcterms:W3CDTF">2025-02-03T10:46:55Z</dcterms:modified>
</cp:coreProperties>
</file>