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92" windowWidth="21012" windowHeight="8088" activeTab="3"/>
  </bookViews>
  <sheets>
    <sheet name="AircraftLeasing" sheetId="1" r:id="rId1"/>
    <sheet name="Bank" sheetId="2" r:id="rId2"/>
    <sheet name="CreditBook" sheetId="4" r:id="rId3"/>
    <sheet name="LeaseBook" sheetId="5" r:id="rId4"/>
  </sheets>
  <calcPr calcId="145621"/>
</workbook>
</file>

<file path=xl/calcChain.xml><?xml version="1.0" encoding="utf-8"?>
<calcChain xmlns="http://schemas.openxmlformats.org/spreadsheetml/2006/main">
  <c r="K3" i="1" l="1"/>
  <c r="K10" i="1"/>
  <c r="K11" i="1"/>
  <c r="I6" i="1"/>
  <c r="I7" i="1"/>
  <c r="H3" i="1"/>
  <c r="J3" i="1" s="1"/>
  <c r="H4" i="1"/>
  <c r="K4" i="1" s="1"/>
  <c r="H5" i="1"/>
  <c r="K5" i="1" s="1"/>
  <c r="H6" i="1"/>
  <c r="J6" i="1" s="1"/>
  <c r="H7" i="1"/>
  <c r="K7" i="1" s="1"/>
  <c r="H8" i="1"/>
  <c r="K8" i="1" s="1"/>
  <c r="H9" i="1"/>
  <c r="K9" i="1" s="1"/>
  <c r="H10" i="1"/>
  <c r="J10" i="1" s="1"/>
  <c r="H11" i="1"/>
  <c r="J11" i="1" s="1"/>
  <c r="H12" i="1"/>
  <c r="J12" i="1" s="1"/>
  <c r="H2" i="1"/>
  <c r="I2" i="1" s="1"/>
  <c r="L7" i="1" l="1"/>
  <c r="J8" i="1"/>
  <c r="J7" i="1"/>
  <c r="I11" i="1"/>
  <c r="L11" i="1" s="1"/>
  <c r="I3" i="1"/>
  <c r="L3" i="1" s="1"/>
  <c r="J4" i="1"/>
  <c r="I10" i="1"/>
  <c r="K6" i="1"/>
  <c r="L6" i="1"/>
  <c r="I12" i="1"/>
  <c r="I8" i="1"/>
  <c r="L8" i="1" s="1"/>
  <c r="I4" i="1"/>
  <c r="L4" i="1" s="1"/>
  <c r="J9" i="1"/>
  <c r="J5" i="1"/>
  <c r="K12" i="1"/>
  <c r="L10" i="1"/>
  <c r="I9" i="1"/>
  <c r="L9" i="1" s="1"/>
  <c r="I5" i="1"/>
  <c r="L5" i="1" s="1"/>
  <c r="K2" i="1"/>
  <c r="J2" i="1"/>
  <c r="L12" i="1" l="1"/>
  <c r="L2" i="1"/>
</calcChain>
</file>

<file path=xl/sharedStrings.xml><?xml version="1.0" encoding="utf-8"?>
<sst xmlns="http://schemas.openxmlformats.org/spreadsheetml/2006/main" count="48" uniqueCount="45">
  <si>
    <t>name</t>
  </si>
  <si>
    <t>tier</t>
  </si>
  <si>
    <t>discount_factor</t>
  </si>
  <si>
    <t>lease_time</t>
  </si>
  <si>
    <t>Anawar Leasing</t>
  </si>
  <si>
    <t>Buyanh Lease</t>
  </si>
  <si>
    <t>Global Aircraft</t>
  </si>
  <si>
    <t>Arqua Galactic</t>
  </si>
  <si>
    <t>Hiowasa Intercontinental</t>
  </si>
  <si>
    <t>Fhagrts Technology</t>
  </si>
  <si>
    <t>Antares Global</t>
  </si>
  <si>
    <t>Interfly Leasing</t>
  </si>
  <si>
    <t>Daerts Fly</t>
  </si>
  <si>
    <t>Glopass Joint</t>
  </si>
  <si>
    <t>Tiano Parts</t>
  </si>
  <si>
    <t>Alicante Group</t>
  </si>
  <si>
    <t>bank_id</t>
  </si>
  <si>
    <t>product</t>
  </si>
  <si>
    <t>payback_term</t>
  </si>
  <si>
    <t>Balmati Finance</t>
  </si>
  <si>
    <t>Garajocsca Bank</t>
  </si>
  <si>
    <t>Gargarow Bank</t>
  </si>
  <si>
    <t>Korwin Group</t>
  </si>
  <si>
    <t>Opirotmas International</t>
  </si>
  <si>
    <t>Emirati Development</t>
  </si>
  <si>
    <t>Global Finance</t>
  </si>
  <si>
    <t>Letrovians Paris</t>
  </si>
  <si>
    <t>max_limit_loan</t>
  </si>
  <si>
    <t>payback_time</t>
  </si>
  <si>
    <t>max_limit_loc</t>
  </si>
  <si>
    <t>interest_rate_loan</t>
  </si>
  <si>
    <t>interest_rate_loc</t>
  </si>
  <si>
    <t>user_id</t>
  </si>
  <si>
    <t>balance</t>
  </si>
  <si>
    <t>interest</t>
  </si>
  <si>
    <t>turn</t>
  </si>
  <si>
    <t>leaser_id</t>
  </si>
  <si>
    <t>plane_id</t>
  </si>
  <si>
    <t>interest_rate</t>
  </si>
  <si>
    <t>Price</t>
  </si>
  <si>
    <t>Adjusted Price</t>
  </si>
  <si>
    <t>Payment 1st Month</t>
  </si>
  <si>
    <t>Payment Remaining</t>
  </si>
  <si>
    <t>Payment Final (Optional)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</si>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</sst>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0.0%"/>
    <numFmt numFmtId="166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3" fontId="0" fillId="0" borderId="0" xfId="1" applyFont="1"/>
    <xf numFmtId="164" fontId="0" fillId="0" borderId="0" xfId="2" applyNumberFormat="1" applyFont="1"/>
    <xf numFmtId="166" fontId="0" fillId="0" borderId="0" xfId="0" applyNumberFormat="1"/>
  </cellXfs>
  <cellStyles count="3">
    <cellStyle name="Normal" xfId="0" builtinId="0"/>
    <cellStyle name="Virgül" xfId="1" builtinId="3"/>
    <cellStyle name="Yüzd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19" sqref="J19"/>
    </sheetView>
  </sheetViews>
  <sheetFormatPr defaultRowHeight="14.4" x14ac:dyDescent="0.3"/>
  <cols>
    <col min="1" max="1" width="14.88671875" bestFit="1" customWidth="1"/>
    <col min="2" max="2" width="6.6640625" customWidth="1"/>
    <col min="3" max="3" width="15.33203125" style="2" bestFit="1" customWidth="1"/>
    <col min="4" max="4" width="11.21875" style="2" bestFit="1" customWidth="1"/>
    <col min="5" max="5" width="11.33203125" style="2" customWidth="1"/>
    <col min="6" max="6" width="2.88671875" customWidth="1"/>
    <col min="7" max="8" width="16.33203125" style="2" bestFit="1" customWidth="1"/>
    <col min="9" max="9" width="17" style="2" bestFit="1" customWidth="1"/>
    <col min="10" max="10" width="17.21875" style="2" bestFit="1" customWidth="1"/>
    <col min="11" max="11" width="21.109375" style="4" bestFit="1" customWidth="1"/>
    <col min="12" max="12" width="15.44140625" style="4" bestFit="1" customWidth="1"/>
  </cols>
  <sheetData>
    <row r="1" spans="1:12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4" t="s">
        <v>43</v>
      </c>
      <c r="L1" s="4" t="s">
        <v>44</v>
      </c>
    </row>
    <row r="2" spans="1:12" x14ac:dyDescent="0.3">
      <c r="A2" t="s">
        <v>4</v>
      </c>
      <c r="B2">
        <v>1</v>
      </c>
      <c r="C2" s="2">
        <v>0.8</v>
      </c>
      <c r="D2" s="2">
        <v>96</v>
      </c>
      <c r="E2" s="2">
        <v>0.03</v>
      </c>
      <c r="G2" s="2">
        <v>80000000</v>
      </c>
      <c r="H2" s="2">
        <f>G2*C2</f>
        <v>64000000</v>
      </c>
      <c r="I2" s="2">
        <f>50000+(H2*(1+E2/12*D2)*0.7/D2)</f>
        <v>628666.66666666663</v>
      </c>
      <c r="J2" s="2">
        <f>H2*(1+E2/12*D2)*0.7/D2</f>
        <v>578666.66666666663</v>
      </c>
      <c r="K2" s="4">
        <f>H2*(1+E2/12*D2)*0.3</f>
        <v>23808000</v>
      </c>
      <c r="L2" s="4">
        <f>I2+J2*(D2-1)+K2</f>
        <v>79410000</v>
      </c>
    </row>
    <row r="3" spans="1:12" x14ac:dyDescent="0.3">
      <c r="A3" t="s">
        <v>5</v>
      </c>
      <c r="B3">
        <v>1</v>
      </c>
      <c r="C3" s="2">
        <v>0.75</v>
      </c>
      <c r="D3" s="2">
        <v>72</v>
      </c>
      <c r="E3" s="2">
        <v>2.8000000000000001E-2</v>
      </c>
      <c r="G3" s="2">
        <v>80000000</v>
      </c>
      <c r="H3" s="2">
        <f>G3*C3</f>
        <v>60000000</v>
      </c>
      <c r="I3" s="2">
        <f>50000+(H3*(1+E3/12*D3)*0.7/D3)</f>
        <v>731333.33333333337</v>
      </c>
      <c r="J3" s="2">
        <f>H3*(1+E3/12*D3)*0.7/D3</f>
        <v>681333.33333333337</v>
      </c>
      <c r="K3" s="4">
        <f>H3*(1+E3/12*D3)*0.3</f>
        <v>21024000</v>
      </c>
      <c r="L3" s="4">
        <f>I3+J3*(D3-1)+K3</f>
        <v>70130000</v>
      </c>
    </row>
    <row r="4" spans="1:12" x14ac:dyDescent="0.3">
      <c r="A4" t="s">
        <v>6</v>
      </c>
      <c r="B4">
        <v>1</v>
      </c>
      <c r="C4" s="2">
        <v>0.8</v>
      </c>
      <c r="D4" s="2">
        <v>84</v>
      </c>
      <c r="E4" s="2">
        <v>2.9000000000000001E-2</v>
      </c>
      <c r="G4" s="2">
        <v>80000000</v>
      </c>
      <c r="H4" s="2">
        <f>G4*C4</f>
        <v>64000000</v>
      </c>
      <c r="I4" s="2">
        <f>50000+(H4*(1+E4/12*D4)*0.7/D4)</f>
        <v>691600</v>
      </c>
      <c r="J4" s="2">
        <f>H4*(1+E4/12*D4)*0.7/D4</f>
        <v>641600</v>
      </c>
      <c r="K4" s="4">
        <f>H4*(1+E4/12*D4)*0.3</f>
        <v>23097600</v>
      </c>
      <c r="L4" s="4">
        <f>I4+J4*(D4-1)+K4</f>
        <v>77042000</v>
      </c>
    </row>
    <row r="5" spans="1:12" x14ac:dyDescent="0.3">
      <c r="A5" t="s">
        <v>7</v>
      </c>
      <c r="B5">
        <v>2</v>
      </c>
      <c r="C5" s="2">
        <v>0.65</v>
      </c>
      <c r="D5" s="2">
        <v>96</v>
      </c>
      <c r="E5" s="2">
        <v>0.03</v>
      </c>
      <c r="G5" s="2">
        <v>80000000</v>
      </c>
      <c r="H5" s="2">
        <f>G5*C5</f>
        <v>52000000</v>
      </c>
      <c r="I5" s="2">
        <f>50000+(H5*(1+E5/12*D5)*0.7/D5)</f>
        <v>520166.66666666669</v>
      </c>
      <c r="J5" s="2">
        <f>H5*(1+E5/12*D5)*0.7/D5</f>
        <v>470166.66666666669</v>
      </c>
      <c r="K5" s="4">
        <f>H5*(1+E5/12*D5)*0.3</f>
        <v>19344000</v>
      </c>
      <c r="L5" s="4">
        <f>I5+J5*(D5-1)+K5</f>
        <v>64530000</v>
      </c>
    </row>
    <row r="6" spans="1:12" x14ac:dyDescent="0.3">
      <c r="A6" t="s">
        <v>8</v>
      </c>
      <c r="B6">
        <v>2</v>
      </c>
      <c r="C6" s="2">
        <v>0.7</v>
      </c>
      <c r="D6" s="2">
        <v>72</v>
      </c>
      <c r="E6" s="2">
        <v>2.9000000000000001E-2</v>
      </c>
      <c r="G6" s="2">
        <v>80000000</v>
      </c>
      <c r="H6" s="2">
        <f>G6*C6</f>
        <v>56000000</v>
      </c>
      <c r="I6" s="2">
        <f>50000+(H6*(1+E6/12*D6)*0.7/D6)</f>
        <v>689177.77777777764</v>
      </c>
      <c r="J6" s="2">
        <f>H6*(1+E6/12*D6)*0.7/D6</f>
        <v>639177.77777777764</v>
      </c>
      <c r="K6" s="4">
        <f>H6*(1+E6/12*D6)*0.3</f>
        <v>19723199.999999996</v>
      </c>
      <c r="L6" s="4">
        <f>I6+J6*(D6-1)+K6</f>
        <v>65793999.999999985</v>
      </c>
    </row>
    <row r="7" spans="1:12" x14ac:dyDescent="0.3">
      <c r="A7" t="s">
        <v>9</v>
      </c>
      <c r="B7">
        <v>2</v>
      </c>
      <c r="C7" s="2">
        <v>0.65</v>
      </c>
      <c r="D7" s="2">
        <v>84</v>
      </c>
      <c r="E7" s="2">
        <v>2.8000000000000001E-2</v>
      </c>
      <c r="G7" s="2">
        <v>80000000</v>
      </c>
      <c r="H7" s="2">
        <f>G7*C7</f>
        <v>52000000</v>
      </c>
      <c r="I7" s="2">
        <f>50000+(H7*(1+E7/12*D7)*0.7/D7)</f>
        <v>568266.66666666674</v>
      </c>
      <c r="J7" s="2">
        <f>H7*(1+E7/12*D7)*0.7/D7</f>
        <v>518266.66666666669</v>
      </c>
      <c r="K7" s="4">
        <f>H7*(1+E7/12*D7)*0.3</f>
        <v>18657600</v>
      </c>
      <c r="L7" s="4">
        <f>I7+J7*(D7-1)+K7</f>
        <v>62242000</v>
      </c>
    </row>
    <row r="8" spans="1:12" x14ac:dyDescent="0.3">
      <c r="A8" t="s">
        <v>10</v>
      </c>
      <c r="B8">
        <v>3</v>
      </c>
      <c r="C8" s="2">
        <v>0.6</v>
      </c>
      <c r="D8" s="2">
        <v>96</v>
      </c>
      <c r="E8" s="2">
        <v>2.9000000000000001E-2</v>
      </c>
      <c r="G8" s="2">
        <v>80000000</v>
      </c>
      <c r="H8" s="2">
        <f>G8*C8</f>
        <v>48000000</v>
      </c>
      <c r="I8" s="2">
        <f>50000+(H8*(1+E8/12*D8)*0.7/D8)</f>
        <v>481200</v>
      </c>
      <c r="J8" s="2">
        <f>H8*(1+E8/12*D8)*0.7/D8</f>
        <v>431200</v>
      </c>
      <c r="K8" s="4">
        <f>H8*(1+E8/12*D8)*0.3</f>
        <v>17740800</v>
      </c>
      <c r="L8" s="4">
        <f>I8+J8*(D8-1)+K8</f>
        <v>59186000</v>
      </c>
    </row>
    <row r="9" spans="1:12" x14ac:dyDescent="0.3">
      <c r="A9" t="s">
        <v>11</v>
      </c>
      <c r="B9">
        <v>3</v>
      </c>
      <c r="C9" s="2">
        <v>0.55000000000000004</v>
      </c>
      <c r="D9" s="2">
        <v>72</v>
      </c>
      <c r="E9" s="2">
        <v>0.03</v>
      </c>
      <c r="G9" s="2">
        <v>80000000</v>
      </c>
      <c r="H9" s="2">
        <f>G9*C9</f>
        <v>44000000</v>
      </c>
      <c r="I9" s="2">
        <f>50000+(H9*(1+E9/12*D9)*0.7/D9)</f>
        <v>554777.77777777775</v>
      </c>
      <c r="J9" s="2">
        <f>H9*(1+E9/12*D9)*0.7/D9</f>
        <v>504777.77777777775</v>
      </c>
      <c r="K9" s="4">
        <f>H9*(1+E9/12*D9)*0.3</f>
        <v>15576000</v>
      </c>
      <c r="L9" s="4">
        <f>I9+J9*(D9-1)+K9</f>
        <v>51970000</v>
      </c>
    </row>
    <row r="10" spans="1:12" x14ac:dyDescent="0.3">
      <c r="A10" t="s">
        <v>12</v>
      </c>
      <c r="B10">
        <v>3</v>
      </c>
      <c r="C10" s="2">
        <v>0.6</v>
      </c>
      <c r="D10" s="2">
        <v>84</v>
      </c>
      <c r="E10" s="2">
        <v>0.03</v>
      </c>
      <c r="G10" s="2">
        <v>80000000</v>
      </c>
      <c r="H10" s="2">
        <f>G10*C10</f>
        <v>48000000</v>
      </c>
      <c r="I10" s="2">
        <f>50000+(H10*(1+E10/12*D10)*0.7/D10)</f>
        <v>534000</v>
      </c>
      <c r="J10" s="2">
        <f>H10*(1+E10/12*D10)*0.7/D10</f>
        <v>484000</v>
      </c>
      <c r="K10" s="4">
        <f>H10*(1+E10/12*D10)*0.3</f>
        <v>17424000</v>
      </c>
      <c r="L10" s="4">
        <f>I10+J10*(D10-1)+K10</f>
        <v>58130000</v>
      </c>
    </row>
    <row r="11" spans="1:12" x14ac:dyDescent="0.3">
      <c r="A11" t="s">
        <v>13</v>
      </c>
      <c r="B11">
        <v>3</v>
      </c>
      <c r="C11" s="2">
        <v>0.3</v>
      </c>
      <c r="D11" s="2">
        <v>72</v>
      </c>
      <c r="E11" s="2">
        <v>0.05</v>
      </c>
      <c r="G11" s="2">
        <v>80000000</v>
      </c>
      <c r="H11" s="2">
        <f>G11*C11</f>
        <v>24000000</v>
      </c>
      <c r="I11" s="2">
        <f>50000+(H11*(1+E11/12*D11)*0.7/D11)</f>
        <v>353333.33333333331</v>
      </c>
      <c r="J11" s="2">
        <f>H11*(1+E11/12*D11)*0.7/D11</f>
        <v>303333.33333333331</v>
      </c>
      <c r="K11" s="4">
        <f>H11*(1+E11/12*D11)*0.3</f>
        <v>9360000</v>
      </c>
      <c r="L11" s="4">
        <f>I11+J11*(D11-1)+K11</f>
        <v>31249999.999999996</v>
      </c>
    </row>
    <row r="12" spans="1:12" x14ac:dyDescent="0.3">
      <c r="A12" t="s">
        <v>14</v>
      </c>
      <c r="B12">
        <v>3</v>
      </c>
      <c r="C12" s="2">
        <v>0.2</v>
      </c>
      <c r="D12" s="2">
        <v>72</v>
      </c>
      <c r="E12" s="2">
        <v>0.05</v>
      </c>
      <c r="G12" s="2">
        <v>80000000</v>
      </c>
      <c r="H12" s="2">
        <f>G12*C12</f>
        <v>16000000</v>
      </c>
      <c r="I12" s="2">
        <f>50000+(H12*(1+E12/12*D12)*0.7/D12)</f>
        <v>252222.22222222222</v>
      </c>
      <c r="J12" s="2">
        <f>H12*(1+E12/12*D12)*0.7/D12</f>
        <v>202222.22222222222</v>
      </c>
      <c r="K12" s="4">
        <f>H12*(1+E12/12*D12)*0.3</f>
        <v>6240000</v>
      </c>
      <c r="L12" s="4">
        <f>I12+J12*(D12-1)+K12</f>
        <v>20850000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9" sqref="F9"/>
    </sheetView>
  </sheetViews>
  <sheetFormatPr defaultRowHeight="14.4" x14ac:dyDescent="0.3"/>
  <cols>
    <col min="1" max="1" width="14.109375" customWidth="1"/>
    <col min="2" max="2" width="7.44140625" customWidth="1"/>
    <col min="3" max="3" width="7.88671875" style="2" customWidth="1"/>
    <col min="4" max="4" width="17.44140625" style="2" bestFit="1" customWidth="1"/>
    <col min="5" max="5" width="13.77734375" style="2" bestFit="1" customWidth="1"/>
    <col min="6" max="6" width="9.44140625" style="2" customWidth="1"/>
    <col min="7" max="7" width="16.33203125" style="2" bestFit="1" customWidth="1"/>
    <col min="8" max="8" width="8.88671875" style="3"/>
  </cols>
  <sheetData>
    <row r="1" spans="1:9" x14ac:dyDescent="0.3">
      <c r="A1" t="s">
        <v>0</v>
      </c>
      <c r="B1" t="s">
        <v>1</v>
      </c>
      <c r="C1" s="2" t="s">
        <v>30</v>
      </c>
      <c r="D1" s="2" t="s">
        <v>27</v>
      </c>
      <c r="E1" s="2" t="s">
        <v>28</v>
      </c>
      <c r="F1" s="2" t="s">
        <v>31</v>
      </c>
      <c r="G1" s="2" t="s">
        <v>29</v>
      </c>
    </row>
    <row r="2" spans="1:9" x14ac:dyDescent="0.3">
      <c r="A2" t="s">
        <v>15</v>
      </c>
      <c r="B2">
        <v>1</v>
      </c>
      <c r="C2" s="2">
        <v>0.03</v>
      </c>
      <c r="D2" s="2">
        <v>10000000</v>
      </c>
      <c r="E2" s="2">
        <v>72</v>
      </c>
      <c r="F2" s="2">
        <v>0.12</v>
      </c>
      <c r="G2" s="2">
        <v>1000000</v>
      </c>
      <c r="I2" s="1"/>
    </row>
    <row r="3" spans="1:9" x14ac:dyDescent="0.3">
      <c r="A3" t="s">
        <v>19</v>
      </c>
      <c r="B3">
        <v>1</v>
      </c>
      <c r="C3" s="2">
        <v>2.8000000000000001E-2</v>
      </c>
      <c r="D3" s="2">
        <v>8000000</v>
      </c>
      <c r="E3" s="2">
        <v>96</v>
      </c>
      <c r="F3" s="2">
        <v>0.11040000000000001</v>
      </c>
      <c r="G3" s="2">
        <v>800000</v>
      </c>
      <c r="I3" s="1"/>
    </row>
    <row r="4" spans="1:9" x14ac:dyDescent="0.3">
      <c r="A4" t="s">
        <v>20</v>
      </c>
      <c r="B4">
        <v>1</v>
      </c>
      <c r="C4" s="2">
        <v>2.9000000000000001E-2</v>
      </c>
      <c r="D4" s="2">
        <v>9000000</v>
      </c>
      <c r="E4" s="2">
        <v>84</v>
      </c>
      <c r="F4" s="2">
        <v>0.1152</v>
      </c>
      <c r="G4" s="2">
        <v>900000</v>
      </c>
      <c r="I4" s="1"/>
    </row>
    <row r="5" spans="1:9" x14ac:dyDescent="0.3">
      <c r="A5" t="s">
        <v>21</v>
      </c>
      <c r="B5">
        <v>2</v>
      </c>
      <c r="C5" s="2">
        <v>0.03</v>
      </c>
      <c r="D5" s="2">
        <v>84000000</v>
      </c>
      <c r="E5" s="2">
        <v>96</v>
      </c>
      <c r="F5" s="2">
        <v>8.1600000000000006E-2</v>
      </c>
      <c r="G5" s="2">
        <v>8400000</v>
      </c>
      <c r="I5" s="1"/>
    </row>
    <row r="6" spans="1:9" x14ac:dyDescent="0.3">
      <c r="A6" t="s">
        <v>22</v>
      </c>
      <c r="B6">
        <v>2</v>
      </c>
      <c r="C6" s="2">
        <v>2.9000000000000001E-2</v>
      </c>
      <c r="D6" s="2">
        <v>96000000</v>
      </c>
      <c r="E6" s="2">
        <v>108</v>
      </c>
      <c r="F6" s="2">
        <v>9.1200000000000003E-2</v>
      </c>
      <c r="G6" s="2">
        <v>9600000</v>
      </c>
      <c r="I6" s="1"/>
    </row>
    <row r="7" spans="1:9" x14ac:dyDescent="0.3">
      <c r="A7" t="s">
        <v>23</v>
      </c>
      <c r="B7">
        <v>2</v>
      </c>
      <c r="C7" s="2">
        <v>2.8000000000000001E-2</v>
      </c>
      <c r="D7" s="2">
        <v>100000000</v>
      </c>
      <c r="E7" s="2">
        <v>120</v>
      </c>
      <c r="F7" s="2">
        <v>0.1008</v>
      </c>
      <c r="G7" s="2">
        <v>10000000</v>
      </c>
      <c r="I7" s="1"/>
    </row>
    <row r="8" spans="1:9" x14ac:dyDescent="0.3">
      <c r="A8" t="s">
        <v>24</v>
      </c>
      <c r="B8">
        <v>3</v>
      </c>
      <c r="C8" s="2">
        <v>2.9000000000000001E-2</v>
      </c>
      <c r="D8" s="2">
        <v>600000000</v>
      </c>
      <c r="E8" s="2">
        <v>192</v>
      </c>
      <c r="F8" s="2">
        <v>5.7599999999999998E-2</v>
      </c>
      <c r="G8" s="2">
        <v>60000000</v>
      </c>
      <c r="I8" s="1"/>
    </row>
    <row r="9" spans="1:9" x14ac:dyDescent="0.3">
      <c r="A9" t="s">
        <v>25</v>
      </c>
      <c r="B9">
        <v>3</v>
      </c>
      <c r="C9" s="2">
        <v>0.03</v>
      </c>
      <c r="D9" s="2">
        <v>800000000</v>
      </c>
      <c r="E9" s="2">
        <v>240</v>
      </c>
      <c r="F9" s="2">
        <v>6.720000000000001E-2</v>
      </c>
      <c r="G9" s="2">
        <v>80000000</v>
      </c>
      <c r="I9" s="1"/>
    </row>
    <row r="10" spans="1:9" x14ac:dyDescent="0.3">
      <c r="A10" t="s">
        <v>26</v>
      </c>
      <c r="B10">
        <v>3</v>
      </c>
      <c r="C10" s="2">
        <v>0.03</v>
      </c>
      <c r="D10" s="2">
        <v>700000000</v>
      </c>
      <c r="E10" s="2">
        <v>216</v>
      </c>
      <c r="F10" s="2">
        <v>6.2400000000000004E-2</v>
      </c>
      <c r="G10" s="2">
        <v>70000000</v>
      </c>
      <c r="I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32" sqref="E32"/>
    </sheetView>
  </sheetViews>
  <sheetFormatPr defaultRowHeight="14.4" x14ac:dyDescent="0.3"/>
  <cols>
    <col min="4" max="4" width="9.88671875" bestFit="1" customWidth="1"/>
    <col min="5" max="5" width="13.5546875" bestFit="1" customWidth="1"/>
    <col min="6" max="6" width="12.5546875" bestFit="1" customWidth="1"/>
  </cols>
  <sheetData>
    <row r="1" spans="1:7" x14ac:dyDescent="0.3">
      <c r="A1" t="s">
        <v>16</v>
      </c>
      <c r="B1" t="s">
        <v>32</v>
      </c>
      <c r="C1" t="s">
        <v>17</v>
      </c>
      <c r="D1" t="s">
        <v>33</v>
      </c>
      <c r="E1" t="s">
        <v>18</v>
      </c>
      <c r="F1" t="s">
        <v>34</v>
      </c>
      <c r="G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36</v>
      </c>
      <c r="B1" t="s">
        <v>32</v>
      </c>
      <c r="C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AircraftLeasing</vt:lpstr>
      <vt:lpstr>Bank</vt:lpstr>
      <vt:lpstr>CreditBook</vt:lpstr>
      <vt:lpstr>LeaseBook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alan</dc:creator>
  <cp:lastModifiedBy>Alan, Melih</cp:lastModifiedBy>
  <dcterms:created xsi:type="dcterms:W3CDTF">2018-12-30T20:14:34Z</dcterms:created>
  <dcterms:modified xsi:type="dcterms:W3CDTF">2019-01-18T15:48:44Z</dcterms:modified>
</cp:coreProperties>
</file>