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MEP\"/>
    </mc:Choice>
  </mc:AlternateContent>
  <bookViews>
    <workbookView xWindow="0" yWindow="0" windowWidth="14010" windowHeight="11970" tabRatio="500" xr2:uid="{00000000-000D-0000-FFFF-FFFF00000000}"/>
  </bookViews>
  <sheets>
    <sheet name="Sheet1" sheetId="1" r:id="rId1"/>
  </sheets>
  <definedNames>
    <definedName name="solver_adj" localSheetId="0" hidden="1">Sheet1!$D$9:$D$10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Sheet1!$B$34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1" l="1"/>
  <c r="E4" i="1"/>
  <c r="F4" i="1"/>
  <c r="G4" i="1"/>
  <c r="H4" i="1"/>
  <c r="I4" i="1"/>
  <c r="J4" i="1"/>
  <c r="I15" i="1"/>
  <c r="F5" i="1"/>
  <c r="G5" i="1"/>
  <c r="H5" i="1"/>
  <c r="I5" i="1"/>
  <c r="J5" i="1"/>
  <c r="I16" i="1"/>
  <c r="G6" i="1"/>
  <c r="H6" i="1"/>
  <c r="I6" i="1"/>
  <c r="J6" i="1"/>
  <c r="I13" i="1"/>
  <c r="D3" i="1"/>
  <c r="E3" i="1"/>
  <c r="F3" i="1"/>
  <c r="G3" i="1"/>
  <c r="H3" i="1"/>
  <c r="I3" i="1"/>
  <c r="J3" i="1"/>
  <c r="D8" i="1"/>
  <c r="D19" i="1"/>
  <c r="D26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35" i="1"/>
  <c r="D35" i="1"/>
  <c r="E8" i="1"/>
  <c r="E19" i="1"/>
  <c r="E26" i="1"/>
  <c r="F8" i="1"/>
  <c r="F19" i="1"/>
  <c r="F26" i="1"/>
  <c r="G8" i="1"/>
  <c r="G19" i="1"/>
  <c r="G26" i="1"/>
  <c r="H8" i="1"/>
  <c r="H19" i="1"/>
  <c r="H26" i="1"/>
  <c r="I26" i="1"/>
  <c r="E20" i="1"/>
  <c r="E27" i="1"/>
  <c r="F20" i="1"/>
  <c r="F27" i="1"/>
  <c r="G20" i="1"/>
  <c r="G27" i="1"/>
  <c r="H20" i="1"/>
  <c r="H27" i="1"/>
  <c r="I27" i="1"/>
  <c r="F21" i="1"/>
  <c r="F28" i="1"/>
  <c r="G21" i="1"/>
  <c r="G28" i="1"/>
  <c r="H21" i="1"/>
  <c r="H28" i="1"/>
  <c r="I28" i="1"/>
  <c r="G22" i="1"/>
  <c r="G29" i="1"/>
  <c r="H22" i="1"/>
  <c r="H29" i="1"/>
  <c r="I29" i="1"/>
  <c r="I30" i="1"/>
  <c r="B34" i="1"/>
  <c r="I22" i="1"/>
  <c r="I21" i="1"/>
  <c r="I20" i="1"/>
  <c r="I19" i="1"/>
</calcChain>
</file>

<file path=xl/sharedStrings.xml><?xml version="1.0" encoding="utf-8"?>
<sst xmlns="http://schemas.openxmlformats.org/spreadsheetml/2006/main" count="36" uniqueCount="14">
  <si>
    <t>Deployed=200</t>
  </si>
  <si>
    <t>Deployed=150</t>
  </si>
  <si>
    <t>Deployed=400</t>
  </si>
  <si>
    <t>Tag Year</t>
  </si>
  <si>
    <t>Recapture Year</t>
  </si>
  <si>
    <t>Total</t>
  </si>
  <si>
    <t>nll</t>
  </si>
  <si>
    <t>M</t>
  </si>
  <si>
    <t>OTR</t>
  </si>
  <si>
    <t>PTR</t>
  </si>
  <si>
    <t>MLE</t>
  </si>
  <si>
    <t>Surv (S)</t>
  </si>
  <si>
    <t>Pcap t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</si>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</sst>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Funnel Plot: MLE Estimate of Survival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Sheet1!$A$35:$A$155</c:f>
              <c:numCache>
                <c:formatCode>General</c:formatCode>
                <c:ptCount val="121"/>
                <c:pt idx="0">
                  <c:v>0.4</c:v>
                </c:pt>
                <c:pt idx="1">
                  <c:v>0.40500000000000003</c:v>
                </c:pt>
                <c:pt idx="2">
                  <c:v>0.41</c:v>
                </c:pt>
                <c:pt idx="3">
                  <c:v>0.41499999999999998</c:v>
                </c:pt>
                <c:pt idx="4">
                  <c:v>0.42</c:v>
                </c:pt>
                <c:pt idx="5">
                  <c:v>0.42499999999999999</c:v>
                </c:pt>
                <c:pt idx="6">
                  <c:v>0.43</c:v>
                </c:pt>
                <c:pt idx="7">
                  <c:v>0.435</c:v>
                </c:pt>
                <c:pt idx="8">
                  <c:v>0.44</c:v>
                </c:pt>
                <c:pt idx="9">
                  <c:v>0.44500000000000001</c:v>
                </c:pt>
                <c:pt idx="10">
                  <c:v>0.45</c:v>
                </c:pt>
                <c:pt idx="11">
                  <c:v>0.45500000000000002</c:v>
                </c:pt>
                <c:pt idx="12">
                  <c:v>0.46</c:v>
                </c:pt>
                <c:pt idx="13">
                  <c:v>0.46500000000000002</c:v>
                </c:pt>
                <c:pt idx="14">
                  <c:v>0.47</c:v>
                </c:pt>
                <c:pt idx="15">
                  <c:v>0.47499999999999998</c:v>
                </c:pt>
                <c:pt idx="16">
                  <c:v>0.48</c:v>
                </c:pt>
                <c:pt idx="17">
                  <c:v>0.48499999999999999</c:v>
                </c:pt>
                <c:pt idx="18">
                  <c:v>0.49</c:v>
                </c:pt>
                <c:pt idx="19">
                  <c:v>0.495</c:v>
                </c:pt>
                <c:pt idx="20">
                  <c:v>0.5</c:v>
                </c:pt>
                <c:pt idx="21">
                  <c:v>0.505</c:v>
                </c:pt>
                <c:pt idx="22">
                  <c:v>0.51</c:v>
                </c:pt>
                <c:pt idx="23">
                  <c:v>0.51500000000000001</c:v>
                </c:pt>
                <c:pt idx="24">
                  <c:v>0.52</c:v>
                </c:pt>
                <c:pt idx="25">
                  <c:v>0.52500000000000002</c:v>
                </c:pt>
                <c:pt idx="26">
                  <c:v>0.53</c:v>
                </c:pt>
                <c:pt idx="27">
                  <c:v>0.53500000000000003</c:v>
                </c:pt>
                <c:pt idx="28">
                  <c:v>0.54</c:v>
                </c:pt>
                <c:pt idx="29">
                  <c:v>0.54500000000000004</c:v>
                </c:pt>
                <c:pt idx="30">
                  <c:v>0.55000000000000004</c:v>
                </c:pt>
                <c:pt idx="31">
                  <c:v>0.55500000000000005</c:v>
                </c:pt>
                <c:pt idx="32">
                  <c:v>0.56000000000000005</c:v>
                </c:pt>
                <c:pt idx="33">
                  <c:v>0.56499999999999995</c:v>
                </c:pt>
                <c:pt idx="34">
                  <c:v>0.56999999999999995</c:v>
                </c:pt>
                <c:pt idx="35">
                  <c:v>0.57499999999999996</c:v>
                </c:pt>
                <c:pt idx="36">
                  <c:v>0.57999999999999996</c:v>
                </c:pt>
                <c:pt idx="37">
                  <c:v>0.58499999999999996</c:v>
                </c:pt>
                <c:pt idx="38">
                  <c:v>0.59</c:v>
                </c:pt>
                <c:pt idx="39">
                  <c:v>0.59499999999999997</c:v>
                </c:pt>
                <c:pt idx="40">
                  <c:v>0.6</c:v>
                </c:pt>
                <c:pt idx="41">
                  <c:v>0.60499999999999998</c:v>
                </c:pt>
                <c:pt idx="42">
                  <c:v>0.61</c:v>
                </c:pt>
                <c:pt idx="43">
                  <c:v>0.61499999999999999</c:v>
                </c:pt>
                <c:pt idx="44">
                  <c:v>0.62</c:v>
                </c:pt>
                <c:pt idx="45">
                  <c:v>0.625</c:v>
                </c:pt>
                <c:pt idx="46">
                  <c:v>0.63</c:v>
                </c:pt>
                <c:pt idx="47">
                  <c:v>0.63500000000000001</c:v>
                </c:pt>
                <c:pt idx="48">
                  <c:v>0.64</c:v>
                </c:pt>
                <c:pt idx="49">
                  <c:v>0.64500000000000002</c:v>
                </c:pt>
                <c:pt idx="50">
                  <c:v>0.65</c:v>
                </c:pt>
                <c:pt idx="51">
                  <c:v>0.65500000000000003</c:v>
                </c:pt>
                <c:pt idx="52">
                  <c:v>0.66</c:v>
                </c:pt>
                <c:pt idx="53">
                  <c:v>0.66500000000000004</c:v>
                </c:pt>
                <c:pt idx="54">
                  <c:v>0.67</c:v>
                </c:pt>
                <c:pt idx="55">
                  <c:v>0.67500000000000004</c:v>
                </c:pt>
                <c:pt idx="56">
                  <c:v>0.68</c:v>
                </c:pt>
                <c:pt idx="57">
                  <c:v>0.68500000000000005</c:v>
                </c:pt>
                <c:pt idx="58">
                  <c:v>0.69</c:v>
                </c:pt>
                <c:pt idx="59">
                  <c:v>0.69499999999999995</c:v>
                </c:pt>
                <c:pt idx="60">
                  <c:v>0.7</c:v>
                </c:pt>
                <c:pt idx="61">
                  <c:v>0.70499999999999996</c:v>
                </c:pt>
                <c:pt idx="62">
                  <c:v>0.71</c:v>
                </c:pt>
                <c:pt idx="63">
                  <c:v>0.71499999999999997</c:v>
                </c:pt>
                <c:pt idx="64">
                  <c:v>0.72</c:v>
                </c:pt>
                <c:pt idx="65">
                  <c:v>0.72499999999999998</c:v>
                </c:pt>
                <c:pt idx="66">
                  <c:v>0.73</c:v>
                </c:pt>
                <c:pt idx="67">
                  <c:v>0.73499999999999999</c:v>
                </c:pt>
                <c:pt idx="68">
                  <c:v>0.74</c:v>
                </c:pt>
                <c:pt idx="69">
                  <c:v>0.745</c:v>
                </c:pt>
                <c:pt idx="70">
                  <c:v>0.75</c:v>
                </c:pt>
                <c:pt idx="71">
                  <c:v>0.755</c:v>
                </c:pt>
                <c:pt idx="72">
                  <c:v>0.76</c:v>
                </c:pt>
                <c:pt idx="73">
                  <c:v>0.76500000000000001</c:v>
                </c:pt>
                <c:pt idx="74">
                  <c:v>0.77</c:v>
                </c:pt>
                <c:pt idx="75">
                  <c:v>0.77500000000000002</c:v>
                </c:pt>
                <c:pt idx="76">
                  <c:v>0.78</c:v>
                </c:pt>
                <c:pt idx="77">
                  <c:v>0.78500000000000003</c:v>
                </c:pt>
                <c:pt idx="78">
                  <c:v>0.79</c:v>
                </c:pt>
                <c:pt idx="79">
                  <c:v>0.79500000000000004</c:v>
                </c:pt>
                <c:pt idx="80">
                  <c:v>0.8</c:v>
                </c:pt>
                <c:pt idx="81">
                  <c:v>0.80500000000000005</c:v>
                </c:pt>
                <c:pt idx="82">
                  <c:v>0.81</c:v>
                </c:pt>
                <c:pt idx="83">
                  <c:v>0.81499999999999995</c:v>
                </c:pt>
                <c:pt idx="84">
                  <c:v>0.82</c:v>
                </c:pt>
                <c:pt idx="85">
                  <c:v>0.82499999999999996</c:v>
                </c:pt>
                <c:pt idx="86">
                  <c:v>0.83</c:v>
                </c:pt>
                <c:pt idx="87">
                  <c:v>0.83499999999999996</c:v>
                </c:pt>
                <c:pt idx="88">
                  <c:v>0.84</c:v>
                </c:pt>
                <c:pt idx="89">
                  <c:v>0.84499999999999997</c:v>
                </c:pt>
                <c:pt idx="90">
                  <c:v>0.85</c:v>
                </c:pt>
                <c:pt idx="91">
                  <c:v>0.85499999999999998</c:v>
                </c:pt>
                <c:pt idx="92">
                  <c:v>0.86</c:v>
                </c:pt>
                <c:pt idx="93">
                  <c:v>0.86499999999999999</c:v>
                </c:pt>
                <c:pt idx="94">
                  <c:v>0.87</c:v>
                </c:pt>
                <c:pt idx="95">
                  <c:v>0.875</c:v>
                </c:pt>
                <c:pt idx="96">
                  <c:v>0.88</c:v>
                </c:pt>
                <c:pt idx="97">
                  <c:v>0.88500000000000001</c:v>
                </c:pt>
                <c:pt idx="98">
                  <c:v>0.89</c:v>
                </c:pt>
                <c:pt idx="99">
                  <c:v>0.89500000000000002</c:v>
                </c:pt>
                <c:pt idx="100">
                  <c:v>0.9</c:v>
                </c:pt>
                <c:pt idx="101">
                  <c:v>0.90500000000000003</c:v>
                </c:pt>
                <c:pt idx="102">
                  <c:v>0.91</c:v>
                </c:pt>
                <c:pt idx="103">
                  <c:v>0.91500000000000004</c:v>
                </c:pt>
                <c:pt idx="104">
                  <c:v>0.92</c:v>
                </c:pt>
                <c:pt idx="105">
                  <c:v>0.92500000000000004</c:v>
                </c:pt>
                <c:pt idx="106">
                  <c:v>0.93</c:v>
                </c:pt>
                <c:pt idx="107">
                  <c:v>0.93500000000000005</c:v>
                </c:pt>
                <c:pt idx="108">
                  <c:v>0.94</c:v>
                </c:pt>
                <c:pt idx="109">
                  <c:v>0.94499999999999995</c:v>
                </c:pt>
                <c:pt idx="110">
                  <c:v>0.95</c:v>
                </c:pt>
                <c:pt idx="111">
                  <c:v>0.95499999999999996</c:v>
                </c:pt>
                <c:pt idx="112">
                  <c:v>0.96</c:v>
                </c:pt>
                <c:pt idx="113">
                  <c:v>0.96500000000000097</c:v>
                </c:pt>
                <c:pt idx="114">
                  <c:v>0.97000000000000097</c:v>
                </c:pt>
                <c:pt idx="115">
                  <c:v>0.97500000000000098</c:v>
                </c:pt>
                <c:pt idx="116">
                  <c:v>0.98000000000000098</c:v>
                </c:pt>
                <c:pt idx="117">
                  <c:v>0.98500000000000099</c:v>
                </c:pt>
                <c:pt idx="118">
                  <c:v>0.99000000000000099</c:v>
                </c:pt>
                <c:pt idx="119">
                  <c:v>0.99500000000000099</c:v>
                </c:pt>
                <c:pt idx="120">
                  <c:v>1</c:v>
                </c:pt>
              </c:numCache>
            </c:numRef>
          </c:xVal>
          <c:yVal>
            <c:numRef>
              <c:f>Sheet1!$D$35:$D$155</c:f>
              <c:numCache>
                <c:formatCode>General</c:formatCode>
                <c:ptCount val="121"/>
                <c:pt idx="0">
                  <c:v>0.99999999999986722</c:v>
                </c:pt>
                <c:pt idx="1">
                  <c:v>0.99999999999962519</c:v>
                </c:pt>
                <c:pt idx="2">
                  <c:v>0.99999999999897149</c:v>
                </c:pt>
                <c:pt idx="3">
                  <c:v>0.99999999999725264</c:v>
                </c:pt>
                <c:pt idx="4">
                  <c:v>0.99999999999285349</c:v>
                </c:pt>
                <c:pt idx="5">
                  <c:v>0.99999999998188427</c:v>
                </c:pt>
                <c:pt idx="6">
                  <c:v>0.99999999995522237</c:v>
                </c:pt>
                <c:pt idx="7">
                  <c:v>0.99999999989201271</c:v>
                </c:pt>
                <c:pt idx="8">
                  <c:v>0.99999999974576137</c:v>
                </c:pt>
                <c:pt idx="9">
                  <c:v>0.99999999941533069</c:v>
                </c:pt>
                <c:pt idx="10">
                  <c:v>0.99999999868594358</c:v>
                </c:pt>
                <c:pt idx="11">
                  <c:v>0.99999999711211141</c:v>
                </c:pt>
                <c:pt idx="12">
                  <c:v>0.99999999379087856</c:v>
                </c:pt>
                <c:pt idx="13">
                  <c:v>0.99999998693296499</c:v>
                </c:pt>
                <c:pt idx="14">
                  <c:v>0.99999997307048527</c:v>
                </c:pt>
                <c:pt idx="15">
                  <c:v>0.99999994562668493</c:v>
                </c:pt>
                <c:pt idx="16">
                  <c:v>0.99999989239207532</c:v>
                </c:pt>
                <c:pt idx="17">
                  <c:v>0.99999979116967175</c:v>
                </c:pt>
                <c:pt idx="18">
                  <c:v>0.99999960242589203</c:v>
                </c:pt>
                <c:pt idx="19">
                  <c:v>0.99999925715704119</c:v>
                </c:pt>
                <c:pt idx="20">
                  <c:v>0.9999986372863785</c:v>
                </c:pt>
                <c:pt idx="21">
                  <c:v>0.99999754466688062</c:v>
                </c:pt>
                <c:pt idx="22">
                  <c:v>0.99999565310087335</c:v>
                </c:pt>
                <c:pt idx="23">
                  <c:v>0.9999924356294051</c:v>
                </c:pt>
                <c:pt idx="24">
                  <c:v>0.99998705664680931</c:v>
                </c:pt>
                <c:pt idx="25">
                  <c:v>0.99997821516252494</c:v>
                </c:pt>
                <c:pt idx="26">
                  <c:v>0.99996392184137772</c:v>
                </c:pt>
                <c:pt idx="27">
                  <c:v>0.99994118848880853</c:v>
                </c:pt>
                <c:pt idx="28">
                  <c:v>0.99990560472625944</c:v>
                </c:pt>
                <c:pt idx="29">
                  <c:v>0.9998507731966535</c:v>
                </c:pt>
                <c:pt idx="30">
                  <c:v>0.99976757238586045</c:v>
                </c:pt>
                <c:pt idx="31">
                  <c:v>0.99964321582724303</c:v>
                </c:pt>
                <c:pt idx="32">
                  <c:v>0.99946007896301869</c:v>
                </c:pt>
                <c:pt idx="33">
                  <c:v>0.99919427118905702</c:v>
                </c:pt>
                <c:pt idx="34">
                  <c:v>0.99881394145069557</c:v>
                </c:pt>
                <c:pt idx="35">
                  <c:v>0.99827732181031048</c:v>
                </c:pt>
                <c:pt idx="36">
                  <c:v>0.99753053492242794</c:v>
                </c:pt>
                <c:pt idx="37">
                  <c:v>0.99650521804759573</c:v>
                </c:pt>
                <c:pt idx="38">
                  <c:v>0.99511604716563762</c:v>
                </c:pt>
                <c:pt idx="39">
                  <c:v>0.99325827821693602</c:v>
                </c:pt>
                <c:pt idx="40">
                  <c:v>0.99080545605393577</c:v>
                </c:pt>
                <c:pt idx="41">
                  <c:v>0.98760747220049749</c:v>
                </c:pt>
                <c:pt idx="42">
                  <c:v>0.98348917639468969</c:v>
                </c:pt>
                <c:pt idx="43">
                  <c:v>0.97824976035467281</c:v>
                </c:pt>
                <c:pt idx="44">
                  <c:v>0.97166313169100227</c:v>
                </c:pt>
                <c:pt idx="45">
                  <c:v>0.96347947847182669</c:v>
                </c:pt>
                <c:pt idx="46">
                  <c:v>0.95342818880027869</c:v>
                </c:pt>
                <c:pt idx="47">
                  <c:v>0.94122223453414389</c:v>
                </c:pt>
                <c:pt idx="48">
                  <c:v>0.92656405537309017</c:v>
                </c:pt>
                <c:pt idx="49">
                  <c:v>0.90915289224122164</c:v>
                </c:pt>
                <c:pt idx="50">
                  <c:v>0.88869342227880121</c:v>
                </c:pt>
                <c:pt idx="51">
                  <c:v>0.86490544841122108</c:v>
                </c:pt>
                <c:pt idx="52">
                  <c:v>0.8375343019835888</c:v>
                </c:pt>
                <c:pt idx="53">
                  <c:v>0.80636153530348142</c:v>
                </c:pt>
                <c:pt idx="54">
                  <c:v>0.77121541971432672</c:v>
                </c:pt>
                <c:pt idx="55">
                  <c:v>0.73198073048073087</c:v>
                </c:pt>
                <c:pt idx="56">
                  <c:v>0.68860729692735101</c:v>
                </c:pt>
                <c:pt idx="57">
                  <c:v>0.64111682717890361</c:v>
                </c:pt>
                <c:pt idx="58">
                  <c:v>0.58960758102587785</c:v>
                </c:pt>
                <c:pt idx="59">
                  <c:v>0.5342565585822634</c:v>
                </c:pt>
                <c:pt idx="60">
                  <c:v>0.47531899048571302</c:v>
                </c:pt>
                <c:pt idx="61">
                  <c:v>0.41312504867443889</c:v>
                </c:pt>
                <c:pt idx="62">
                  <c:v>0.34807383315668528</c:v>
                </c:pt>
                <c:pt idx="63">
                  <c:v>0.28062480879301022</c:v>
                </c:pt>
                <c:pt idx="64">
                  <c:v>0.21128690556997287</c:v>
                </c:pt>
                <c:pt idx="65">
                  <c:v>0.14060510584986863</c:v>
                </c:pt>
                <c:pt idx="66">
                  <c:v>6.9139278484468214E-2</c:v>
                </c:pt>
                <c:pt idx="67">
                  <c:v>0</c:v>
                </c:pt>
                <c:pt idx="68">
                  <c:v>7.3652214937532379E-2</c:v>
                </c:pt>
                <c:pt idx="69">
                  <c:v>0.14396888448596368</c:v>
                </c:pt>
                <c:pt idx="70">
                  <c:v>0.21279780667745762</c:v>
                </c:pt>
                <c:pt idx="71">
                  <c:v>0.27966277348474156</c:v>
                </c:pt>
                <c:pt idx="72">
                  <c:v>0.34413087021072175</c:v>
                </c:pt>
                <c:pt idx="73">
                  <c:v>0.40582608878159787</c:v>
                </c:pt>
                <c:pt idx="74">
                  <c:v>0.46443523123257724</c:v>
                </c:pt>
                <c:pt idx="75">
                  <c:v>0.51971086925545873</c:v>
                </c:pt>
                <c:pt idx="76">
                  <c:v>0.57147198888320783</c:v>
                </c:pt>
                <c:pt idx="77">
                  <c:v>0.61960260016879953</c:v>
                </c:pt>
                <c:pt idx="78">
                  <c:v>0.66404858110132636</c:v>
                </c:pt>
                <c:pt idx="79">
                  <c:v>0.70481305506669523</c:v>
                </c:pt>
                <c:pt idx="80">
                  <c:v>0.74195062513697407</c:v>
                </c:pt>
                <c:pt idx="81">
                  <c:v>0.77556079715165005</c:v>
                </c:pt>
                <c:pt idx="82">
                  <c:v>0.80578091612910629</c:v>
                </c:pt>
                <c:pt idx="83">
                  <c:v>0.83277891888730748</c:v>
                </c:pt>
                <c:pt idx="84">
                  <c:v>0.8567461727772504</c:v>
                </c:pt>
                <c:pt idx="85">
                  <c:v>0.87789062947725671</c:v>
                </c:pt>
                <c:pt idx="86">
                  <c:v>0.89643047721049107</c:v>
                </c:pt>
                <c:pt idx="87">
                  <c:v>0.91258842765400405</c:v>
                </c:pt>
                <c:pt idx="88">
                  <c:v>0.92658672790575614</c:v>
                </c:pt>
                <c:pt idx="89">
                  <c:v>0.93864294534945369</c:v>
                </c:pt>
                <c:pt idx="90">
                  <c:v>0.94896653571315592</c:v>
                </c:pt>
                <c:pt idx="91">
                  <c:v>0.95775617308891614</c:v>
                </c:pt>
                <c:pt idx="92">
                  <c:v>0.96519779567327812</c:v>
                </c:pt>
                <c:pt idx="93">
                  <c:v>0.97146330254188729</c:v>
                </c:pt>
                <c:pt idx="94">
                  <c:v>0.9767098245549457</c:v>
                </c:pt>
                <c:pt idx="95">
                  <c:v>0.98107948589358762</c:v>
                </c:pt>
                <c:pt idx="96">
                  <c:v>0.98469957095515726</c:v>
                </c:pt>
                <c:pt idx="97">
                  <c:v>0.98768301349624443</c:v>
                </c:pt>
                <c:pt idx="98">
                  <c:v>0.99012913008971326</c:v>
                </c:pt>
                <c:pt idx="99">
                  <c:v>0.99212452727546407</c:v>
                </c:pt>
                <c:pt idx="100">
                  <c:v>0.99374412043355353</c:v>
                </c:pt>
                <c:pt idx="101">
                  <c:v>0.99505221169967062</c:v>
                </c:pt>
                <c:pt idx="102">
                  <c:v>0.9961035836071549</c:v>
                </c:pt>
                <c:pt idx="103">
                  <c:v>0.99694457413448501</c:v>
                </c:pt>
                <c:pt idx="104">
                  <c:v>0.99761410714172905</c:v>
                </c:pt>
                <c:pt idx="105">
                  <c:v>0.99814465958426801</c:v>
                </c:pt>
                <c:pt idx="106">
                  <c:v>0.99856315328274947</c:v>
                </c:pt>
                <c:pt idx="107">
                  <c:v>0.99889176436838401</c:v>
                </c:pt>
                <c:pt idx="108">
                  <c:v>0.99914864783667856</c:v>
                </c:pt>
                <c:pt idx="109">
                  <c:v>0.99934857799850707</c:v>
                </c:pt>
                <c:pt idx="110">
                  <c:v>0.99950350811206212</c:v>
                </c:pt>
                <c:pt idx="111">
                  <c:v>0.99962305422583975</c:v>
                </c:pt>
                <c:pt idx="112">
                  <c:v>0.99971490938055729</c:v>
                </c:pt>
                <c:pt idx="113">
                  <c:v>0.99978519492403506</c:v>
                </c:pt>
                <c:pt idx="114">
                  <c:v>0.99983875589742777</c:v>
                </c:pt>
                <c:pt idx="115">
                  <c:v>0.99987940735253711</c:v>
                </c:pt>
                <c:pt idx="116">
                  <c:v>0.99991013814398488</c:v>
                </c:pt>
                <c:pt idx="117">
                  <c:v>0.99993327827874146</c:v>
                </c:pt>
                <c:pt idx="118">
                  <c:v>0.99995063535736861</c:v>
                </c:pt>
                <c:pt idx="119">
                  <c:v>0.99996360505224369</c:v>
                </c:pt>
                <c:pt idx="120">
                  <c:v>0.99997325997268804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E-4300-9A74-67A4615943D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Sheet1!$A$35:$A$155</c:f>
              <c:numCache>
                <c:formatCode>General</c:formatCode>
                <c:ptCount val="121"/>
                <c:pt idx="0">
                  <c:v>0.4</c:v>
                </c:pt>
                <c:pt idx="1">
                  <c:v>0.40500000000000003</c:v>
                </c:pt>
                <c:pt idx="2">
                  <c:v>0.41</c:v>
                </c:pt>
                <c:pt idx="3">
                  <c:v>0.41499999999999998</c:v>
                </c:pt>
                <c:pt idx="4">
                  <c:v>0.42</c:v>
                </c:pt>
                <c:pt idx="5">
                  <c:v>0.42499999999999999</c:v>
                </c:pt>
                <c:pt idx="6">
                  <c:v>0.43</c:v>
                </c:pt>
                <c:pt idx="7">
                  <c:v>0.435</c:v>
                </c:pt>
                <c:pt idx="8">
                  <c:v>0.44</c:v>
                </c:pt>
                <c:pt idx="9">
                  <c:v>0.44500000000000001</c:v>
                </c:pt>
                <c:pt idx="10">
                  <c:v>0.45</c:v>
                </c:pt>
                <c:pt idx="11">
                  <c:v>0.45500000000000002</c:v>
                </c:pt>
                <c:pt idx="12">
                  <c:v>0.46</c:v>
                </c:pt>
                <c:pt idx="13">
                  <c:v>0.46500000000000002</c:v>
                </c:pt>
                <c:pt idx="14">
                  <c:v>0.47</c:v>
                </c:pt>
                <c:pt idx="15">
                  <c:v>0.47499999999999998</c:v>
                </c:pt>
                <c:pt idx="16">
                  <c:v>0.48</c:v>
                </c:pt>
                <c:pt idx="17">
                  <c:v>0.48499999999999999</c:v>
                </c:pt>
                <c:pt idx="18">
                  <c:v>0.49</c:v>
                </c:pt>
                <c:pt idx="19">
                  <c:v>0.495</c:v>
                </c:pt>
                <c:pt idx="20">
                  <c:v>0.5</c:v>
                </c:pt>
                <c:pt idx="21">
                  <c:v>0.505</c:v>
                </c:pt>
                <c:pt idx="22">
                  <c:v>0.51</c:v>
                </c:pt>
                <c:pt idx="23">
                  <c:v>0.51500000000000001</c:v>
                </c:pt>
                <c:pt idx="24">
                  <c:v>0.52</c:v>
                </c:pt>
                <c:pt idx="25">
                  <c:v>0.52500000000000002</c:v>
                </c:pt>
                <c:pt idx="26">
                  <c:v>0.53</c:v>
                </c:pt>
                <c:pt idx="27">
                  <c:v>0.53500000000000003</c:v>
                </c:pt>
                <c:pt idx="28">
                  <c:v>0.54</c:v>
                </c:pt>
                <c:pt idx="29">
                  <c:v>0.54500000000000004</c:v>
                </c:pt>
                <c:pt idx="30">
                  <c:v>0.55000000000000004</c:v>
                </c:pt>
                <c:pt idx="31">
                  <c:v>0.55500000000000005</c:v>
                </c:pt>
                <c:pt idx="32">
                  <c:v>0.56000000000000005</c:v>
                </c:pt>
                <c:pt idx="33">
                  <c:v>0.56499999999999995</c:v>
                </c:pt>
                <c:pt idx="34">
                  <c:v>0.56999999999999995</c:v>
                </c:pt>
                <c:pt idx="35">
                  <c:v>0.57499999999999996</c:v>
                </c:pt>
                <c:pt idx="36">
                  <c:v>0.57999999999999996</c:v>
                </c:pt>
                <c:pt idx="37">
                  <c:v>0.58499999999999996</c:v>
                </c:pt>
                <c:pt idx="38">
                  <c:v>0.59</c:v>
                </c:pt>
                <c:pt idx="39">
                  <c:v>0.59499999999999997</c:v>
                </c:pt>
                <c:pt idx="40">
                  <c:v>0.6</c:v>
                </c:pt>
                <c:pt idx="41">
                  <c:v>0.60499999999999998</c:v>
                </c:pt>
                <c:pt idx="42">
                  <c:v>0.61</c:v>
                </c:pt>
                <c:pt idx="43">
                  <c:v>0.61499999999999999</c:v>
                </c:pt>
                <c:pt idx="44">
                  <c:v>0.62</c:v>
                </c:pt>
                <c:pt idx="45">
                  <c:v>0.625</c:v>
                </c:pt>
                <c:pt idx="46">
                  <c:v>0.63</c:v>
                </c:pt>
                <c:pt idx="47">
                  <c:v>0.63500000000000001</c:v>
                </c:pt>
                <c:pt idx="48">
                  <c:v>0.64</c:v>
                </c:pt>
                <c:pt idx="49">
                  <c:v>0.64500000000000002</c:v>
                </c:pt>
                <c:pt idx="50">
                  <c:v>0.65</c:v>
                </c:pt>
                <c:pt idx="51">
                  <c:v>0.65500000000000003</c:v>
                </c:pt>
                <c:pt idx="52">
                  <c:v>0.66</c:v>
                </c:pt>
                <c:pt idx="53">
                  <c:v>0.66500000000000004</c:v>
                </c:pt>
                <c:pt idx="54">
                  <c:v>0.67</c:v>
                </c:pt>
                <c:pt idx="55">
                  <c:v>0.67500000000000004</c:v>
                </c:pt>
                <c:pt idx="56">
                  <c:v>0.68</c:v>
                </c:pt>
                <c:pt idx="57">
                  <c:v>0.68500000000000005</c:v>
                </c:pt>
                <c:pt idx="58">
                  <c:v>0.69</c:v>
                </c:pt>
                <c:pt idx="59">
                  <c:v>0.69499999999999995</c:v>
                </c:pt>
                <c:pt idx="60">
                  <c:v>0.7</c:v>
                </c:pt>
                <c:pt idx="61">
                  <c:v>0.70499999999999996</c:v>
                </c:pt>
                <c:pt idx="62">
                  <c:v>0.71</c:v>
                </c:pt>
                <c:pt idx="63">
                  <c:v>0.71499999999999997</c:v>
                </c:pt>
                <c:pt idx="64">
                  <c:v>0.72</c:v>
                </c:pt>
                <c:pt idx="65">
                  <c:v>0.72499999999999998</c:v>
                </c:pt>
                <c:pt idx="66">
                  <c:v>0.73</c:v>
                </c:pt>
                <c:pt idx="67">
                  <c:v>0.73499999999999999</c:v>
                </c:pt>
                <c:pt idx="68">
                  <c:v>0.74</c:v>
                </c:pt>
                <c:pt idx="69">
                  <c:v>0.745</c:v>
                </c:pt>
                <c:pt idx="70">
                  <c:v>0.75</c:v>
                </c:pt>
                <c:pt idx="71">
                  <c:v>0.755</c:v>
                </c:pt>
                <c:pt idx="72">
                  <c:v>0.76</c:v>
                </c:pt>
                <c:pt idx="73">
                  <c:v>0.76500000000000001</c:v>
                </c:pt>
                <c:pt idx="74">
                  <c:v>0.77</c:v>
                </c:pt>
                <c:pt idx="75">
                  <c:v>0.77500000000000002</c:v>
                </c:pt>
                <c:pt idx="76">
                  <c:v>0.78</c:v>
                </c:pt>
                <c:pt idx="77">
                  <c:v>0.78500000000000003</c:v>
                </c:pt>
                <c:pt idx="78">
                  <c:v>0.79</c:v>
                </c:pt>
                <c:pt idx="79">
                  <c:v>0.79500000000000004</c:v>
                </c:pt>
                <c:pt idx="80">
                  <c:v>0.8</c:v>
                </c:pt>
                <c:pt idx="81">
                  <c:v>0.80500000000000005</c:v>
                </c:pt>
                <c:pt idx="82">
                  <c:v>0.81</c:v>
                </c:pt>
                <c:pt idx="83">
                  <c:v>0.81499999999999995</c:v>
                </c:pt>
                <c:pt idx="84">
                  <c:v>0.82</c:v>
                </c:pt>
                <c:pt idx="85">
                  <c:v>0.82499999999999996</c:v>
                </c:pt>
                <c:pt idx="86">
                  <c:v>0.83</c:v>
                </c:pt>
                <c:pt idx="87">
                  <c:v>0.83499999999999996</c:v>
                </c:pt>
                <c:pt idx="88">
                  <c:v>0.84</c:v>
                </c:pt>
                <c:pt idx="89">
                  <c:v>0.84499999999999997</c:v>
                </c:pt>
                <c:pt idx="90">
                  <c:v>0.85</c:v>
                </c:pt>
                <c:pt idx="91">
                  <c:v>0.85499999999999998</c:v>
                </c:pt>
                <c:pt idx="92">
                  <c:v>0.86</c:v>
                </c:pt>
                <c:pt idx="93">
                  <c:v>0.86499999999999999</c:v>
                </c:pt>
                <c:pt idx="94">
                  <c:v>0.87</c:v>
                </c:pt>
                <c:pt idx="95">
                  <c:v>0.875</c:v>
                </c:pt>
                <c:pt idx="96">
                  <c:v>0.88</c:v>
                </c:pt>
                <c:pt idx="97">
                  <c:v>0.88500000000000001</c:v>
                </c:pt>
                <c:pt idx="98">
                  <c:v>0.89</c:v>
                </c:pt>
                <c:pt idx="99">
                  <c:v>0.89500000000000002</c:v>
                </c:pt>
                <c:pt idx="100">
                  <c:v>0.9</c:v>
                </c:pt>
                <c:pt idx="101">
                  <c:v>0.90500000000000003</c:v>
                </c:pt>
                <c:pt idx="102">
                  <c:v>0.91</c:v>
                </c:pt>
                <c:pt idx="103">
                  <c:v>0.91500000000000004</c:v>
                </c:pt>
                <c:pt idx="104">
                  <c:v>0.92</c:v>
                </c:pt>
                <c:pt idx="105">
                  <c:v>0.92500000000000004</c:v>
                </c:pt>
                <c:pt idx="106">
                  <c:v>0.93</c:v>
                </c:pt>
                <c:pt idx="107">
                  <c:v>0.93500000000000005</c:v>
                </c:pt>
                <c:pt idx="108">
                  <c:v>0.94</c:v>
                </c:pt>
                <c:pt idx="109">
                  <c:v>0.94499999999999995</c:v>
                </c:pt>
                <c:pt idx="110">
                  <c:v>0.95</c:v>
                </c:pt>
                <c:pt idx="111">
                  <c:v>0.95499999999999996</c:v>
                </c:pt>
                <c:pt idx="112">
                  <c:v>0.96</c:v>
                </c:pt>
                <c:pt idx="113">
                  <c:v>0.96500000000000097</c:v>
                </c:pt>
                <c:pt idx="114">
                  <c:v>0.97000000000000097</c:v>
                </c:pt>
                <c:pt idx="115">
                  <c:v>0.97500000000000098</c:v>
                </c:pt>
                <c:pt idx="116">
                  <c:v>0.98000000000000098</c:v>
                </c:pt>
                <c:pt idx="117">
                  <c:v>0.98500000000000099</c:v>
                </c:pt>
                <c:pt idx="118">
                  <c:v>0.99000000000000099</c:v>
                </c:pt>
                <c:pt idx="119">
                  <c:v>0.99500000000000099</c:v>
                </c:pt>
                <c:pt idx="120">
                  <c:v>1</c:v>
                </c:pt>
              </c:numCache>
            </c:numRef>
          </c:xVal>
          <c:yVal>
            <c:numRef>
              <c:f>Sheet1!$E$35:$E$155</c:f>
              <c:numCache>
                <c:formatCode>General</c:formatCode>
                <c:ptCount val="121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0.95</c:v>
                </c:pt>
                <c:pt idx="44">
                  <c:v>0.95</c:v>
                </c:pt>
                <c:pt idx="45">
                  <c:v>0.95</c:v>
                </c:pt>
                <c:pt idx="46">
                  <c:v>0.95</c:v>
                </c:pt>
                <c:pt idx="47">
                  <c:v>0.95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0.95</c:v>
                </c:pt>
                <c:pt idx="52">
                  <c:v>0.95</c:v>
                </c:pt>
                <c:pt idx="53">
                  <c:v>0.95</c:v>
                </c:pt>
                <c:pt idx="54">
                  <c:v>0.95</c:v>
                </c:pt>
                <c:pt idx="55">
                  <c:v>0.95</c:v>
                </c:pt>
                <c:pt idx="56">
                  <c:v>0.95</c:v>
                </c:pt>
                <c:pt idx="57">
                  <c:v>0.95</c:v>
                </c:pt>
                <c:pt idx="58">
                  <c:v>0.95</c:v>
                </c:pt>
                <c:pt idx="59">
                  <c:v>0.95</c:v>
                </c:pt>
                <c:pt idx="60">
                  <c:v>0.95</c:v>
                </c:pt>
                <c:pt idx="61">
                  <c:v>0.95</c:v>
                </c:pt>
                <c:pt idx="62">
                  <c:v>0.95</c:v>
                </c:pt>
                <c:pt idx="63">
                  <c:v>0.95</c:v>
                </c:pt>
                <c:pt idx="64">
                  <c:v>0.95</c:v>
                </c:pt>
                <c:pt idx="65">
                  <c:v>0.95</c:v>
                </c:pt>
                <c:pt idx="66">
                  <c:v>0.95</c:v>
                </c:pt>
                <c:pt idx="67">
                  <c:v>0.95</c:v>
                </c:pt>
                <c:pt idx="68">
                  <c:v>0.95</c:v>
                </c:pt>
                <c:pt idx="69">
                  <c:v>0.95</c:v>
                </c:pt>
                <c:pt idx="70">
                  <c:v>0.95</c:v>
                </c:pt>
                <c:pt idx="71">
                  <c:v>0.95</c:v>
                </c:pt>
                <c:pt idx="72">
                  <c:v>0.95</c:v>
                </c:pt>
                <c:pt idx="73">
                  <c:v>0.95</c:v>
                </c:pt>
                <c:pt idx="74">
                  <c:v>0.95</c:v>
                </c:pt>
                <c:pt idx="75">
                  <c:v>0.95</c:v>
                </c:pt>
                <c:pt idx="76">
                  <c:v>0.95</c:v>
                </c:pt>
                <c:pt idx="77">
                  <c:v>0.95</c:v>
                </c:pt>
                <c:pt idx="78">
                  <c:v>0.95</c:v>
                </c:pt>
                <c:pt idx="79">
                  <c:v>0.95</c:v>
                </c:pt>
                <c:pt idx="80">
                  <c:v>0.95</c:v>
                </c:pt>
                <c:pt idx="81">
                  <c:v>0.95</c:v>
                </c:pt>
                <c:pt idx="82">
                  <c:v>0.95</c:v>
                </c:pt>
                <c:pt idx="83">
                  <c:v>0.95</c:v>
                </c:pt>
                <c:pt idx="84">
                  <c:v>0.95</c:v>
                </c:pt>
                <c:pt idx="85">
                  <c:v>0.95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0.95</c:v>
                </c:pt>
                <c:pt idx="91">
                  <c:v>0.95</c:v>
                </c:pt>
                <c:pt idx="92">
                  <c:v>0.95</c:v>
                </c:pt>
                <c:pt idx="93">
                  <c:v>0.95</c:v>
                </c:pt>
                <c:pt idx="94">
                  <c:v>0.95</c:v>
                </c:pt>
                <c:pt idx="95">
                  <c:v>0.95</c:v>
                </c:pt>
                <c:pt idx="96">
                  <c:v>0.95</c:v>
                </c:pt>
                <c:pt idx="97">
                  <c:v>0.95</c:v>
                </c:pt>
                <c:pt idx="98">
                  <c:v>0.95</c:v>
                </c:pt>
                <c:pt idx="99">
                  <c:v>0.95</c:v>
                </c:pt>
                <c:pt idx="100">
                  <c:v>0.95</c:v>
                </c:pt>
                <c:pt idx="101">
                  <c:v>0.95</c:v>
                </c:pt>
                <c:pt idx="102">
                  <c:v>0.95</c:v>
                </c:pt>
                <c:pt idx="103">
                  <c:v>0.95</c:v>
                </c:pt>
                <c:pt idx="104">
                  <c:v>0.95</c:v>
                </c:pt>
                <c:pt idx="105">
                  <c:v>0.95</c:v>
                </c:pt>
                <c:pt idx="106">
                  <c:v>0.95</c:v>
                </c:pt>
                <c:pt idx="107">
                  <c:v>0.95</c:v>
                </c:pt>
                <c:pt idx="108">
                  <c:v>0.95</c:v>
                </c:pt>
                <c:pt idx="109">
                  <c:v>0.95</c:v>
                </c:pt>
                <c:pt idx="110">
                  <c:v>0.95</c:v>
                </c:pt>
                <c:pt idx="111">
                  <c:v>0.95</c:v>
                </c:pt>
                <c:pt idx="112">
                  <c:v>0.95</c:v>
                </c:pt>
                <c:pt idx="113">
                  <c:v>0.95</c:v>
                </c:pt>
                <c:pt idx="114">
                  <c:v>0.95</c:v>
                </c:pt>
                <c:pt idx="115">
                  <c:v>0.95</c:v>
                </c:pt>
                <c:pt idx="116">
                  <c:v>0.95</c:v>
                </c:pt>
                <c:pt idx="117">
                  <c:v>0.95</c:v>
                </c:pt>
                <c:pt idx="118">
                  <c:v>0.95</c:v>
                </c:pt>
                <c:pt idx="119">
                  <c:v>0.95</c:v>
                </c:pt>
                <c:pt idx="120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E-4300-9A74-67A461594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7692032"/>
        <c:axId val="-1436140976"/>
      </c:scatterChart>
      <c:valAx>
        <c:axId val="-1437692032"/>
        <c:scaling>
          <c:orientation val="minMax"/>
          <c:max val="1.1000000000000001"/>
          <c:min val="0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6140976"/>
        <c:crosses val="autoZero"/>
        <c:crossBetween val="midCat"/>
      </c:valAx>
      <c:valAx>
        <c:axId val="-143614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76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32</xdr:row>
      <xdr:rowOff>82550</xdr:rowOff>
    </xdr:from>
    <xdr:to>
      <xdr:col>11</xdr:col>
      <xdr:colOff>762000</xdr:colOff>
      <xdr:row>45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topLeftCell="A22" workbookViewId="0">
      <selection activeCell="E35" sqref="E35"/>
    </sheetView>
  </sheetViews>
  <sheetFormatPr defaultColWidth="11" defaultRowHeight="15.75" x14ac:dyDescent="0.25"/>
  <cols>
    <col min="1" max="1" width="7.625" customWidth="1"/>
    <col min="2" max="2" width="13" customWidth="1"/>
    <col min="12" max="12" width="14.875" customWidth="1"/>
    <col min="18" max="18" width="15.375" customWidth="1"/>
  </cols>
  <sheetData>
    <row r="1" spans="2:10" x14ac:dyDescent="0.25">
      <c r="D1" s="2" t="s">
        <v>4</v>
      </c>
      <c r="E1" s="2"/>
      <c r="F1" s="2"/>
      <c r="G1" s="2"/>
      <c r="H1" s="2"/>
    </row>
    <row r="2" spans="2:10" x14ac:dyDescent="0.25">
      <c r="B2" s="1" t="s">
        <v>7</v>
      </c>
      <c r="C2" t="s">
        <v>3</v>
      </c>
      <c r="D2">
        <v>2013</v>
      </c>
      <c r="E2">
        <v>2014</v>
      </c>
      <c r="F2">
        <v>2015</v>
      </c>
      <c r="G2">
        <v>2016</v>
      </c>
      <c r="H2">
        <v>2017</v>
      </c>
      <c r="I2" t="s">
        <v>5</v>
      </c>
      <c r="J2" s="1" t="s">
        <v>10</v>
      </c>
    </row>
    <row r="3" spans="2:10" x14ac:dyDescent="0.25">
      <c r="B3" t="s">
        <v>0</v>
      </c>
      <c r="C3">
        <v>2012</v>
      </c>
      <c r="D3">
        <f>200*D7</f>
        <v>146.96576270332463</v>
      </c>
      <c r="E3">
        <f>D3*$D$7</f>
        <v>107.99467703484962</v>
      </c>
      <c r="F3">
        <f>E3*$D$7</f>
        <v>79.357600391629447</v>
      </c>
      <c r="G3">
        <f>F3*$D$7</f>
        <v>58.314251339307368</v>
      </c>
      <c r="H3">
        <f>G3*$D$7</f>
        <v>42.850992122773384</v>
      </c>
      <c r="I3">
        <f>SUM(D3:H3)</f>
        <v>435.48328359188446</v>
      </c>
      <c r="J3">
        <f>(I13/I3)</f>
        <v>0.10333347270838528</v>
      </c>
    </row>
    <row r="4" spans="2:10" x14ac:dyDescent="0.25">
      <c r="B4" t="s">
        <v>1</v>
      </c>
      <c r="C4">
        <v>2013</v>
      </c>
      <c r="E4">
        <f>150*$D$7</f>
        <v>110.22432202749347</v>
      </c>
      <c r="F4">
        <f>E4*$D$7</f>
        <v>80.996007776137219</v>
      </c>
      <c r="G4">
        <f>F4*$D$7</f>
        <v>59.518200293722089</v>
      </c>
      <c r="H4">
        <f>G4*$D$7</f>
        <v>43.735688504480528</v>
      </c>
      <c r="I4">
        <f>SUM(D4:H4)</f>
        <v>294.47421860183334</v>
      </c>
      <c r="J4">
        <f t="shared" ref="J4:J6" si="0">(I14/I4)</f>
        <v>0.15621061911093093</v>
      </c>
    </row>
    <row r="5" spans="2:10" x14ac:dyDescent="0.25">
      <c r="B5" t="s">
        <v>2</v>
      </c>
      <c r="C5">
        <v>2014</v>
      </c>
      <c r="F5">
        <f>400*D7</f>
        <v>293.93152540664926</v>
      </c>
      <c r="G5">
        <f>F5*$D$7</f>
        <v>215.98935406969923</v>
      </c>
      <c r="H5">
        <f>G5*$D$7</f>
        <v>158.71520078325889</v>
      </c>
      <c r="I5">
        <f>SUM(D5:H5)</f>
        <v>668.63608025960741</v>
      </c>
      <c r="J5">
        <f t="shared" si="0"/>
        <v>0.17946982453206578</v>
      </c>
    </row>
    <row r="6" spans="2:10" x14ac:dyDescent="0.25">
      <c r="B6" t="s">
        <v>0</v>
      </c>
      <c r="C6">
        <v>2015</v>
      </c>
      <c r="G6">
        <f>200*D7</f>
        <v>146.96576270332463</v>
      </c>
      <c r="H6">
        <f>G6*D7</f>
        <v>107.99467703484962</v>
      </c>
      <c r="I6">
        <f>SUM(D6:H6)</f>
        <v>254.96043973817424</v>
      </c>
      <c r="J6">
        <f t="shared" si="0"/>
        <v>0.13727619875437322</v>
      </c>
    </row>
    <row r="7" spans="2:10" x14ac:dyDescent="0.25">
      <c r="C7" s="1" t="s">
        <v>11</v>
      </c>
      <c r="D7">
        <v>0.7348288135166231</v>
      </c>
      <c r="E7">
        <v>0.7348288135166231</v>
      </c>
      <c r="F7">
        <v>0.7348288135166231</v>
      </c>
      <c r="G7">
        <v>0.7348288135166231</v>
      </c>
      <c r="H7">
        <v>0.7348288135166231</v>
      </c>
    </row>
    <row r="8" spans="2:10" x14ac:dyDescent="0.25">
      <c r="C8" s="1" t="s">
        <v>12</v>
      </c>
      <c r="D8">
        <f>D13/D3</f>
        <v>6.8043058574034684E-2</v>
      </c>
      <c r="E8">
        <f>(E13+E14)/(E3+E4)</f>
        <v>5.0408076506928738E-2</v>
      </c>
      <c r="F8">
        <f>SUM(F13:F15)/SUM(F3:F5)</f>
        <v>0.23993741362910975</v>
      </c>
      <c r="G8">
        <f>SUM(G13:G16)/SUM(G3:G6)</f>
        <v>0.13727476402688335</v>
      </c>
      <c r="H8">
        <f>SUM(H13:H16)/SUM(H3:H6)</f>
        <v>0.14152416377906082</v>
      </c>
    </row>
    <row r="9" spans="2:10" x14ac:dyDescent="0.25">
      <c r="C9" s="1"/>
    </row>
    <row r="10" spans="2:10" x14ac:dyDescent="0.25">
      <c r="C10" s="1"/>
    </row>
    <row r="11" spans="2:10" x14ac:dyDescent="0.25">
      <c r="C11" s="1"/>
      <c r="D11" s="2" t="s">
        <v>4</v>
      </c>
      <c r="E11" s="2"/>
      <c r="F11" s="2"/>
      <c r="G11" s="2"/>
      <c r="H11" s="2"/>
      <c r="I11" s="2"/>
    </row>
    <row r="12" spans="2:10" x14ac:dyDescent="0.25">
      <c r="B12" s="1" t="s">
        <v>8</v>
      </c>
      <c r="C12" t="s">
        <v>3</v>
      </c>
      <c r="D12">
        <v>2013</v>
      </c>
      <c r="E12">
        <v>2014</v>
      </c>
      <c r="F12">
        <v>2015</v>
      </c>
      <c r="G12">
        <v>2016</v>
      </c>
      <c r="H12">
        <v>2017</v>
      </c>
      <c r="I12" t="s">
        <v>5</v>
      </c>
    </row>
    <row r="13" spans="2:10" x14ac:dyDescent="0.25">
      <c r="B13" t="s">
        <v>0</v>
      </c>
      <c r="C13">
        <v>2012</v>
      </c>
      <c r="D13">
        <v>10</v>
      </c>
      <c r="E13">
        <v>4</v>
      </c>
      <c r="F13">
        <v>19</v>
      </c>
      <c r="G13">
        <v>9</v>
      </c>
      <c r="H13">
        <v>3</v>
      </c>
      <c r="I13">
        <f>SUM(D13:H13)</f>
        <v>45</v>
      </c>
    </row>
    <row r="14" spans="2:10" x14ac:dyDescent="0.25">
      <c r="B14" t="s">
        <v>1</v>
      </c>
      <c r="C14">
        <v>2013</v>
      </c>
      <c r="E14">
        <v>7</v>
      </c>
      <c r="F14">
        <v>20</v>
      </c>
      <c r="G14">
        <v>10</v>
      </c>
      <c r="H14">
        <v>9</v>
      </c>
      <c r="I14">
        <f>SUM(D14:H14)</f>
        <v>46</v>
      </c>
    </row>
    <row r="15" spans="2:10" x14ac:dyDescent="0.25">
      <c r="B15" t="s">
        <v>2</v>
      </c>
      <c r="C15">
        <v>2014</v>
      </c>
      <c r="F15">
        <v>70</v>
      </c>
      <c r="G15">
        <v>25</v>
      </c>
      <c r="H15">
        <v>25</v>
      </c>
      <c r="I15">
        <f>SUM(D15:H15)</f>
        <v>120</v>
      </c>
    </row>
    <row r="16" spans="2:10" x14ac:dyDescent="0.25">
      <c r="B16" t="s">
        <v>0</v>
      </c>
      <c r="C16">
        <v>2015</v>
      </c>
      <c r="G16">
        <v>22</v>
      </c>
      <c r="H16">
        <v>13</v>
      </c>
      <c r="I16">
        <f>SUM(D16:H16)</f>
        <v>35</v>
      </c>
    </row>
    <row r="17" spans="2:9" x14ac:dyDescent="0.25">
      <c r="D17" s="2" t="s">
        <v>4</v>
      </c>
      <c r="E17" s="2"/>
      <c r="F17" s="2"/>
      <c r="G17" s="2"/>
      <c r="H17" s="2"/>
      <c r="I17" s="2"/>
    </row>
    <row r="18" spans="2:9" x14ac:dyDescent="0.25">
      <c r="B18" s="1" t="s">
        <v>9</v>
      </c>
      <c r="C18" t="s">
        <v>3</v>
      </c>
      <c r="D18">
        <v>2013</v>
      </c>
      <c r="E18">
        <v>2014</v>
      </c>
      <c r="F18">
        <v>2015</v>
      </c>
      <c r="G18">
        <v>2016</v>
      </c>
      <c r="H18">
        <v>2017</v>
      </c>
      <c r="I18" t="s">
        <v>5</v>
      </c>
    </row>
    <row r="19" spans="2:9" x14ac:dyDescent="0.25">
      <c r="B19" t="s">
        <v>0</v>
      </c>
      <c r="C19">
        <v>2012</v>
      </c>
      <c r="D19">
        <f>D8*D3</f>
        <v>10</v>
      </c>
      <c r="E19">
        <f>E8*E3</f>
        <v>5.4438039423137594</v>
      </c>
      <c r="F19">
        <f>F8*F3</f>
        <v>19.040857389779998</v>
      </c>
      <c r="G19">
        <f>G3*G8</f>
        <v>8.005075092007786</v>
      </c>
      <c r="H19">
        <f>$H$8*H3</f>
        <v>6.0644508272786259</v>
      </c>
      <c r="I19">
        <f>SUM(D19:H19)</f>
        <v>48.554187251380171</v>
      </c>
    </row>
    <row r="20" spans="2:9" x14ac:dyDescent="0.25">
      <c r="B20" t="s">
        <v>1</v>
      </c>
      <c r="C20">
        <v>2013</v>
      </c>
      <c r="E20">
        <f>E8*E4</f>
        <v>5.5561960576862415</v>
      </c>
      <c r="F20">
        <f>F8*F4</f>
        <v>19.433972620089627</v>
      </c>
      <c r="G20">
        <f>G8*G4</f>
        <v>8.1703469006254785</v>
      </c>
      <c r="H20">
        <f>$H$8*H4</f>
        <v>6.18965674289809</v>
      </c>
      <c r="I20">
        <f>SUM(D20:H20)</f>
        <v>39.350172321299432</v>
      </c>
    </row>
    <row r="21" spans="2:9" x14ac:dyDescent="0.25">
      <c r="B21" t="s">
        <v>2</v>
      </c>
      <c r="C21">
        <v>2014</v>
      </c>
      <c r="F21">
        <f>F8*F5</f>
        <v>70.525169990130379</v>
      </c>
      <c r="G21">
        <f>G8*G5</f>
        <v>29.64988761223692</v>
      </c>
      <c r="H21">
        <f>$H$8*H5</f>
        <v>22.462036069876454</v>
      </c>
      <c r="I21">
        <f>SUM(D21:H21)</f>
        <v>122.63709367224376</v>
      </c>
    </row>
    <row r="22" spans="2:9" x14ac:dyDescent="0.25">
      <c r="B22" t="s">
        <v>0</v>
      </c>
      <c r="C22">
        <v>2015</v>
      </c>
      <c r="G22">
        <f>G8*G6</f>
        <v>20.174690395129822</v>
      </c>
      <c r="H22">
        <f>$H$8*H6</f>
        <v>15.283856359946835</v>
      </c>
      <c r="I22">
        <f>SUM(D22:H22)</f>
        <v>35.458546755076654</v>
      </c>
    </row>
    <row r="24" spans="2:9" x14ac:dyDescent="0.25">
      <c r="D24" s="2" t="s">
        <v>4</v>
      </c>
      <c r="E24" s="2"/>
      <c r="F24" s="2"/>
      <c r="G24" s="2"/>
      <c r="H24" s="2"/>
      <c r="I24" s="2"/>
    </row>
    <row r="25" spans="2:9" x14ac:dyDescent="0.25">
      <c r="B25" s="1" t="s">
        <v>13</v>
      </c>
      <c r="C25" t="s">
        <v>3</v>
      </c>
      <c r="D25">
        <v>2013</v>
      </c>
      <c r="E25">
        <v>2014</v>
      </c>
      <c r="F25">
        <v>2015</v>
      </c>
      <c r="G25">
        <v>2016</v>
      </c>
      <c r="H25">
        <v>2017</v>
      </c>
      <c r="I25" t="s">
        <v>5</v>
      </c>
    </row>
    <row r="26" spans="2:9" x14ac:dyDescent="0.25">
      <c r="B26" t="s">
        <v>0</v>
      </c>
      <c r="C26">
        <v>2012</v>
      </c>
      <c r="D26">
        <f>D19-D13*LN(D19)</f>
        <v>-13.025850929940461</v>
      </c>
      <c r="E26">
        <f>E19-E13*LN(E19)</f>
        <v>-1.3341083401078579</v>
      </c>
      <c r="F26">
        <f>F19-F13*LN(F19)</f>
        <v>-36.944296737398716</v>
      </c>
      <c r="G26">
        <f>G19-G13*LN(G19)</f>
        <v>-10.715606451377003</v>
      </c>
      <c r="H26">
        <f>H19-H13*LN(H19)</f>
        <v>0.65711885594520059</v>
      </c>
      <c r="I26">
        <f>SUM(D26:H26)</f>
        <v>-61.362743602878837</v>
      </c>
    </row>
    <row r="27" spans="2:9" x14ac:dyDescent="0.25">
      <c r="B27" t="s">
        <v>1</v>
      </c>
      <c r="C27">
        <v>2013</v>
      </c>
      <c r="E27">
        <f>E20-E14*LN(E20)</f>
        <v>-6.4481999251239301</v>
      </c>
      <c r="F27">
        <f>F20-F14*LN(F20)</f>
        <v>-39.906481390906691</v>
      </c>
      <c r="G27">
        <f>G20-G14*LN(G20)</f>
        <v>-12.83476678204827</v>
      </c>
      <c r="H27">
        <f>H20-H14*LN(H20)</f>
        <v>-10.216259942123767</v>
      </c>
      <c r="I27">
        <f>SUM(D27:H27)</f>
        <v>-69.405708040202654</v>
      </c>
    </row>
    <row r="28" spans="2:9" x14ac:dyDescent="0.25">
      <c r="B28" t="s">
        <v>2</v>
      </c>
      <c r="C28">
        <v>2014</v>
      </c>
      <c r="F28">
        <f>F21-F15*LN(F21)</f>
        <v>-227.39270671652565</v>
      </c>
      <c r="G28">
        <f>G21-G15*LN(G21)</f>
        <v>-55.086570761650634</v>
      </c>
      <c r="H28">
        <f>H21-H15*LN(H21)</f>
        <v>-55.333628889054118</v>
      </c>
      <c r="I28">
        <f>SUM(D28:H28)</f>
        <v>-337.81290636723043</v>
      </c>
    </row>
    <row r="29" spans="2:9" x14ac:dyDescent="0.25">
      <c r="B29" t="s">
        <v>0</v>
      </c>
      <c r="C29">
        <v>2015</v>
      </c>
      <c r="G29">
        <f>G22-G16*LN(G22)</f>
        <v>-45.922744702453265</v>
      </c>
      <c r="H29">
        <f>H22-H16*LN(H22)</f>
        <v>-20.164506349210985</v>
      </c>
      <c r="I29">
        <f>SUM(D29:H29)</f>
        <v>-66.087251051664254</v>
      </c>
    </row>
    <row r="30" spans="2:9" x14ac:dyDescent="0.25">
      <c r="I30">
        <f>SUM(I26:I29)</f>
        <v>-534.66860906197621</v>
      </c>
    </row>
    <row r="34" spans="1:5" x14ac:dyDescent="0.25">
      <c r="A34" t="s">
        <v>6</v>
      </c>
      <c r="B34">
        <f>I30</f>
        <v>-534.66860906197621</v>
      </c>
    </row>
    <row r="35" spans="1:5" x14ac:dyDescent="0.25">
      <c r="A35">
        <v>0.4</v>
      </c>
      <c r="B35">
        <f t="dataTable" ref="B35:B155" dt2D="0" dtr="0" r1="D7"/>
        <v>-507.26388200654594</v>
      </c>
      <c r="C35">
        <f t="shared" ref="C35:C66" si="1">2*(B35-MIN($B$35:$B$155))</f>
        <v>54.809444687425412</v>
      </c>
      <c r="D35">
        <f>1-CHIDIST(C35,1)</f>
        <v>0.99999999999986722</v>
      </c>
      <c r="E35">
        <v>0.95</v>
      </c>
    </row>
    <row r="36" spans="1:5" x14ac:dyDescent="0.25">
      <c r="A36">
        <v>0.40500000000000003</v>
      </c>
      <c r="B36">
        <v>-508.28302728116449</v>
      </c>
      <c r="C36">
        <f t="shared" si="1"/>
        <v>52.771154138188308</v>
      </c>
      <c r="D36">
        <f t="shared" ref="D36:D99" si="2">1-CHIDIST(C36,1)</f>
        <v>0.99999999999962519</v>
      </c>
      <c r="E36">
        <v>0.95</v>
      </c>
    </row>
    <row r="37" spans="1:5" x14ac:dyDescent="0.25">
      <c r="A37">
        <v>0.41</v>
      </c>
      <c r="B37">
        <v>-509.27417683086128</v>
      </c>
      <c r="C37">
        <f t="shared" si="1"/>
        <v>50.788855038794736</v>
      </c>
      <c r="D37">
        <f t="shared" si="2"/>
        <v>0.99999999999897149</v>
      </c>
      <c r="E37">
        <v>0.95</v>
      </c>
    </row>
    <row r="38" spans="1:5" x14ac:dyDescent="0.25">
      <c r="A38">
        <v>0.41499999999999998</v>
      </c>
      <c r="B38">
        <v>-510.23801152971015</v>
      </c>
      <c r="C38">
        <f t="shared" si="1"/>
        <v>48.861185641096995</v>
      </c>
      <c r="D38">
        <f t="shared" si="2"/>
        <v>0.99999999999725264</v>
      </c>
      <c r="E38">
        <v>0.95</v>
      </c>
    </row>
    <row r="39" spans="1:5" x14ac:dyDescent="0.25">
      <c r="A39">
        <v>0.42</v>
      </c>
      <c r="B39">
        <v>-511.17518809025523</v>
      </c>
      <c r="C39">
        <f t="shared" si="1"/>
        <v>46.986832520006828</v>
      </c>
      <c r="D39">
        <f t="shared" si="2"/>
        <v>0.99999999999285349</v>
      </c>
      <c r="E39">
        <v>0.95</v>
      </c>
    </row>
    <row r="40" spans="1:5" x14ac:dyDescent="0.25">
      <c r="A40">
        <v>0.42499999999999999</v>
      </c>
      <c r="B40">
        <v>-512.08634021723503</v>
      </c>
      <c r="C40">
        <f t="shared" si="1"/>
        <v>45.164528266047228</v>
      </c>
      <c r="D40">
        <f t="shared" si="2"/>
        <v>0.99999999998188427</v>
      </c>
      <c r="E40">
        <v>0.95</v>
      </c>
    </row>
    <row r="41" spans="1:5" x14ac:dyDescent="0.25">
      <c r="A41">
        <v>0.43</v>
      </c>
      <c r="B41">
        <v>-512.97207969329656</v>
      </c>
      <c r="C41">
        <f t="shared" si="1"/>
        <v>43.393049313924166</v>
      </c>
      <c r="D41">
        <f t="shared" si="2"/>
        <v>0.99999999995522237</v>
      </c>
      <c r="E41">
        <v>0.95</v>
      </c>
    </row>
    <row r="42" spans="1:5" x14ac:dyDescent="0.25">
      <c r="A42">
        <v>0.435</v>
      </c>
      <c r="B42">
        <v>-513.83299740143514</v>
      </c>
      <c r="C42">
        <f t="shared" si="1"/>
        <v>41.671213897647021</v>
      </c>
      <c r="D42">
        <f t="shared" si="2"/>
        <v>0.99999999989201271</v>
      </c>
      <c r="E42">
        <v>0.95</v>
      </c>
    </row>
    <row r="43" spans="1:5" x14ac:dyDescent="0.25">
      <c r="A43">
        <v>0.44</v>
      </c>
      <c r="B43">
        <v>-514.66966428851333</v>
      </c>
      <c r="C43">
        <f t="shared" si="1"/>
        <v>39.997880123490631</v>
      </c>
      <c r="D43">
        <f t="shared" si="2"/>
        <v>0.99999999974576137</v>
      </c>
      <c r="E43">
        <v>0.95</v>
      </c>
    </row>
    <row r="44" spans="1:5" x14ac:dyDescent="0.25">
      <c r="A44">
        <v>0.44500000000000001</v>
      </c>
      <c r="B44">
        <v>-515.48263227386701</v>
      </c>
      <c r="C44">
        <f t="shared" si="1"/>
        <v>38.371944152783271</v>
      </c>
      <c r="D44">
        <f t="shared" si="2"/>
        <v>0.99999999941533069</v>
      </c>
      <c r="E44">
        <v>0.95</v>
      </c>
    </row>
    <row r="45" spans="1:5" x14ac:dyDescent="0.25">
      <c r="A45">
        <v>0.45</v>
      </c>
      <c r="B45">
        <v>-516.27243510669746</v>
      </c>
      <c r="C45">
        <f t="shared" si="1"/>
        <v>36.792338487122379</v>
      </c>
      <c r="D45">
        <f t="shared" si="2"/>
        <v>0.99999999868594358</v>
      </c>
      <c r="E45">
        <v>0.95</v>
      </c>
    </row>
    <row r="46" spans="1:5" x14ac:dyDescent="0.25">
      <c r="A46">
        <v>0.45500000000000002</v>
      </c>
      <c r="B46">
        <v>-517.03958917565569</v>
      </c>
      <c r="C46">
        <f t="shared" si="1"/>
        <v>35.25803034920591</v>
      </c>
      <c r="D46">
        <f t="shared" si="2"/>
        <v>0.99999999711211141</v>
      </c>
      <c r="E46">
        <v>0.95</v>
      </c>
    </row>
    <row r="47" spans="1:5" x14ac:dyDescent="0.25">
      <c r="A47">
        <v>0.46</v>
      </c>
      <c r="B47">
        <v>-517.78459427376811</v>
      </c>
      <c r="C47">
        <f t="shared" si="1"/>
        <v>33.76802015298108</v>
      </c>
      <c r="D47">
        <f t="shared" si="2"/>
        <v>0.99999999379087856</v>
      </c>
      <c r="E47">
        <v>0.95</v>
      </c>
    </row>
    <row r="48" spans="1:5" x14ac:dyDescent="0.25">
      <c r="A48">
        <v>0.46500000000000002</v>
      </c>
      <c r="B48">
        <v>-518.50793432161572</v>
      </c>
      <c r="C48">
        <f t="shared" si="1"/>
        <v>32.321340057285852</v>
      </c>
      <c r="D48">
        <f t="shared" si="2"/>
        <v>0.99999998693296499</v>
      </c>
      <c r="E48">
        <v>0.95</v>
      </c>
    </row>
    <row r="49" spans="1:5" x14ac:dyDescent="0.25">
      <c r="A49">
        <v>0.47</v>
      </c>
      <c r="B49">
        <v>-519.21007805145189</v>
      </c>
      <c r="C49">
        <f t="shared" si="1"/>
        <v>30.91705259761352</v>
      </c>
      <c r="D49">
        <f t="shared" si="2"/>
        <v>0.99999997307048527</v>
      </c>
      <c r="E49">
        <v>0.95</v>
      </c>
    </row>
    <row r="50" spans="1:5" x14ac:dyDescent="0.25">
      <c r="A50">
        <v>0.47499999999999998</v>
      </c>
      <c r="B50">
        <v>-519.89147965475775</v>
      </c>
      <c r="C50">
        <f t="shared" si="1"/>
        <v>29.554249391001804</v>
      </c>
      <c r="D50">
        <f t="shared" si="2"/>
        <v>0.99999994562668493</v>
      </c>
      <c r="E50">
        <v>0.95</v>
      </c>
    </row>
    <row r="51" spans="1:5" x14ac:dyDescent="0.25">
      <c r="A51">
        <v>0.48</v>
      </c>
      <c r="B51">
        <v>-520.55257939553871</v>
      </c>
      <c r="C51">
        <f t="shared" si="1"/>
        <v>28.232049909439866</v>
      </c>
      <c r="D51">
        <f t="shared" si="2"/>
        <v>0.99999989239207532</v>
      </c>
      <c r="E51">
        <v>0.95</v>
      </c>
    </row>
    <row r="52" spans="1:5" x14ac:dyDescent="0.25">
      <c r="A52">
        <v>0.48499999999999999</v>
      </c>
      <c r="B52">
        <v>-521.1938041915048</v>
      </c>
      <c r="C52">
        <f t="shared" si="1"/>
        <v>26.949600317507702</v>
      </c>
      <c r="D52">
        <f t="shared" si="2"/>
        <v>0.99999979116967175</v>
      </c>
      <c r="E52">
        <v>0.95</v>
      </c>
    </row>
    <row r="53" spans="1:5" x14ac:dyDescent="0.25">
      <c r="A53">
        <v>0.49</v>
      </c>
      <c r="B53">
        <v>-521.81556816512204</v>
      </c>
      <c r="C53">
        <f t="shared" si="1"/>
        <v>25.706072370273205</v>
      </c>
      <c r="D53">
        <f t="shared" si="2"/>
        <v>0.99999960242589203</v>
      </c>
      <c r="E53">
        <v>0.95</v>
      </c>
    </row>
    <row r="54" spans="1:5" x14ac:dyDescent="0.25">
      <c r="A54">
        <v>0.495</v>
      </c>
      <c r="B54">
        <v>-522.41827316637955</v>
      </c>
      <c r="C54">
        <f t="shared" si="1"/>
        <v>24.500662367758196</v>
      </c>
      <c r="D54">
        <f t="shared" si="2"/>
        <v>0.99999925715704119</v>
      </c>
      <c r="E54">
        <v>0.95</v>
      </c>
    </row>
    <row r="55" spans="1:5" x14ac:dyDescent="0.25">
      <c r="A55">
        <v>0.5</v>
      </c>
      <c r="B55">
        <v>-523.00230926898951</v>
      </c>
      <c r="C55">
        <f t="shared" si="1"/>
        <v>23.332590162538281</v>
      </c>
      <c r="D55">
        <f t="shared" si="2"/>
        <v>0.9999986372863785</v>
      </c>
      <c r="E55">
        <v>0.95</v>
      </c>
    </row>
    <row r="56" spans="1:5" x14ac:dyDescent="0.25">
      <c r="A56">
        <v>0.505</v>
      </c>
      <c r="B56">
        <v>-523.56805524161166</v>
      </c>
      <c r="C56">
        <f t="shared" si="1"/>
        <v>22.201098217293975</v>
      </c>
      <c r="D56">
        <f t="shared" si="2"/>
        <v>0.99999754466688062</v>
      </c>
      <c r="E56">
        <v>0.95</v>
      </c>
    </row>
    <row r="57" spans="1:5" x14ac:dyDescent="0.25">
      <c r="A57">
        <v>0.51</v>
      </c>
      <c r="B57">
        <v>-524.11587899559277</v>
      </c>
      <c r="C57">
        <f t="shared" si="1"/>
        <v>21.105450709331762</v>
      </c>
      <c r="D57">
        <f t="shared" si="2"/>
        <v>0.99999565310087335</v>
      </c>
      <c r="E57">
        <v>0.95</v>
      </c>
    </row>
    <row r="58" spans="1:5" x14ac:dyDescent="0.25">
      <c r="A58">
        <v>0.51500000000000001</v>
      </c>
      <c r="B58">
        <v>-524.64613801060102</v>
      </c>
      <c r="C58">
        <f t="shared" si="1"/>
        <v>20.044932679315252</v>
      </c>
      <c r="D58">
        <f t="shared" si="2"/>
        <v>0.9999924356294051</v>
      </c>
      <c r="E58">
        <v>0.95</v>
      </c>
    </row>
    <row r="59" spans="1:5" x14ac:dyDescent="0.25">
      <c r="A59">
        <v>0.52</v>
      </c>
      <c r="B59">
        <v>-525.15917973944624</v>
      </c>
      <c r="C59">
        <f t="shared" si="1"/>
        <v>19.018849221624805</v>
      </c>
      <c r="D59">
        <f t="shared" si="2"/>
        <v>0.99998705664680931</v>
      </c>
      <c r="E59">
        <v>0.95</v>
      </c>
    </row>
    <row r="60" spans="1:5" x14ac:dyDescent="0.25">
      <c r="A60">
        <v>0.52500000000000002</v>
      </c>
      <c r="B60">
        <v>-525.6553419932909</v>
      </c>
      <c r="C60">
        <f t="shared" si="1"/>
        <v>18.026524713935487</v>
      </c>
      <c r="D60">
        <f t="shared" si="2"/>
        <v>0.99997821516252494</v>
      </c>
      <c r="E60">
        <v>0.95</v>
      </c>
    </row>
    <row r="61" spans="1:5" x14ac:dyDescent="0.25">
      <c r="A61">
        <v>0.53</v>
      </c>
      <c r="B61">
        <v>-526.13495330837077</v>
      </c>
      <c r="C61">
        <f t="shared" si="1"/>
        <v>17.067302083775758</v>
      </c>
      <c r="D61">
        <f t="shared" si="2"/>
        <v>0.99996392184137772</v>
      </c>
      <c r="E61">
        <v>0.95</v>
      </c>
    </row>
    <row r="62" spans="1:5" x14ac:dyDescent="0.25">
      <c r="A62">
        <v>0.53500000000000003</v>
      </c>
      <c r="B62">
        <v>-526.59833329528033</v>
      </c>
      <c r="C62">
        <f t="shared" si="1"/>
        <v>16.140542109956641</v>
      </c>
      <c r="D62">
        <f t="shared" si="2"/>
        <v>0.99994118848880853</v>
      </c>
      <c r="E62">
        <v>0.95</v>
      </c>
    </row>
    <row r="63" spans="1:5" x14ac:dyDescent="0.25">
      <c r="A63">
        <v>0.54</v>
      </c>
      <c r="B63">
        <v>-527.04579297179839</v>
      </c>
      <c r="C63">
        <f t="shared" si="1"/>
        <v>15.245622756920511</v>
      </c>
      <c r="D63">
        <f t="shared" si="2"/>
        <v>0.99990560472625944</v>
      </c>
      <c r="E63">
        <v>0.95</v>
      </c>
    </row>
    <row r="64" spans="1:5" x14ac:dyDescent="0.25">
      <c r="A64">
        <v>0.54500000000000004</v>
      </c>
      <c r="B64">
        <v>-527.47763508017408</v>
      </c>
      <c r="C64">
        <f t="shared" si="1"/>
        <v>14.381938540169131</v>
      </c>
      <c r="D64">
        <f t="shared" si="2"/>
        <v>0.9998507731966535</v>
      </c>
      <c r="E64">
        <v>0.95</v>
      </c>
    </row>
    <row r="65" spans="1:5" x14ac:dyDescent="0.25">
      <c r="A65">
        <v>0.55000000000000004</v>
      </c>
      <c r="B65">
        <v>-527.89415438972992</v>
      </c>
      <c r="C65">
        <f t="shared" si="1"/>
        <v>13.548899921057455</v>
      </c>
      <c r="D65">
        <f t="shared" si="2"/>
        <v>0.99976757238586045</v>
      </c>
      <c r="E65">
        <v>0.95</v>
      </c>
    </row>
    <row r="66" spans="1:5" x14ac:dyDescent="0.25">
      <c r="A66">
        <v>0.55500000000000005</v>
      </c>
      <c r="B66">
        <v>-528.29563798558843</v>
      </c>
      <c r="C66">
        <f t="shared" si="1"/>
        <v>12.745932729340439</v>
      </c>
      <c r="D66">
        <f t="shared" si="2"/>
        <v>0.99964321582724303</v>
      </c>
      <c r="E66">
        <v>0.95</v>
      </c>
    </row>
    <row r="67" spans="1:5" x14ac:dyDescent="0.25">
      <c r="A67">
        <v>0.56000000000000005</v>
      </c>
      <c r="B67">
        <v>-528.68236554427176</v>
      </c>
      <c r="C67">
        <f t="shared" ref="C67:C98" si="3">2*(B67-MIN($B$35:$B$155))</f>
        <v>11.972477611973773</v>
      </c>
      <c r="D67">
        <f t="shared" si="2"/>
        <v>0.99946007896301869</v>
      </c>
      <c r="E67">
        <v>0.95</v>
      </c>
    </row>
    <row r="68" spans="1:5" x14ac:dyDescent="0.25">
      <c r="A68">
        <v>0.56499999999999995</v>
      </c>
      <c r="B68">
        <v>-529.05460959688378</v>
      </c>
      <c r="C68">
        <f t="shared" si="3"/>
        <v>11.227989506749736</v>
      </c>
      <c r="D68">
        <f t="shared" si="2"/>
        <v>0.99919427118905702</v>
      </c>
      <c r="E68">
        <v>0.95</v>
      </c>
    </row>
    <row r="69" spans="1:5" x14ac:dyDescent="0.25">
      <c r="A69">
        <v>0.56999999999999995</v>
      </c>
      <c r="B69">
        <v>-529.41263578053508</v>
      </c>
      <c r="C69">
        <f t="shared" si="3"/>
        <v>10.511937139447127</v>
      </c>
      <c r="D69">
        <f t="shared" si="2"/>
        <v>0.99881394145069557</v>
      </c>
      <c r="E69">
        <v>0.95</v>
      </c>
    </row>
    <row r="70" spans="1:5" x14ac:dyDescent="0.25">
      <c r="A70">
        <v>0.57499999999999996</v>
      </c>
      <c r="B70">
        <v>-529.75670307863402</v>
      </c>
      <c r="C70">
        <f t="shared" si="3"/>
        <v>9.8238025432492577</v>
      </c>
      <c r="D70">
        <f t="shared" si="2"/>
        <v>0.99827732181031048</v>
      </c>
      <c r="E70">
        <v>0.95</v>
      </c>
    </row>
    <row r="71" spans="1:5" x14ac:dyDescent="0.25">
      <c r="A71">
        <v>0.57999999999999996</v>
      </c>
      <c r="B71">
        <v>-530.08706405062742</v>
      </c>
      <c r="C71">
        <f t="shared" si="3"/>
        <v>9.1630805992624573</v>
      </c>
      <c r="D71">
        <f t="shared" si="2"/>
        <v>0.99753053492242794</v>
      </c>
      <c r="E71">
        <v>0.95</v>
      </c>
    </row>
    <row r="72" spans="1:5" x14ac:dyDescent="0.25">
      <c r="A72">
        <v>0.58499999999999996</v>
      </c>
      <c r="B72">
        <v>-530.40396505173885</v>
      </c>
      <c r="C72">
        <f t="shared" si="3"/>
        <v>8.5292785970395926</v>
      </c>
      <c r="D72">
        <f t="shared" si="2"/>
        <v>0.99650521804759573</v>
      </c>
      <c r="E72">
        <v>0.95</v>
      </c>
    </row>
    <row r="73" spans="1:5" x14ac:dyDescent="0.25">
      <c r="A73">
        <v>0.59</v>
      </c>
      <c r="B73">
        <v>-530.70764644322162</v>
      </c>
      <c r="C73">
        <f t="shared" si="3"/>
        <v>7.9219158140740547</v>
      </c>
      <c r="D73">
        <f t="shared" si="2"/>
        <v>0.99511604716563762</v>
      </c>
      <c r="E73">
        <v>0.95</v>
      </c>
    </row>
    <row r="74" spans="1:5" x14ac:dyDescent="0.25">
      <c r="A74">
        <v>0.59499999999999997</v>
      </c>
      <c r="B74">
        <v>-530.99834279361187</v>
      </c>
      <c r="C74">
        <f t="shared" si="3"/>
        <v>7.3405231132935569</v>
      </c>
      <c r="D74">
        <f t="shared" si="2"/>
        <v>0.99325827821693602</v>
      </c>
      <c r="E74">
        <v>0.95</v>
      </c>
    </row>
    <row r="75" spans="1:5" x14ac:dyDescent="0.25">
      <c r="A75">
        <v>0.6</v>
      </c>
      <c r="B75">
        <v>-531.27628307143641</v>
      </c>
      <c r="C75">
        <f t="shared" si="3"/>
        <v>6.7846425576444744</v>
      </c>
      <c r="D75">
        <f t="shared" si="2"/>
        <v>0.99080545605393577</v>
      </c>
      <c r="E75">
        <v>0.95</v>
      </c>
    </row>
    <row r="76" spans="1:5" x14ac:dyDescent="0.25">
      <c r="A76">
        <v>0.60499999999999998</v>
      </c>
      <c r="B76">
        <v>-531.54169082980968</v>
      </c>
      <c r="C76">
        <f t="shared" si="3"/>
        <v>6.2538270408979315</v>
      </c>
      <c r="D76">
        <f t="shared" si="2"/>
        <v>0.98760747220049749</v>
      </c>
      <c r="E76">
        <v>0.95</v>
      </c>
    </row>
    <row r="77" spans="1:5" x14ac:dyDescent="0.25">
      <c r="A77">
        <v>0.61</v>
      </c>
      <c r="B77">
        <v>-531.79478438331921</v>
      </c>
      <c r="C77">
        <f t="shared" si="3"/>
        <v>5.7476399338788724</v>
      </c>
      <c r="D77">
        <f t="shared" si="2"/>
        <v>0.98348917639468969</v>
      </c>
      <c r="E77">
        <v>0.95</v>
      </c>
    </row>
    <row r="78" spans="1:5" x14ac:dyDescent="0.25">
      <c r="A78">
        <v>0.61499999999999999</v>
      </c>
      <c r="B78">
        <v>-532.03577697758806</v>
      </c>
      <c r="C78">
        <f t="shared" si="3"/>
        <v>5.2656547453411804</v>
      </c>
      <c r="D78">
        <f t="shared" si="2"/>
        <v>0.97824976035467281</v>
      </c>
      <c r="E78">
        <v>0.95</v>
      </c>
    </row>
    <row r="79" spans="1:5" x14ac:dyDescent="0.25">
      <c r="A79">
        <v>0.62</v>
      </c>
      <c r="B79">
        <v>-532.26487695186836</v>
      </c>
      <c r="C79">
        <f t="shared" si="3"/>
        <v>4.8074547967805756</v>
      </c>
      <c r="D79">
        <f t="shared" si="2"/>
        <v>0.97166313169100227</v>
      </c>
      <c r="E79">
        <v>0.95</v>
      </c>
    </row>
    <row r="80" spans="1:5" x14ac:dyDescent="0.25">
      <c r="A80">
        <v>0.625</v>
      </c>
      <c r="B80">
        <v>-532.48228789501059</v>
      </c>
      <c r="C80">
        <f t="shared" si="3"/>
        <v>4.3726329104961223</v>
      </c>
      <c r="D80">
        <f t="shared" si="2"/>
        <v>0.96347947847182669</v>
      </c>
      <c r="E80">
        <v>0.95</v>
      </c>
    </row>
    <row r="81" spans="1:5" x14ac:dyDescent="0.25">
      <c r="A81">
        <v>0.63</v>
      </c>
      <c r="B81">
        <v>-532.68820879512646</v>
      </c>
      <c r="C81">
        <f t="shared" si="3"/>
        <v>3.9607911102643811</v>
      </c>
      <c r="D81">
        <f t="shared" si="2"/>
        <v>0.95342818880027869</v>
      </c>
      <c r="E81">
        <v>0.95</v>
      </c>
    </row>
    <row r="82" spans="1:5" x14ac:dyDescent="0.25">
      <c r="A82">
        <v>0.63500000000000001</v>
      </c>
      <c r="B82">
        <v>-532.88283418324863</v>
      </c>
      <c r="C82">
        <f t="shared" si="3"/>
        <v>3.5715403340200282</v>
      </c>
      <c r="D82">
        <f t="shared" si="2"/>
        <v>0.94122223453414389</v>
      </c>
      <c r="E82">
        <v>0.95</v>
      </c>
    </row>
    <row r="83" spans="1:5" x14ac:dyDescent="0.25">
      <c r="A83">
        <v>0.64</v>
      </c>
      <c r="B83">
        <v>-533.06635427127617</v>
      </c>
      <c r="C83">
        <f t="shared" si="3"/>
        <v>3.2045001579649579</v>
      </c>
      <c r="D83">
        <f t="shared" si="2"/>
        <v>0.92656405537309017</v>
      </c>
      <c r="E83">
        <v>0.95</v>
      </c>
    </row>
    <row r="84" spans="1:5" x14ac:dyDescent="0.25">
      <c r="A84">
        <v>0.64500000000000002</v>
      </c>
      <c r="B84">
        <v>-533.23895508447163</v>
      </c>
      <c r="C84">
        <f t="shared" si="3"/>
        <v>2.8592985315740407</v>
      </c>
      <c r="D84">
        <f t="shared" si="2"/>
        <v>0.90915289224122164</v>
      </c>
      <c r="E84">
        <v>0.95</v>
      </c>
    </row>
    <row r="85" spans="1:5" x14ac:dyDescent="0.25">
      <c r="A85">
        <v>0.65</v>
      </c>
      <c r="B85">
        <v>-533.40081858876977</v>
      </c>
      <c r="C85">
        <f t="shared" si="3"/>
        <v>2.5355715229777616</v>
      </c>
      <c r="D85">
        <f t="shared" si="2"/>
        <v>0.88869342227880121</v>
      </c>
      <c r="E85">
        <v>0.95</v>
      </c>
    </row>
    <row r="86" spans="1:5" x14ac:dyDescent="0.25">
      <c r="A86">
        <v>0.65500000000000003</v>
      </c>
      <c r="B86">
        <v>-533.55212281313766</v>
      </c>
      <c r="C86">
        <f t="shared" si="3"/>
        <v>2.2329630742419795</v>
      </c>
      <c r="D86">
        <f t="shared" si="2"/>
        <v>0.86490544841122108</v>
      </c>
      <c r="E86">
        <v>0.95</v>
      </c>
    </row>
    <row r="87" spans="1:5" x14ac:dyDescent="0.25">
      <c r="A87">
        <v>0.66</v>
      </c>
      <c r="B87">
        <v>-533.69304196721566</v>
      </c>
      <c r="C87">
        <f t="shared" si="3"/>
        <v>1.9511247660859681</v>
      </c>
      <c r="D87">
        <f t="shared" si="2"/>
        <v>0.8375343019835888</v>
      </c>
      <c r="E87">
        <v>0.95</v>
      </c>
    </row>
    <row r="88" spans="1:5" x14ac:dyDescent="0.25">
      <c r="A88">
        <v>0.66500000000000004</v>
      </c>
      <c r="B88">
        <v>-533.82374655445665</v>
      </c>
      <c r="C88">
        <f t="shared" si="3"/>
        <v>1.6897155916039992</v>
      </c>
      <c r="D88">
        <f t="shared" si="2"/>
        <v>0.80636153530348142</v>
      </c>
      <c r="E88">
        <v>0.95</v>
      </c>
    </row>
    <row r="89" spans="1:5" x14ac:dyDescent="0.25">
      <c r="A89">
        <v>0.67</v>
      </c>
      <c r="B89">
        <v>-533.94440348096794</v>
      </c>
      <c r="C89">
        <f t="shared" si="3"/>
        <v>1.4484017385814241</v>
      </c>
      <c r="D89">
        <f t="shared" si="2"/>
        <v>0.77121541971432672</v>
      </c>
      <c r="E89">
        <v>0.95</v>
      </c>
    </row>
    <row r="90" spans="1:5" x14ac:dyDescent="0.25">
      <c r="A90">
        <v>0.67500000000000004</v>
      </c>
      <c r="B90">
        <v>-534.05517616025099</v>
      </c>
      <c r="C90">
        <f t="shared" si="3"/>
        <v>1.2268563800153061</v>
      </c>
      <c r="D90">
        <f t="shared" si="2"/>
        <v>0.73198073048073087</v>
      </c>
      <c r="E90">
        <v>0.95</v>
      </c>
    </row>
    <row r="91" spans="1:5" x14ac:dyDescent="0.25">
      <c r="A91">
        <v>0.68</v>
      </c>
      <c r="B91">
        <v>-534.15622461402404</v>
      </c>
      <c r="C91">
        <f t="shared" si="3"/>
        <v>1.0247594724692135</v>
      </c>
      <c r="D91">
        <f t="shared" si="2"/>
        <v>0.68860729692735101</v>
      </c>
      <c r="E91">
        <v>0.95</v>
      </c>
    </row>
    <row r="92" spans="1:5" x14ac:dyDescent="0.25">
      <c r="A92">
        <v>0.68500000000000005</v>
      </c>
      <c r="B92">
        <v>-534.24770556930173</v>
      </c>
      <c r="C92">
        <f t="shared" si="3"/>
        <v>0.84179756191383603</v>
      </c>
      <c r="D92">
        <f t="shared" si="2"/>
        <v>0.64111682717890361</v>
      </c>
      <c r="E92">
        <v>0.95</v>
      </c>
    </row>
    <row r="93" spans="1:5" x14ac:dyDescent="0.25">
      <c r="A93">
        <v>0.69</v>
      </c>
      <c r="B93">
        <v>-534.32977255189621</v>
      </c>
      <c r="C93">
        <f t="shared" si="3"/>
        <v>0.67766359672486942</v>
      </c>
      <c r="D93">
        <f t="shared" si="2"/>
        <v>0.58960758102587785</v>
      </c>
      <c r="E93">
        <v>0.95</v>
      </c>
    </row>
    <row r="94" spans="1:5" x14ac:dyDescent="0.25">
      <c r="A94">
        <v>0.69499999999999995</v>
      </c>
      <c r="B94">
        <v>-534.40257597650304</v>
      </c>
      <c r="C94">
        <f t="shared" si="3"/>
        <v>0.53205674751120569</v>
      </c>
      <c r="D94">
        <f t="shared" si="2"/>
        <v>0.5342565585822634</v>
      </c>
      <c r="E94">
        <v>0.95</v>
      </c>
    </row>
    <row r="95" spans="1:5" x14ac:dyDescent="0.25">
      <c r="A95">
        <v>0.7</v>
      </c>
      <c r="B95">
        <v>-534.46626323351256</v>
      </c>
      <c r="C95">
        <f t="shared" si="3"/>
        <v>0.40468223349216714</v>
      </c>
      <c r="D95">
        <f t="shared" si="2"/>
        <v>0.47531899048571302</v>
      </c>
      <c r="E95">
        <v>0.95</v>
      </c>
    </row>
    <row r="96" spans="1:5" x14ac:dyDescent="0.25">
      <c r="A96">
        <v>0.70499999999999996</v>
      </c>
      <c r="B96">
        <v>-534.52097877269705</v>
      </c>
      <c r="C96">
        <f t="shared" si="3"/>
        <v>0.29525115512319644</v>
      </c>
      <c r="D96">
        <f t="shared" si="2"/>
        <v>0.41312504867443889</v>
      </c>
      <c r="E96">
        <v>0.95</v>
      </c>
    </row>
    <row r="97" spans="1:5" x14ac:dyDescent="0.25">
      <c r="A97">
        <v>0.71</v>
      </c>
      <c r="B97">
        <v>-534.56686418390291</v>
      </c>
      <c r="C97">
        <f t="shared" si="3"/>
        <v>0.2034803327114787</v>
      </c>
      <c r="D97">
        <f t="shared" si="2"/>
        <v>0.34807383315668528</v>
      </c>
      <c r="E97">
        <v>0.95</v>
      </c>
    </row>
    <row r="98" spans="1:5" x14ac:dyDescent="0.25">
      <c r="A98">
        <v>0.71499999999999997</v>
      </c>
      <c r="B98">
        <v>-534.60405827488046</v>
      </c>
      <c r="C98">
        <f t="shared" si="3"/>
        <v>0.12909215075637803</v>
      </c>
      <c r="D98">
        <f t="shared" si="2"/>
        <v>0.28062480879301022</v>
      </c>
      <c r="E98">
        <v>0.95</v>
      </c>
    </row>
    <row r="99" spans="1:5" x14ac:dyDescent="0.25">
      <c r="A99">
        <v>0.72</v>
      </c>
      <c r="B99">
        <v>-534.63269714636874</v>
      </c>
      <c r="C99">
        <f t="shared" ref="C99:C130" si="4">2*(B99-MIN($B$35:$B$155))</f>
        <v>7.1814407779811518E-2</v>
      </c>
      <c r="D99">
        <f t="shared" si="2"/>
        <v>0.21128690556997287</v>
      </c>
      <c r="E99">
        <v>0.95</v>
      </c>
    </row>
    <row r="100" spans="1:5" x14ac:dyDescent="0.25">
      <c r="A100">
        <v>0.72499999999999998</v>
      </c>
      <c r="B100">
        <v>-534.65291426455508</v>
      </c>
      <c r="C100">
        <f t="shared" si="4"/>
        <v>3.1380171407136004E-2</v>
      </c>
      <c r="D100">
        <f t="shared" ref="D100:D155" si="5">1-CHIDIST(C100,1)</f>
        <v>0.14060510584986863</v>
      </c>
      <c r="E100">
        <v>0.95</v>
      </c>
    </row>
    <row r="101" spans="1:5" x14ac:dyDescent="0.25">
      <c r="A101">
        <v>0.73</v>
      </c>
      <c r="B101">
        <v>-534.66484053101794</v>
      </c>
      <c r="C101">
        <f t="shared" si="4"/>
        <v>7.5276384814060293E-3</v>
      </c>
      <c r="D101">
        <f t="shared" si="5"/>
        <v>6.9139278484468214E-2</v>
      </c>
      <c r="E101">
        <v>0.95</v>
      </c>
    </row>
    <row r="102" spans="1:5" x14ac:dyDescent="0.25">
      <c r="A102">
        <v>0.73499999999999999</v>
      </c>
      <c r="B102">
        <v>-534.66860435025865</v>
      </c>
      <c r="C102">
        <f t="shared" si="4"/>
        <v>0</v>
      </c>
      <c r="D102">
        <f t="shared" si="5"/>
        <v>0</v>
      </c>
      <c r="E102">
        <v>0.95</v>
      </c>
    </row>
    <row r="103" spans="1:5" x14ac:dyDescent="0.25">
      <c r="A103">
        <v>0.74</v>
      </c>
      <c r="B103">
        <v>-534.66433169492086</v>
      </c>
      <c r="C103">
        <f t="shared" si="4"/>
        <v>8.5453106755721819E-3</v>
      </c>
      <c r="D103">
        <f t="shared" si="5"/>
        <v>7.3652214937532379E-2</v>
      </c>
      <c r="E103">
        <v>0.95</v>
      </c>
    </row>
    <row r="104" spans="1:5" x14ac:dyDescent="0.25">
      <c r="A104">
        <v>0.745</v>
      </c>
      <c r="B104">
        <v>-534.65214616879518</v>
      </c>
      <c r="C104">
        <f t="shared" si="4"/>
        <v>3.2916362926926013E-2</v>
      </c>
      <c r="D104">
        <f t="shared" si="5"/>
        <v>0.14396888448596368</v>
      </c>
      <c r="E104">
        <v>0.95</v>
      </c>
    </row>
    <row r="105" spans="1:5" x14ac:dyDescent="0.25">
      <c r="A105">
        <v>0.75</v>
      </c>
      <c r="B105">
        <v>-534.6321690676964</v>
      </c>
      <c r="C105">
        <f t="shared" si="4"/>
        <v>7.2870565124503628E-2</v>
      </c>
      <c r="D105">
        <f t="shared" si="5"/>
        <v>0.21279780667745762</v>
      </c>
      <c r="E105">
        <v>0.95</v>
      </c>
    </row>
    <row r="106" spans="1:5" x14ac:dyDescent="0.25">
      <c r="A106">
        <v>0.755</v>
      </c>
      <c r="B106">
        <v>-534.60451943830367</v>
      </c>
      <c r="C106">
        <f t="shared" si="4"/>
        <v>0.1281698239099569</v>
      </c>
      <c r="D106">
        <f t="shared" si="5"/>
        <v>0.27966277348474156</v>
      </c>
      <c r="E106">
        <v>0.95</v>
      </c>
    </row>
    <row r="107" spans="1:5" x14ac:dyDescent="0.25">
      <c r="A107">
        <v>0.76</v>
      </c>
      <c r="B107">
        <v>-534.56931413504196</v>
      </c>
      <c r="C107">
        <f t="shared" si="4"/>
        <v>0.19858043043336693</v>
      </c>
      <c r="D107">
        <f t="shared" si="5"/>
        <v>0.34413087021072175</v>
      </c>
      <c r="E107">
        <v>0.95</v>
      </c>
    </row>
    <row r="108" spans="1:5" x14ac:dyDescent="0.25">
      <c r="A108">
        <v>0.76500000000000001</v>
      </c>
      <c r="B108">
        <v>-534.52666787508656</v>
      </c>
      <c r="C108">
        <f t="shared" si="4"/>
        <v>0.28387295034417548</v>
      </c>
      <c r="D108">
        <f t="shared" si="5"/>
        <v>0.40582608878159787</v>
      </c>
      <c r="E108">
        <v>0.95</v>
      </c>
    </row>
    <row r="109" spans="1:5" x14ac:dyDescent="0.25">
      <c r="A109">
        <v>0.77</v>
      </c>
      <c r="B109">
        <v>-534.47669329156395</v>
      </c>
      <c r="C109">
        <f t="shared" si="4"/>
        <v>0.38382211738939986</v>
      </c>
      <c r="D109">
        <f t="shared" si="5"/>
        <v>0.46443523123257724</v>
      </c>
      <c r="E109">
        <v>0.95</v>
      </c>
    </row>
    <row r="110" spans="1:5" x14ac:dyDescent="0.25">
      <c r="A110">
        <v>0.77500000000000002</v>
      </c>
      <c r="B110">
        <v>-534.41950098501991</v>
      </c>
      <c r="C110">
        <f t="shared" si="4"/>
        <v>0.49820673047747732</v>
      </c>
      <c r="D110">
        <f t="shared" si="5"/>
        <v>0.51971086925545873</v>
      </c>
      <c r="E110">
        <v>0.95</v>
      </c>
    </row>
    <row r="111" spans="1:5" x14ac:dyDescent="0.25">
      <c r="A111">
        <v>0.78</v>
      </c>
      <c r="B111">
        <v>-534.35519957322583</v>
      </c>
      <c r="C111">
        <f t="shared" si="4"/>
        <v>0.62680955406563044</v>
      </c>
      <c r="D111">
        <f t="shared" si="5"/>
        <v>0.57147198888320783</v>
      </c>
      <c r="E111">
        <v>0.95</v>
      </c>
    </row>
    <row r="112" spans="1:5" x14ac:dyDescent="0.25">
      <c r="A112">
        <v>0.78500000000000003</v>
      </c>
      <c r="B112">
        <v>-534.28389573938477</v>
      </c>
      <c r="C112">
        <f t="shared" si="4"/>
        <v>0.76941722174774441</v>
      </c>
      <c r="D112">
        <f t="shared" si="5"/>
        <v>0.61960260016879953</v>
      </c>
      <c r="E112">
        <v>0.95</v>
      </c>
    </row>
    <row r="113" spans="1:5" x14ac:dyDescent="0.25">
      <c r="A113">
        <v>0.79</v>
      </c>
      <c r="B113">
        <v>-534.20569427880173</v>
      </c>
      <c r="C113">
        <f t="shared" si="4"/>
        <v>0.9258201429138353</v>
      </c>
      <c r="D113">
        <f t="shared" si="5"/>
        <v>0.66404858110132636</v>
      </c>
      <c r="E113">
        <v>0.95</v>
      </c>
    </row>
    <row r="114" spans="1:5" x14ac:dyDescent="0.25">
      <c r="A114">
        <v>0.79500000000000004</v>
      </c>
      <c r="B114">
        <v>-534.12069814407698</v>
      </c>
      <c r="C114">
        <f t="shared" si="4"/>
        <v>1.0958124123633297</v>
      </c>
      <c r="D114">
        <f t="shared" si="5"/>
        <v>0.70481305506669523</v>
      </c>
      <c r="E114">
        <v>0.95</v>
      </c>
    </row>
    <row r="115" spans="1:5" x14ac:dyDescent="0.25">
      <c r="A115">
        <v>0.8</v>
      </c>
      <c r="B115">
        <v>-534.02900848887987</v>
      </c>
      <c r="C115">
        <f t="shared" si="4"/>
        <v>1.2791917227575595</v>
      </c>
      <c r="D115">
        <f t="shared" si="5"/>
        <v>0.74195062513697407</v>
      </c>
      <c r="E115">
        <v>0.95</v>
      </c>
    </row>
    <row r="116" spans="1:5" x14ac:dyDescent="0.25">
      <c r="A116">
        <v>0.80500000000000005</v>
      </c>
      <c r="B116">
        <v>-533.93072471035521</v>
      </c>
      <c r="C116">
        <f t="shared" si="4"/>
        <v>1.4757592798068799</v>
      </c>
      <c r="D116">
        <f t="shared" si="5"/>
        <v>0.77556079715165005</v>
      </c>
      <c r="E116">
        <v>0.95</v>
      </c>
    </row>
    <row r="117" spans="1:5" x14ac:dyDescent="0.25">
      <c r="A117">
        <v>0.81</v>
      </c>
      <c r="B117">
        <v>-533.82594449021678</v>
      </c>
      <c r="C117">
        <f t="shared" si="4"/>
        <v>1.6853197200837258</v>
      </c>
      <c r="D117">
        <f t="shared" si="5"/>
        <v>0.80578091612910629</v>
      </c>
      <c r="E117">
        <v>0.95</v>
      </c>
    </row>
    <row r="118" spans="1:5" x14ac:dyDescent="0.25">
      <c r="A118">
        <v>0.81499999999999995</v>
      </c>
      <c r="B118">
        <v>-533.71476383457559</v>
      </c>
      <c r="C118">
        <f t="shared" si="4"/>
        <v>1.9076810313661099</v>
      </c>
      <c r="D118">
        <f t="shared" si="5"/>
        <v>0.83277891888730748</v>
      </c>
      <c r="E118">
        <v>0.95</v>
      </c>
    </row>
    <row r="119" spans="1:5" x14ac:dyDescent="0.25">
      <c r="A119">
        <v>0.82</v>
      </c>
      <c r="B119">
        <v>-533.59727711255152</v>
      </c>
      <c r="C119">
        <f t="shared" si="4"/>
        <v>2.1426544754142469</v>
      </c>
      <c r="D119">
        <f t="shared" si="5"/>
        <v>0.8567461727772504</v>
      </c>
      <c r="E119">
        <v>0.95</v>
      </c>
    </row>
    <row r="120" spans="1:5" x14ac:dyDescent="0.25">
      <c r="A120">
        <v>0.82499999999999996</v>
      </c>
      <c r="B120">
        <v>-533.47357709371227</v>
      </c>
      <c r="C120">
        <f t="shared" si="4"/>
        <v>2.390054513092764</v>
      </c>
      <c r="D120">
        <f t="shared" si="5"/>
        <v>0.87789062947725671</v>
      </c>
      <c r="E120">
        <v>0.95</v>
      </c>
    </row>
    <row r="121" spans="1:5" x14ac:dyDescent="0.25">
      <c r="A121">
        <v>0.83</v>
      </c>
      <c r="B121">
        <v>-533.34375498438521</v>
      </c>
      <c r="C121">
        <f t="shared" si="4"/>
        <v>2.6496987317468665</v>
      </c>
      <c r="D121">
        <f t="shared" si="5"/>
        <v>0.89643047721049107</v>
      </c>
      <c r="E121">
        <v>0.95</v>
      </c>
    </row>
    <row r="122" spans="1:5" x14ac:dyDescent="0.25">
      <c r="A122">
        <v>0.83499999999999996</v>
      </c>
      <c r="B122">
        <v>-533.20790046288187</v>
      </c>
      <c r="C122">
        <f t="shared" si="4"/>
        <v>2.9214077747535612</v>
      </c>
      <c r="D122">
        <f t="shared" si="5"/>
        <v>0.91258842765400405</v>
      </c>
      <c r="E122">
        <v>0.95</v>
      </c>
    </row>
    <row r="123" spans="1:5" x14ac:dyDescent="0.25">
      <c r="A123">
        <v>0.84</v>
      </c>
      <c r="B123">
        <v>-533.06610171367447</v>
      </c>
      <c r="C123">
        <f t="shared" si="4"/>
        <v>3.2050052731683536</v>
      </c>
      <c r="D123">
        <f t="shared" si="5"/>
        <v>0.92658672790575614</v>
      </c>
      <c r="E123">
        <v>0.95</v>
      </c>
    </row>
    <row r="124" spans="1:5" x14ac:dyDescent="0.25">
      <c r="A124">
        <v>0.84499999999999997</v>
      </c>
      <c r="B124">
        <v>-532.91844546056552</v>
      </c>
      <c r="C124">
        <f t="shared" si="4"/>
        <v>3.5003177793862505</v>
      </c>
      <c r="D124">
        <f t="shared" si="5"/>
        <v>0.93864294534945369</v>
      </c>
      <c r="E124">
        <v>0.95</v>
      </c>
    </row>
    <row r="125" spans="1:5" x14ac:dyDescent="0.25">
      <c r="A125">
        <v>0.85</v>
      </c>
      <c r="B125">
        <v>-532.76501699888297</v>
      </c>
      <c r="C125">
        <f t="shared" si="4"/>
        <v>3.8071747027513538</v>
      </c>
      <c r="D125">
        <f t="shared" si="5"/>
        <v>0.94896653571315592</v>
      </c>
      <c r="E125">
        <v>0.95</v>
      </c>
    </row>
    <row r="126" spans="1:5" x14ac:dyDescent="0.25">
      <c r="A126">
        <v>0.85499999999999998</v>
      </c>
      <c r="B126">
        <v>-532.60590022673944</v>
      </c>
      <c r="C126">
        <f t="shared" si="4"/>
        <v>4.1254082470384219</v>
      </c>
      <c r="D126">
        <f t="shared" si="5"/>
        <v>0.95775617308891614</v>
      </c>
      <c r="E126">
        <v>0.95</v>
      </c>
    </row>
    <row r="127" spans="1:5" x14ac:dyDescent="0.25">
      <c r="A127">
        <v>0.86</v>
      </c>
      <c r="B127">
        <v>-532.44117767538705</v>
      </c>
      <c r="C127">
        <f t="shared" si="4"/>
        <v>4.454853349743189</v>
      </c>
      <c r="D127">
        <f t="shared" si="5"/>
        <v>0.96519779567327812</v>
      </c>
      <c r="E127">
        <v>0.95</v>
      </c>
    </row>
    <row r="128" spans="1:5" x14ac:dyDescent="0.25">
      <c r="A128">
        <v>0.86499999999999999</v>
      </c>
      <c r="B128">
        <v>-532.27093053869976</v>
      </c>
      <c r="C128">
        <f t="shared" si="4"/>
        <v>4.7953476231177774</v>
      </c>
      <c r="D128">
        <f t="shared" si="5"/>
        <v>0.97146330254188729</v>
      </c>
      <c r="E128">
        <v>0.95</v>
      </c>
    </row>
    <row r="129" spans="1:5" x14ac:dyDescent="0.25">
      <c r="A129">
        <v>0.87</v>
      </c>
      <c r="B129">
        <v>-532.09523870181624</v>
      </c>
      <c r="C129">
        <f t="shared" si="4"/>
        <v>5.1467312968848091</v>
      </c>
      <c r="D129">
        <f t="shared" si="5"/>
        <v>0.9767098245549457</v>
      </c>
      <c r="E129">
        <v>0.95</v>
      </c>
    </row>
    <row r="130" spans="1:5" x14ac:dyDescent="0.25">
      <c r="A130">
        <v>0.875</v>
      </c>
      <c r="B130">
        <v>-531.91418076897003</v>
      </c>
      <c r="C130">
        <f t="shared" si="4"/>
        <v>5.5088471625772399</v>
      </c>
      <c r="D130">
        <f t="shared" si="5"/>
        <v>0.98107948589358762</v>
      </c>
      <c r="E130">
        <v>0.95</v>
      </c>
    </row>
    <row r="131" spans="1:5" x14ac:dyDescent="0.25">
      <c r="A131">
        <v>0.88</v>
      </c>
      <c r="B131">
        <v>-531.7278340905367</v>
      </c>
      <c r="C131">
        <f t="shared" ref="C131:C162" si="6">2*(B131-MIN($B$35:$B$155))</f>
        <v>5.8815405194438881</v>
      </c>
      <c r="D131">
        <f t="shared" si="5"/>
        <v>0.98469957095515726</v>
      </c>
      <c r="E131">
        <v>0.95</v>
      </c>
    </row>
    <row r="132" spans="1:5" x14ac:dyDescent="0.25">
      <c r="A132">
        <v>0.88500000000000001</v>
      </c>
      <c r="B132">
        <v>-531.53627478932606</v>
      </c>
      <c r="C132">
        <f t="shared" si="6"/>
        <v>6.2646591218651793</v>
      </c>
      <c r="D132">
        <f t="shared" si="5"/>
        <v>0.98768301349624443</v>
      </c>
      <c r="E132">
        <v>0.95</v>
      </c>
    </row>
    <row r="133" spans="1:5" x14ac:dyDescent="0.25">
      <c r="A133">
        <v>0.89</v>
      </c>
      <c r="B133">
        <v>-531.33957778614376</v>
      </c>
      <c r="C133">
        <f t="shared" si="6"/>
        <v>6.658053128229767</v>
      </c>
      <c r="D133">
        <f t="shared" si="5"/>
        <v>0.99012913008971326</v>
      </c>
      <c r="E133">
        <v>0.95</v>
      </c>
    </row>
    <row r="134" spans="1:5" x14ac:dyDescent="0.25">
      <c r="A134">
        <v>0.89500000000000002</v>
      </c>
      <c r="B134">
        <v>-531.13781682464833</v>
      </c>
      <c r="C134">
        <f t="shared" si="6"/>
        <v>7.0615750512206432</v>
      </c>
      <c r="D134">
        <f t="shared" si="5"/>
        <v>0.99212452727546407</v>
      </c>
      <c r="E134">
        <v>0.95</v>
      </c>
    </row>
    <row r="135" spans="1:5" x14ac:dyDescent="0.25">
      <c r="A135">
        <v>0.9</v>
      </c>
      <c r="B135">
        <v>-530.93106449552829</v>
      </c>
      <c r="C135">
        <f t="shared" si="6"/>
        <v>7.4750797094607151</v>
      </c>
      <c r="D135">
        <f t="shared" si="5"/>
        <v>0.99374412043355353</v>
      </c>
      <c r="E135">
        <v>0.95</v>
      </c>
    </row>
    <row r="136" spans="1:5" x14ac:dyDescent="0.25">
      <c r="A136">
        <v>0.90500000000000003</v>
      </c>
      <c r="B136">
        <v>-530.71939226001984</v>
      </c>
      <c r="C136">
        <f t="shared" si="6"/>
        <v>7.8984241804776048</v>
      </c>
      <c r="D136">
        <f t="shared" si="5"/>
        <v>0.99505221169967062</v>
      </c>
      <c r="E136">
        <v>0.95</v>
      </c>
    </row>
    <row r="137" spans="1:5" x14ac:dyDescent="0.25">
      <c r="A137">
        <v>0.91</v>
      </c>
      <c r="B137">
        <v>-530.50287047279141</v>
      </c>
      <c r="C137">
        <f t="shared" si="6"/>
        <v>8.3314677549344651</v>
      </c>
      <c r="D137">
        <f t="shared" si="5"/>
        <v>0.9961035836071549</v>
      </c>
      <c r="E137">
        <v>0.95</v>
      </c>
    </row>
    <row r="138" spans="1:5" x14ac:dyDescent="0.25">
      <c r="A138">
        <v>0.91500000000000004</v>
      </c>
      <c r="B138">
        <v>-530.28156840421286</v>
      </c>
      <c r="C138">
        <f t="shared" si="6"/>
        <v>8.7740718920915697</v>
      </c>
      <c r="D138">
        <f t="shared" si="5"/>
        <v>0.99694457413448501</v>
      </c>
      <c r="E138">
        <v>0.95</v>
      </c>
    </row>
    <row r="139" spans="1:5" x14ac:dyDescent="0.25">
      <c r="A139">
        <v>0.92</v>
      </c>
      <c r="B139">
        <v>-530.05555426203068</v>
      </c>
      <c r="C139">
        <f t="shared" si="6"/>
        <v>9.2261001764559296</v>
      </c>
      <c r="D139">
        <f t="shared" si="5"/>
        <v>0.99761410714172905</v>
      </c>
      <c r="E139">
        <v>0.95</v>
      </c>
    </row>
    <row r="140" spans="1:5" x14ac:dyDescent="0.25">
      <c r="A140">
        <v>0.92500000000000004</v>
      </c>
      <c r="B140">
        <v>-529.82489521247101</v>
      </c>
      <c r="C140">
        <f t="shared" si="6"/>
        <v>9.6874182755752827</v>
      </c>
      <c r="D140">
        <f t="shared" si="5"/>
        <v>0.99814465958426801</v>
      </c>
      <c r="E140">
        <v>0.95</v>
      </c>
    </row>
    <row r="141" spans="1:5" x14ac:dyDescent="0.25">
      <c r="A141">
        <v>0.93</v>
      </c>
      <c r="B141">
        <v>-529.58965740078577</v>
      </c>
      <c r="C141">
        <f t="shared" si="6"/>
        <v>10.157893898945758</v>
      </c>
      <c r="D141">
        <f t="shared" si="5"/>
        <v>0.99856315328274947</v>
      </c>
      <c r="E141">
        <v>0.95</v>
      </c>
    </row>
    <row r="142" spans="1:5" x14ac:dyDescent="0.25">
      <c r="A142">
        <v>0.93500000000000005</v>
      </c>
      <c r="B142">
        <v>-529.34990597126341</v>
      </c>
      <c r="C142">
        <f t="shared" si="6"/>
        <v>10.637396757990473</v>
      </c>
      <c r="D142">
        <f t="shared" si="5"/>
        <v>0.99889176436838401</v>
      </c>
      <c r="E142">
        <v>0.95</v>
      </c>
    </row>
    <row r="143" spans="1:5" x14ac:dyDescent="0.25">
      <c r="A143">
        <v>0.94</v>
      </c>
      <c r="B143">
        <v>-529.10570508671947</v>
      </c>
      <c r="C143">
        <f t="shared" si="6"/>
        <v>11.125798527078359</v>
      </c>
      <c r="D143">
        <f t="shared" si="5"/>
        <v>0.99914864783667856</v>
      </c>
      <c r="E143">
        <v>0.95</v>
      </c>
    </row>
    <row r="144" spans="1:5" x14ac:dyDescent="0.25">
      <c r="A144">
        <v>0.94499999999999995</v>
      </c>
      <c r="B144">
        <v>-528.85711794748568</v>
      </c>
      <c r="C144">
        <f t="shared" si="6"/>
        <v>11.622972805545942</v>
      </c>
      <c r="D144">
        <f t="shared" si="5"/>
        <v>0.99934857799850707</v>
      </c>
      <c r="E144">
        <v>0.95</v>
      </c>
    </row>
    <row r="145" spans="1:5" x14ac:dyDescent="0.25">
      <c r="A145">
        <v>0.95</v>
      </c>
      <c r="B145">
        <v>-528.60420680991172</v>
      </c>
      <c r="C145">
        <f t="shared" si="6"/>
        <v>12.128795080693862</v>
      </c>
      <c r="D145">
        <f t="shared" si="5"/>
        <v>0.99950350811206212</v>
      </c>
      <c r="E145">
        <v>0.95</v>
      </c>
    </row>
    <row r="146" spans="1:5" x14ac:dyDescent="0.25">
      <c r="A146">
        <v>0.95499999999999996</v>
      </c>
      <c r="B146">
        <v>-528.34703300439696</v>
      </c>
      <c r="C146">
        <f t="shared" si="6"/>
        <v>12.643142691723369</v>
      </c>
      <c r="D146">
        <f t="shared" si="5"/>
        <v>0.99962305422583975</v>
      </c>
      <c r="E146">
        <v>0.95</v>
      </c>
    </row>
    <row r="147" spans="1:5" x14ac:dyDescent="0.25">
      <c r="A147">
        <v>0.96</v>
      </c>
      <c r="B147">
        <v>-528.08565695296716</v>
      </c>
      <c r="C147">
        <f t="shared" si="6"/>
        <v>13.165894794582982</v>
      </c>
      <c r="D147">
        <f t="shared" si="5"/>
        <v>0.99971490938055729</v>
      </c>
      <c r="E147">
        <v>0.95</v>
      </c>
    </row>
    <row r="148" spans="1:5" x14ac:dyDescent="0.25">
      <c r="A148">
        <v>0.96500000000000097</v>
      </c>
      <c r="B148">
        <v>-527.82013818640814</v>
      </c>
      <c r="C148">
        <f t="shared" si="6"/>
        <v>13.696932327701006</v>
      </c>
      <c r="D148">
        <f t="shared" si="5"/>
        <v>0.99978519492403506</v>
      </c>
      <c r="E148">
        <v>0.95</v>
      </c>
    </row>
    <row r="149" spans="1:5" x14ac:dyDescent="0.25">
      <c r="A149">
        <v>0.97000000000000097</v>
      </c>
      <c r="B149">
        <v>-527.55053536097432</v>
      </c>
      <c r="C149">
        <f t="shared" si="6"/>
        <v>14.236137978568649</v>
      </c>
      <c r="D149">
        <f t="shared" si="5"/>
        <v>0.99983875589742777</v>
      </c>
      <c r="E149">
        <v>0.95</v>
      </c>
    </row>
    <row r="150" spans="1:5" x14ac:dyDescent="0.25">
      <c r="A150">
        <v>0.97500000000000098</v>
      </c>
      <c r="B150">
        <v>-527.27690627468212</v>
      </c>
      <c r="C150">
        <f t="shared" si="6"/>
        <v>14.783396151153056</v>
      </c>
      <c r="D150">
        <f t="shared" si="5"/>
        <v>0.99987940735253711</v>
      </c>
      <c r="E150">
        <v>0.95</v>
      </c>
    </row>
    <row r="151" spans="1:5" x14ac:dyDescent="0.25">
      <c r="A151">
        <v>0.98000000000000098</v>
      </c>
      <c r="B151">
        <v>-526.99930788320205</v>
      </c>
      <c r="C151">
        <f t="shared" si="6"/>
        <v>15.338592934113194</v>
      </c>
      <c r="D151">
        <f t="shared" si="5"/>
        <v>0.99991013814398488</v>
      </c>
      <c r="E151">
        <v>0.95</v>
      </c>
    </row>
    <row r="152" spans="1:5" x14ac:dyDescent="0.25">
      <c r="A152">
        <v>0.98500000000000099</v>
      </c>
      <c r="B152">
        <v>-526.71779631536356</v>
      </c>
      <c r="C152">
        <f t="shared" si="6"/>
        <v>15.90161606979018</v>
      </c>
      <c r="D152">
        <f t="shared" si="5"/>
        <v>0.99993327827874146</v>
      </c>
      <c r="E152">
        <v>0.95</v>
      </c>
    </row>
    <row r="153" spans="1:5" x14ac:dyDescent="0.25">
      <c r="A153">
        <v>0.99000000000000099</v>
      </c>
      <c r="B153">
        <v>-526.43242688828184</v>
      </c>
      <c r="C153">
        <f t="shared" si="6"/>
        <v>16.472354923953617</v>
      </c>
      <c r="D153">
        <f t="shared" si="5"/>
        <v>0.99995063535736861</v>
      </c>
      <c r="E153">
        <v>0.95</v>
      </c>
    </row>
    <row r="154" spans="1:5" x14ac:dyDescent="0.25">
      <c r="A154">
        <v>0.99500000000000099</v>
      </c>
      <c r="B154">
        <v>-526.14325412212042</v>
      </c>
      <c r="C154">
        <f t="shared" si="6"/>
        <v>17.050700456276445</v>
      </c>
      <c r="D154">
        <f t="shared" si="5"/>
        <v>0.99996360505224369</v>
      </c>
      <c r="E154">
        <v>0.95</v>
      </c>
    </row>
    <row r="155" spans="1:5" x14ac:dyDescent="0.25">
      <c r="A155">
        <v>1</v>
      </c>
      <c r="B155">
        <v>-525.85033175449996</v>
      </c>
      <c r="C155">
        <f t="shared" si="6"/>
        <v>17.636545191517371</v>
      </c>
      <c r="D155">
        <f t="shared" si="5"/>
        <v>0.99997325997268804</v>
      </c>
      <c r="E155">
        <v>0.95</v>
      </c>
    </row>
  </sheetData>
  <mergeCells count="4">
    <mergeCell ref="D24:I24"/>
    <mergeCell ref="D1:H1"/>
    <mergeCell ref="D11:I11"/>
    <mergeCell ref="D17:I1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Wray Gabel</dc:creator>
  <cp:lastModifiedBy>Mel</cp:lastModifiedBy>
  <dcterms:created xsi:type="dcterms:W3CDTF">2017-11-12T15:26:38Z</dcterms:created>
  <dcterms:modified xsi:type="dcterms:W3CDTF">2017-11-18T15:58:49Z</dcterms:modified>
</cp:coreProperties>
</file>