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10848"/>
  </bookViews>
  <sheets>
    <sheet name="Sheet1" sheetId="1" r:id="rId1"/>
  </sheets>
  <definedNames>
    <definedName name="age">Sheet1!$E$4:$N$4</definedName>
    <definedName name="fecundity">Sheet1!$E$5:$N$5</definedName>
    <definedName name="hr">Sheet1!$E$9:$N$9</definedName>
    <definedName name="pmature">Sheet1!$E$6:$N$6</definedName>
    <definedName name="survival">Sheet1!$E$7:$N$7</definedName>
    <definedName name="vul">Sheet1!$E$8:$N$8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1" l="1"/>
  <c r="E13" i="1"/>
  <c r="F14" i="1"/>
  <c r="G14" i="1"/>
  <c r="H14" i="1"/>
  <c r="I14" i="1"/>
  <c r="J14" i="1"/>
  <c r="K14" i="1"/>
  <c r="L14" i="1"/>
  <c r="M14" i="1"/>
  <c r="E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</calcChain>
</file>

<file path=xl/sharedStrings.xml><?xml version="1.0" encoding="utf-8"?>
<sst xmlns="http://schemas.openxmlformats.org/spreadsheetml/2006/main" count="9" uniqueCount="8">
  <si>
    <t>age</t>
  </si>
  <si>
    <t>9+</t>
  </si>
  <si>
    <t>fecundity</t>
  </si>
  <si>
    <t>pmature</t>
  </si>
  <si>
    <t>survival</t>
  </si>
  <si>
    <t>year</t>
  </si>
  <si>
    <t>vul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</si>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</sst>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112"/>
  <sheetViews>
    <sheetView tabSelected="1" workbookViewId="0">
      <selection activeCell="F17" sqref="F17"/>
    </sheetView>
  </sheetViews>
  <sheetFormatPr defaultRowHeight="14.4" x14ac:dyDescent="0.3"/>
  <sheetData>
    <row r="4" spans="4:14" x14ac:dyDescent="0.3">
      <c r="D4" t="s">
        <v>0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 t="s">
        <v>1</v>
      </c>
    </row>
    <row r="5" spans="4:14" x14ac:dyDescent="0.3">
      <c r="D5" t="s">
        <v>2</v>
      </c>
      <c r="F5">
        <v>0</v>
      </c>
      <c r="G5">
        <v>1</v>
      </c>
      <c r="H5">
        <v>1</v>
      </c>
      <c r="I5">
        <v>1.3</v>
      </c>
      <c r="J5">
        <v>1.8</v>
      </c>
      <c r="K5">
        <v>1.8</v>
      </c>
      <c r="L5">
        <v>0.15</v>
      </c>
      <c r="M5">
        <v>1.5</v>
      </c>
      <c r="N5">
        <v>1</v>
      </c>
    </row>
    <row r="6" spans="4:14" x14ac:dyDescent="0.3">
      <c r="D6" t="s">
        <v>3</v>
      </c>
      <c r="F6">
        <v>0</v>
      </c>
      <c r="G6">
        <v>0.1</v>
      </c>
      <c r="H6">
        <v>0.6</v>
      </c>
      <c r="I6">
        <v>0.9</v>
      </c>
      <c r="J6">
        <v>0.95</v>
      </c>
      <c r="K6">
        <v>0.95</v>
      </c>
      <c r="L6">
        <v>0.9</v>
      </c>
      <c r="M6">
        <v>0.8</v>
      </c>
      <c r="N6">
        <v>0.5</v>
      </c>
    </row>
    <row r="7" spans="4:14" x14ac:dyDescent="0.3">
      <c r="D7" t="s">
        <v>4</v>
      </c>
      <c r="E7">
        <v>0.7</v>
      </c>
      <c r="F7">
        <v>0.8</v>
      </c>
      <c r="G7">
        <v>0.9</v>
      </c>
      <c r="H7">
        <v>0.95</v>
      </c>
      <c r="I7">
        <v>0.95</v>
      </c>
      <c r="J7">
        <v>0.95</v>
      </c>
      <c r="K7">
        <v>0.9</v>
      </c>
      <c r="L7">
        <v>0.8</v>
      </c>
      <c r="M7">
        <v>0.6</v>
      </c>
      <c r="N7">
        <v>0.6</v>
      </c>
    </row>
    <row r="8" spans="4:14" x14ac:dyDescent="0.3">
      <c r="D8" t="s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4:14" x14ac:dyDescent="0.3">
      <c r="D9" t="s">
        <v>7</v>
      </c>
      <c r="E9">
        <v>0</v>
      </c>
    </row>
    <row r="12" spans="4:14" x14ac:dyDescent="0.3">
      <c r="D12" t="s">
        <v>5</v>
      </c>
      <c r="E12">
        <v>0</v>
      </c>
      <c r="F12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 t="s">
        <v>1</v>
      </c>
    </row>
    <row r="13" spans="4:14" x14ac:dyDescent="0.3">
      <c r="D13">
        <v>1</v>
      </c>
      <c r="E13">
        <f>SUMPRODUCT(F13:N13,F5:N5,F6:N6) *0.5</f>
        <v>227.78</v>
      </c>
      <c r="F13">
        <v>100</v>
      </c>
      <c r="G13">
        <v>80</v>
      </c>
      <c r="H13">
        <v>72</v>
      </c>
      <c r="I13">
        <v>70</v>
      </c>
      <c r="J13">
        <v>65</v>
      </c>
      <c r="K13">
        <v>62</v>
      </c>
      <c r="L13">
        <v>54</v>
      </c>
      <c r="M13">
        <v>40</v>
      </c>
      <c r="N13">
        <v>100</v>
      </c>
    </row>
    <row r="14" spans="4:14" x14ac:dyDescent="0.3">
      <c r="D14">
        <v>2</v>
      </c>
      <c r="E14">
        <f t="shared" ref="E14:E77" si="0">SUMPRODUCT(F14:N14,F6:N6,F7:N7) *0.5</f>
        <v>152.82324999999997</v>
      </c>
      <c r="F14">
        <f>E13*E$7*(1-E$8*hr)</f>
        <v>159.446</v>
      </c>
      <c r="G14">
        <f>F13*F$7*(1-F$8*hr)</f>
        <v>80</v>
      </c>
      <c r="H14">
        <f>G13*G$7*(1-G$8*hr)</f>
        <v>72</v>
      </c>
      <c r="I14">
        <f>H13*H$7*(1-H$8*hr)</f>
        <v>68.399999999999991</v>
      </c>
      <c r="J14">
        <f>I13*I$7*(1-I$8*hr)</f>
        <v>66.5</v>
      </c>
      <c r="K14">
        <f>J13*J$7*(1-J$8*hr)</f>
        <v>61.75</v>
      </c>
      <c r="L14">
        <f>K13*K$7*(1-K$8*hr)</f>
        <v>55.800000000000004</v>
      </c>
      <c r="M14">
        <f>L13*L$7*(1-L$8*hr)</f>
        <v>43.2</v>
      </c>
      <c r="N14">
        <f>M$13*M$7*(1-M$8*hr)+N13*N$7*N$8*(1-M$8*hr)</f>
        <v>84</v>
      </c>
    </row>
    <row r="15" spans="4:14" x14ac:dyDescent="0.3">
      <c r="D15">
        <v>3</v>
      </c>
      <c r="N15">
        <f>M$13*M$7*(1-M$8*hr)+N14*N$7*N$8*(1-M$8*hr)</f>
        <v>74.400000000000006</v>
      </c>
    </row>
    <row r="16" spans="4:14" x14ac:dyDescent="0.3">
      <c r="D16">
        <v>4</v>
      </c>
      <c r="N16">
        <f>M$13*M$7*(1-M$8*hr)+N15*N$7*N$8*(1-M$8*hr)</f>
        <v>68.64</v>
      </c>
    </row>
    <row r="17" spans="4:14" x14ac:dyDescent="0.3">
      <c r="D17">
        <v>5</v>
      </c>
      <c r="N17">
        <f>M$13*M$7*(1-M$8*hr)+N16*N$7*N$8*(1-M$8*hr)</f>
        <v>65.183999999999997</v>
      </c>
    </row>
    <row r="18" spans="4:14" x14ac:dyDescent="0.3">
      <c r="D18">
        <v>6</v>
      </c>
      <c r="N18">
        <f>M$13*M$7*(1-M$8*hr)+N17*N$7*N$8*(1-M$8*hr)</f>
        <v>63.110399999999998</v>
      </c>
    </row>
    <row r="19" spans="4:14" x14ac:dyDescent="0.3">
      <c r="D19">
        <v>7</v>
      </c>
      <c r="N19">
        <f>M$13*M$7*(1-M$8*hr)+N18*N$7*N$8*(1-M$8*hr)</f>
        <v>61.866239999999998</v>
      </c>
    </row>
    <row r="20" spans="4:14" x14ac:dyDescent="0.3">
      <c r="D20">
        <v>8</v>
      </c>
      <c r="N20">
        <f>M$13*M$7*(1-M$8*hr)+N19*N$7*N$8*(1-M$8*hr)</f>
        <v>61.119743999999997</v>
      </c>
    </row>
    <row r="21" spans="4:14" x14ac:dyDescent="0.3">
      <c r="D21">
        <v>9</v>
      </c>
      <c r="N21">
        <f>M$13*M$7*(1-M$8*hr)+N20*N$7*N$8*(1-M$8*hr)</f>
        <v>60.6718464</v>
      </c>
    </row>
    <row r="22" spans="4:14" x14ac:dyDescent="0.3">
      <c r="D22">
        <v>10</v>
      </c>
      <c r="N22">
        <f>M$13*M$7*(1-M$8*hr)+N21*N$7*N$8*(1-M$8*hr)</f>
        <v>60.403107839999997</v>
      </c>
    </row>
    <row r="23" spans="4:14" x14ac:dyDescent="0.3">
      <c r="D23">
        <v>11</v>
      </c>
      <c r="N23">
        <f>M$13*M$7*(1-M$8*hr)+N22*N$7*N$8*(1-M$8*hr)</f>
        <v>60.241864703999994</v>
      </c>
    </row>
    <row r="24" spans="4:14" x14ac:dyDescent="0.3">
      <c r="D24">
        <v>12</v>
      </c>
      <c r="N24">
        <f>M$13*M$7*(1-M$8*hr)+N23*N$7*N$8*(1-M$8*hr)</f>
        <v>60.145118822399994</v>
      </c>
    </row>
    <row r="25" spans="4:14" x14ac:dyDescent="0.3">
      <c r="D25">
        <v>13</v>
      </c>
      <c r="N25">
        <f>M$13*M$7*(1-M$8*hr)+N24*N$7*N$8*(1-M$8*hr)</f>
        <v>60.087071293439998</v>
      </c>
    </row>
    <row r="26" spans="4:14" x14ac:dyDescent="0.3">
      <c r="D26">
        <v>14</v>
      </c>
      <c r="N26">
        <f>M$13*M$7*(1-M$8*hr)+N25*N$7*N$8*(1-M$8*hr)</f>
        <v>60.052242776063999</v>
      </c>
    </row>
    <row r="27" spans="4:14" x14ac:dyDescent="0.3">
      <c r="D27">
        <v>15</v>
      </c>
      <c r="N27">
        <f>M$13*M$7*(1-M$8*hr)+N26*N$7*N$8*(1-M$8*hr)</f>
        <v>60.031345665638398</v>
      </c>
    </row>
    <row r="28" spans="4:14" x14ac:dyDescent="0.3">
      <c r="D28">
        <v>16</v>
      </c>
      <c r="N28">
        <f>M$13*M$7*(1-M$8*hr)+N27*N$7*N$8*(1-M$8*hr)</f>
        <v>60.018807399383036</v>
      </c>
    </row>
    <row r="29" spans="4:14" x14ac:dyDescent="0.3">
      <c r="D29">
        <v>17</v>
      </c>
      <c r="N29">
        <f>M$13*M$7*(1-M$8*hr)+N28*N$7*N$8*(1-M$8*hr)</f>
        <v>60.011284439629819</v>
      </c>
    </row>
    <row r="30" spans="4:14" x14ac:dyDescent="0.3">
      <c r="D30">
        <v>18</v>
      </c>
      <c r="N30">
        <f>M$13*M$7*(1-M$8*hr)+N29*N$7*N$8*(1-M$8*hr)</f>
        <v>60.006770663777893</v>
      </c>
    </row>
    <row r="31" spans="4:14" x14ac:dyDescent="0.3">
      <c r="D31">
        <v>19</v>
      </c>
      <c r="N31">
        <f>M$13*M$7*(1-M$8*hr)+N30*N$7*N$8*(1-M$8*hr)</f>
        <v>60.004062398266733</v>
      </c>
    </row>
    <row r="32" spans="4:14" x14ac:dyDescent="0.3">
      <c r="D32">
        <v>20</v>
      </c>
      <c r="N32">
        <f>M$13*M$7*(1-M$8*hr)+N31*N$7*N$8*(1-M$8*hr)</f>
        <v>60.002437438960037</v>
      </c>
    </row>
    <row r="33" spans="4:14" x14ac:dyDescent="0.3">
      <c r="D33">
        <v>21</v>
      </c>
      <c r="N33">
        <f>M$13*M$7*(1-M$8*hr)+N32*N$7*N$8*(1-M$8*hr)</f>
        <v>60.001462463376022</v>
      </c>
    </row>
    <row r="34" spans="4:14" x14ac:dyDescent="0.3">
      <c r="D34">
        <v>22</v>
      </c>
      <c r="N34">
        <f>M$13*M$7*(1-M$8*hr)+N33*N$7*N$8*(1-M$8*hr)</f>
        <v>60.000877478025615</v>
      </c>
    </row>
    <row r="35" spans="4:14" x14ac:dyDescent="0.3">
      <c r="D35">
        <v>23</v>
      </c>
      <c r="N35">
        <f>M$13*M$7*(1-M$8*hr)+N34*N$7*N$8*(1-M$8*hr)</f>
        <v>60.000526486815367</v>
      </c>
    </row>
    <row r="36" spans="4:14" x14ac:dyDescent="0.3">
      <c r="D36">
        <v>24</v>
      </c>
      <c r="N36">
        <f>M$13*M$7*(1-M$8*hr)+N35*N$7*N$8*(1-M$8*hr)</f>
        <v>60.000315892089219</v>
      </c>
    </row>
    <row r="37" spans="4:14" x14ac:dyDescent="0.3">
      <c r="D37">
        <v>25</v>
      </c>
      <c r="N37">
        <f>M$13*M$7*(1-M$8*hr)+N36*N$7*N$8*(1-M$8*hr)</f>
        <v>60.000189535253533</v>
      </c>
    </row>
    <row r="38" spans="4:14" x14ac:dyDescent="0.3">
      <c r="D38">
        <v>26</v>
      </c>
      <c r="N38">
        <f>M$13*M$7*(1-M$8*hr)+N37*N$7*N$8*(1-M$8*hr)</f>
        <v>60.000113721152118</v>
      </c>
    </row>
    <row r="39" spans="4:14" x14ac:dyDescent="0.3">
      <c r="D39">
        <v>27</v>
      </c>
      <c r="N39">
        <f>M$13*M$7*(1-M$8*hr)+N38*N$7*N$8*(1-M$8*hr)</f>
        <v>60.00006823269127</v>
      </c>
    </row>
    <row r="40" spans="4:14" x14ac:dyDescent="0.3">
      <c r="D40">
        <v>28</v>
      </c>
      <c r="N40">
        <f>M$13*M$7*(1-M$8*hr)+N39*N$7*N$8*(1-M$8*hr)</f>
        <v>60.000040939614763</v>
      </c>
    </row>
    <row r="41" spans="4:14" x14ac:dyDescent="0.3">
      <c r="D41">
        <v>29</v>
      </c>
      <c r="N41">
        <f>M$13*M$7*(1-M$8*hr)+N40*N$7*N$8*(1-M$8*hr)</f>
        <v>60.000024563768854</v>
      </c>
    </row>
    <row r="42" spans="4:14" x14ac:dyDescent="0.3">
      <c r="D42">
        <v>30</v>
      </c>
      <c r="N42">
        <f>M$13*M$7*(1-M$8*hr)+N41*N$7*N$8*(1-M$8*hr)</f>
        <v>60.000014738261314</v>
      </c>
    </row>
    <row r="43" spans="4:14" x14ac:dyDescent="0.3">
      <c r="D43">
        <v>31</v>
      </c>
      <c r="N43">
        <f>M$13*M$7*(1-M$8*hr)+N42*N$7*N$8*(1-M$8*hr)</f>
        <v>60.000008842956788</v>
      </c>
    </row>
    <row r="44" spans="4:14" x14ac:dyDescent="0.3">
      <c r="D44">
        <v>32</v>
      </c>
      <c r="N44">
        <f>M$13*M$7*(1-M$8*hr)+N43*N$7*N$8*(1-M$8*hr)</f>
        <v>60.000005305774074</v>
      </c>
    </row>
    <row r="45" spans="4:14" x14ac:dyDescent="0.3">
      <c r="D45">
        <v>33</v>
      </c>
      <c r="N45">
        <f>M$13*M$7*(1-M$8*hr)+N44*N$7*N$8*(1-M$8*hr)</f>
        <v>60.000003183464443</v>
      </c>
    </row>
    <row r="46" spans="4:14" x14ac:dyDescent="0.3">
      <c r="D46">
        <v>34</v>
      </c>
      <c r="N46">
        <f>M$13*M$7*(1-M$8*hr)+N45*N$7*N$8*(1-M$8*hr)</f>
        <v>60.000001910078666</v>
      </c>
    </row>
    <row r="47" spans="4:14" x14ac:dyDescent="0.3">
      <c r="D47">
        <v>35</v>
      </c>
      <c r="N47">
        <f>M$13*M$7*(1-M$8*hr)+N46*N$7*N$8*(1-M$8*hr)</f>
        <v>60.000001146047197</v>
      </c>
    </row>
    <row r="48" spans="4:14" x14ac:dyDescent="0.3">
      <c r="D48">
        <v>36</v>
      </c>
      <c r="N48">
        <f>M$13*M$7*(1-M$8*hr)+N47*N$7*N$8*(1-M$8*hr)</f>
        <v>60.000000687628315</v>
      </c>
    </row>
    <row r="49" spans="4:14" x14ac:dyDescent="0.3">
      <c r="D49">
        <v>37</v>
      </c>
      <c r="N49">
        <f>M$13*M$7*(1-M$8*hr)+N48*N$7*N$8*(1-M$8*hr)</f>
        <v>60.000000412576988</v>
      </c>
    </row>
    <row r="50" spans="4:14" x14ac:dyDescent="0.3">
      <c r="D50">
        <v>38</v>
      </c>
      <c r="N50">
        <f>M$13*M$7*(1-M$8*hr)+N49*N$7*N$8*(1-M$8*hr)</f>
        <v>60.00000024754619</v>
      </c>
    </row>
    <row r="51" spans="4:14" x14ac:dyDescent="0.3">
      <c r="D51">
        <v>39</v>
      </c>
      <c r="N51">
        <f>M$13*M$7*(1-M$8*hr)+N50*N$7*N$8*(1-M$8*hr)</f>
        <v>60.000000148527711</v>
      </c>
    </row>
    <row r="52" spans="4:14" x14ac:dyDescent="0.3">
      <c r="D52">
        <v>40</v>
      </c>
      <c r="N52">
        <f>M$13*M$7*(1-M$8*hr)+N51*N$7*N$8*(1-M$8*hr)</f>
        <v>60.000000089116625</v>
      </c>
    </row>
    <row r="53" spans="4:14" x14ac:dyDescent="0.3">
      <c r="D53">
        <v>41</v>
      </c>
      <c r="N53">
        <f>M$13*M$7*(1-M$8*hr)+N52*N$7*N$8*(1-M$8*hr)</f>
        <v>60.000000053469975</v>
      </c>
    </row>
    <row r="54" spans="4:14" x14ac:dyDescent="0.3">
      <c r="D54">
        <v>42</v>
      </c>
      <c r="N54">
        <f>M$13*M$7*(1-M$8*hr)+N53*N$7*N$8*(1-M$8*hr)</f>
        <v>60.000000032081985</v>
      </c>
    </row>
    <row r="55" spans="4:14" x14ac:dyDescent="0.3">
      <c r="D55">
        <v>43</v>
      </c>
      <c r="N55">
        <f>M$13*M$7*(1-M$8*hr)+N54*N$7*N$8*(1-M$8*hr)</f>
        <v>60.000000019249192</v>
      </c>
    </row>
    <row r="56" spans="4:14" x14ac:dyDescent="0.3">
      <c r="D56">
        <v>44</v>
      </c>
      <c r="N56">
        <f>M$13*M$7*(1-M$8*hr)+N55*N$7*N$8*(1-M$8*hr)</f>
        <v>60.000000011549517</v>
      </c>
    </row>
    <row r="57" spans="4:14" x14ac:dyDescent="0.3">
      <c r="D57">
        <v>45</v>
      </c>
      <c r="N57">
        <f>M$13*M$7*(1-M$8*hr)+N56*N$7*N$8*(1-M$8*hr)</f>
        <v>60.00000000692971</v>
      </c>
    </row>
    <row r="58" spans="4:14" x14ac:dyDescent="0.3">
      <c r="D58">
        <v>46</v>
      </c>
      <c r="N58">
        <f>M$13*M$7*(1-M$8*hr)+N57*N$7*N$8*(1-M$8*hr)</f>
        <v>60.000000004157826</v>
      </c>
    </row>
    <row r="59" spans="4:14" x14ac:dyDescent="0.3">
      <c r="D59">
        <v>47</v>
      </c>
      <c r="N59">
        <f>M$13*M$7*(1-M$8*hr)+N58*N$7*N$8*(1-M$8*hr)</f>
        <v>60.000000002494694</v>
      </c>
    </row>
    <row r="60" spans="4:14" x14ac:dyDescent="0.3">
      <c r="D60">
        <v>48</v>
      </c>
      <c r="N60">
        <f>M$13*M$7*(1-M$8*hr)+N59*N$7*N$8*(1-M$8*hr)</f>
        <v>60.000000001496815</v>
      </c>
    </row>
    <row r="61" spans="4:14" x14ac:dyDescent="0.3">
      <c r="D61">
        <v>49</v>
      </c>
      <c r="N61">
        <f>M$13*M$7*(1-M$8*hr)+N60*N$7*N$8*(1-M$8*hr)</f>
        <v>60.00000000089809</v>
      </c>
    </row>
    <row r="62" spans="4:14" x14ac:dyDescent="0.3">
      <c r="D62">
        <v>50</v>
      </c>
      <c r="N62">
        <f>M$13*M$7*(1-M$8*hr)+N61*N$7*N$8*(1-M$8*hr)</f>
        <v>60.000000000538854</v>
      </c>
    </row>
    <row r="63" spans="4:14" x14ac:dyDescent="0.3">
      <c r="D63">
        <v>51</v>
      </c>
      <c r="N63">
        <f>M$13*M$7*(1-M$8*hr)+N62*N$7*N$8*(1-M$8*hr)</f>
        <v>60.000000000323311</v>
      </c>
    </row>
    <row r="64" spans="4:14" x14ac:dyDescent="0.3">
      <c r="D64">
        <v>52</v>
      </c>
      <c r="N64">
        <f>M$13*M$7*(1-M$8*hr)+N63*N$7*N$8*(1-M$8*hr)</f>
        <v>60.000000000193985</v>
      </c>
    </row>
    <row r="65" spans="4:14" x14ac:dyDescent="0.3">
      <c r="D65">
        <v>53</v>
      </c>
      <c r="N65">
        <f>M$13*M$7*(1-M$8*hr)+N64*N$7*N$8*(1-M$8*hr)</f>
        <v>60.000000000116387</v>
      </c>
    </row>
    <row r="66" spans="4:14" x14ac:dyDescent="0.3">
      <c r="D66">
        <v>54</v>
      </c>
      <c r="N66">
        <f>M$13*M$7*(1-M$8*hr)+N65*N$7*N$8*(1-M$8*hr)</f>
        <v>60.000000000069832</v>
      </c>
    </row>
    <row r="67" spans="4:14" x14ac:dyDescent="0.3">
      <c r="D67">
        <v>55</v>
      </c>
      <c r="N67">
        <f>M$13*M$7*(1-M$8*hr)+N66*N$7*N$8*(1-M$8*hr)</f>
        <v>60.000000000041901</v>
      </c>
    </row>
    <row r="68" spans="4:14" x14ac:dyDescent="0.3">
      <c r="D68">
        <v>56</v>
      </c>
      <c r="N68">
        <f>M$13*M$7*(1-M$8*hr)+N67*N$7*N$8*(1-M$8*hr)</f>
        <v>60.000000000025139</v>
      </c>
    </row>
    <row r="69" spans="4:14" x14ac:dyDescent="0.3">
      <c r="D69">
        <v>57</v>
      </c>
      <c r="N69">
        <f>M$13*M$7*(1-M$8*hr)+N68*N$7*N$8*(1-M$8*hr)</f>
        <v>60.000000000015085</v>
      </c>
    </row>
    <row r="70" spans="4:14" x14ac:dyDescent="0.3">
      <c r="D70">
        <v>58</v>
      </c>
      <c r="N70">
        <f>M$13*M$7*(1-M$8*hr)+N69*N$7*N$8*(1-M$8*hr)</f>
        <v>60.000000000009052</v>
      </c>
    </row>
    <row r="71" spans="4:14" x14ac:dyDescent="0.3">
      <c r="D71">
        <v>59</v>
      </c>
      <c r="N71">
        <f>M$13*M$7*(1-M$8*hr)+N70*N$7*N$8*(1-M$8*hr)</f>
        <v>60.000000000005429</v>
      </c>
    </row>
    <row r="72" spans="4:14" x14ac:dyDescent="0.3">
      <c r="D72">
        <v>60</v>
      </c>
      <c r="N72">
        <f>M$13*M$7*(1-M$8*hr)+N71*N$7*N$8*(1-M$8*hr)</f>
        <v>60.000000000003254</v>
      </c>
    </row>
    <row r="73" spans="4:14" x14ac:dyDescent="0.3">
      <c r="D73">
        <v>61</v>
      </c>
      <c r="N73">
        <f>M$13*M$7*(1-M$8*hr)+N72*N$7*N$8*(1-M$8*hr)</f>
        <v>60.000000000001954</v>
      </c>
    </row>
    <row r="74" spans="4:14" x14ac:dyDescent="0.3">
      <c r="D74">
        <v>62</v>
      </c>
      <c r="N74">
        <f>M$13*M$7*(1-M$8*hr)+N73*N$7*N$8*(1-M$8*hr)</f>
        <v>60.000000000001172</v>
      </c>
    </row>
    <row r="75" spans="4:14" x14ac:dyDescent="0.3">
      <c r="D75">
        <v>63</v>
      </c>
      <c r="N75">
        <f>M$13*M$7*(1-M$8*hr)+N74*N$7*N$8*(1-M$8*hr)</f>
        <v>60.000000000000703</v>
      </c>
    </row>
    <row r="76" spans="4:14" x14ac:dyDescent="0.3">
      <c r="D76">
        <v>64</v>
      </c>
      <c r="N76">
        <f>M$13*M$7*(1-M$8*hr)+N75*N$7*N$8*(1-M$8*hr)</f>
        <v>60.000000000000419</v>
      </c>
    </row>
    <row r="77" spans="4:14" x14ac:dyDescent="0.3">
      <c r="D77">
        <v>65</v>
      </c>
      <c r="N77">
        <f>M$13*M$7*(1-M$8*hr)+N76*N$7*N$8*(1-M$8*hr)</f>
        <v>60.000000000000249</v>
      </c>
    </row>
    <row r="78" spans="4:14" x14ac:dyDescent="0.3">
      <c r="D78">
        <v>66</v>
      </c>
      <c r="N78">
        <f>M$13*M$7*(1-M$8*hr)+N77*N$7*N$8*(1-M$8*hr)</f>
        <v>60.000000000000149</v>
      </c>
    </row>
    <row r="79" spans="4:14" x14ac:dyDescent="0.3">
      <c r="D79">
        <v>67</v>
      </c>
      <c r="N79">
        <f>M$13*M$7*(1-M$8*hr)+N78*N$7*N$8*(1-M$8*hr)</f>
        <v>60.000000000000085</v>
      </c>
    </row>
    <row r="80" spans="4:14" x14ac:dyDescent="0.3">
      <c r="D80">
        <v>68</v>
      </c>
      <c r="N80">
        <f>M$13*M$7*(1-M$8*hr)+N79*N$7*N$8*(1-M$8*hr)</f>
        <v>60.00000000000005</v>
      </c>
    </row>
    <row r="81" spans="4:14" x14ac:dyDescent="0.3">
      <c r="D81">
        <v>69</v>
      </c>
      <c r="N81">
        <f>M$13*M$7*(1-M$8*hr)+N80*N$7*N$8*(1-M$8*hr)</f>
        <v>60.000000000000028</v>
      </c>
    </row>
    <row r="82" spans="4:14" x14ac:dyDescent="0.3">
      <c r="D82">
        <v>70</v>
      </c>
      <c r="N82">
        <f>M$13*M$7*(1-M$8*hr)+N81*N$7*N$8*(1-M$8*hr)</f>
        <v>60.000000000000014</v>
      </c>
    </row>
    <row r="83" spans="4:14" x14ac:dyDescent="0.3">
      <c r="D83">
        <v>71</v>
      </c>
      <c r="N83">
        <f>M$13*M$7*(1-M$8*hr)+N82*N$7*N$8*(1-M$8*hr)</f>
        <v>60.000000000000007</v>
      </c>
    </row>
    <row r="84" spans="4:14" x14ac:dyDescent="0.3">
      <c r="D84">
        <v>72</v>
      </c>
      <c r="N84">
        <f>M$13*M$7*(1-M$8*hr)+N83*N$7*N$8*(1-M$8*hr)</f>
        <v>60</v>
      </c>
    </row>
    <row r="85" spans="4:14" x14ac:dyDescent="0.3">
      <c r="D85">
        <v>73</v>
      </c>
      <c r="N85">
        <f>M$13*M$7*(1-M$8*hr)+N84*N$7*N$8*(1-M$8*hr)</f>
        <v>60</v>
      </c>
    </row>
    <row r="86" spans="4:14" x14ac:dyDescent="0.3">
      <c r="D86">
        <v>74</v>
      </c>
      <c r="N86">
        <f>M$13*M$7*(1-M$8*hr)+N85*N$7*N$8*(1-M$8*hr)</f>
        <v>60</v>
      </c>
    </row>
    <row r="87" spans="4:14" x14ac:dyDescent="0.3">
      <c r="D87">
        <v>75</v>
      </c>
      <c r="N87">
        <f>M$13*M$7*(1-M$8*hr)+N86*N$7*N$8*(1-M$8*hr)</f>
        <v>60</v>
      </c>
    </row>
    <row r="88" spans="4:14" x14ac:dyDescent="0.3">
      <c r="D88">
        <v>76</v>
      </c>
      <c r="N88">
        <f>M$13*M$7*(1-M$8*hr)+N87*N$7*N$8*(1-M$8*hr)</f>
        <v>60</v>
      </c>
    </row>
    <row r="89" spans="4:14" x14ac:dyDescent="0.3">
      <c r="D89">
        <v>77</v>
      </c>
      <c r="N89">
        <f>M$13*M$7*(1-M$8*hr)+N88*N$7*N$8*(1-M$8*hr)</f>
        <v>60</v>
      </c>
    </row>
    <row r="90" spans="4:14" x14ac:dyDescent="0.3">
      <c r="D90">
        <v>78</v>
      </c>
      <c r="N90">
        <f>M$13*M$7*(1-M$8*hr)+N89*N$7*N$8*(1-M$8*hr)</f>
        <v>60</v>
      </c>
    </row>
    <row r="91" spans="4:14" x14ac:dyDescent="0.3">
      <c r="D91">
        <v>79</v>
      </c>
      <c r="N91">
        <f>M$13*M$7*(1-M$8*hr)+N90*N$7*N$8*(1-M$8*hr)</f>
        <v>60</v>
      </c>
    </row>
    <row r="92" spans="4:14" x14ac:dyDescent="0.3">
      <c r="D92">
        <v>80</v>
      </c>
      <c r="N92">
        <f>M$13*M$7*(1-M$8*hr)+N91*N$7*N$8*(1-M$8*hr)</f>
        <v>60</v>
      </c>
    </row>
    <row r="93" spans="4:14" x14ac:dyDescent="0.3">
      <c r="D93">
        <v>81</v>
      </c>
      <c r="N93">
        <f>M$13*M$7*(1-M$8*hr)+N92*N$7*N$8*(1-M$8*hr)</f>
        <v>60</v>
      </c>
    </row>
    <row r="94" spans="4:14" x14ac:dyDescent="0.3">
      <c r="D94">
        <v>82</v>
      </c>
      <c r="N94">
        <f>M$13*M$7*(1-M$8*hr)+N93*N$7*N$8*(1-M$8*hr)</f>
        <v>60</v>
      </c>
    </row>
    <row r="95" spans="4:14" x14ac:dyDescent="0.3">
      <c r="D95">
        <v>83</v>
      </c>
      <c r="N95">
        <f>M$13*M$7*(1-M$8*hr)+N94*N$7*N$8*(1-M$8*hr)</f>
        <v>60</v>
      </c>
    </row>
    <row r="96" spans="4:14" x14ac:dyDescent="0.3">
      <c r="D96">
        <v>84</v>
      </c>
      <c r="N96">
        <f>M$13*M$7*(1-M$8*hr)+N95*N$7*N$8*(1-M$8*hr)</f>
        <v>60</v>
      </c>
    </row>
    <row r="97" spans="4:14" x14ac:dyDescent="0.3">
      <c r="D97">
        <v>85</v>
      </c>
      <c r="N97">
        <f>M$13*M$7*(1-M$8*hr)+N96*N$7*N$8*(1-M$8*hr)</f>
        <v>60</v>
      </c>
    </row>
    <row r="98" spans="4:14" x14ac:dyDescent="0.3">
      <c r="D98">
        <v>86</v>
      </c>
      <c r="N98">
        <f>M$13*M$7*(1-M$8*hr)+N97*N$7*N$8*(1-M$8*hr)</f>
        <v>60</v>
      </c>
    </row>
    <row r="99" spans="4:14" x14ac:dyDescent="0.3">
      <c r="D99">
        <v>87</v>
      </c>
      <c r="N99">
        <f>M$13*M$7*(1-M$8*hr)+N98*N$7*N$8*(1-M$8*hr)</f>
        <v>60</v>
      </c>
    </row>
    <row r="100" spans="4:14" x14ac:dyDescent="0.3">
      <c r="D100">
        <v>88</v>
      </c>
      <c r="N100">
        <f>M$13*M$7*(1-M$8*hr)+N99*N$7*N$8*(1-M$8*hr)</f>
        <v>60</v>
      </c>
    </row>
    <row r="101" spans="4:14" x14ac:dyDescent="0.3">
      <c r="D101">
        <v>89</v>
      </c>
      <c r="N101">
        <f>M$13*M$7*(1-M$8*hr)+N100*N$7*N$8*(1-M$8*hr)</f>
        <v>60</v>
      </c>
    </row>
    <row r="102" spans="4:14" x14ac:dyDescent="0.3">
      <c r="D102">
        <v>90</v>
      </c>
      <c r="N102">
        <f>M$13*M$7*(1-M$8*hr)+N101*N$7*N$8*(1-M$8*hr)</f>
        <v>60</v>
      </c>
    </row>
    <row r="103" spans="4:14" x14ac:dyDescent="0.3">
      <c r="D103">
        <v>91</v>
      </c>
      <c r="N103">
        <f>M$13*M$7*(1-M$8*hr)+N102*N$7*N$8*(1-M$8*hr)</f>
        <v>60</v>
      </c>
    </row>
    <row r="104" spans="4:14" x14ac:dyDescent="0.3">
      <c r="D104">
        <v>92</v>
      </c>
      <c r="N104">
        <f>M$13*M$7*(1-M$8*hr)+N103*N$7*N$8*(1-M$8*hr)</f>
        <v>60</v>
      </c>
    </row>
    <row r="105" spans="4:14" x14ac:dyDescent="0.3">
      <c r="D105">
        <v>93</v>
      </c>
      <c r="N105">
        <f>M$13*M$7*(1-M$8*hr)+N104*N$7*N$8*(1-M$8*hr)</f>
        <v>60</v>
      </c>
    </row>
    <row r="106" spans="4:14" x14ac:dyDescent="0.3">
      <c r="D106">
        <v>94</v>
      </c>
      <c r="N106">
        <f>M$13*M$7*(1-M$8*hr)+N105*N$7*N$8*(1-M$8*hr)</f>
        <v>60</v>
      </c>
    </row>
    <row r="107" spans="4:14" x14ac:dyDescent="0.3">
      <c r="D107">
        <v>95</v>
      </c>
      <c r="N107">
        <f>M$13*M$7*(1-M$8*hr)+N106*N$7*N$8*(1-M$8*hr)</f>
        <v>60</v>
      </c>
    </row>
    <row r="108" spans="4:14" x14ac:dyDescent="0.3">
      <c r="D108">
        <v>96</v>
      </c>
      <c r="N108">
        <f>M$13*M$7*(1-M$8*hr)+N107*N$7*N$8*(1-M$8*hr)</f>
        <v>60</v>
      </c>
    </row>
    <row r="109" spans="4:14" x14ac:dyDescent="0.3">
      <c r="D109">
        <v>97</v>
      </c>
      <c r="N109">
        <f>M$13*M$7*(1-M$8*hr)+N108*N$7*N$8*(1-M$8*hr)</f>
        <v>60</v>
      </c>
    </row>
    <row r="110" spans="4:14" x14ac:dyDescent="0.3">
      <c r="D110">
        <v>98</v>
      </c>
      <c r="N110">
        <f>M$13*M$7*(1-M$8*hr)+N109*N$7*N$8*(1-M$8*hr)</f>
        <v>60</v>
      </c>
    </row>
    <row r="111" spans="4:14" x14ac:dyDescent="0.3">
      <c r="D111">
        <v>99</v>
      </c>
      <c r="N111">
        <f>M$13*M$7*(1-M$8*hr)+N110*N$7*N$8*(1-M$8*hr)</f>
        <v>60</v>
      </c>
    </row>
    <row r="112" spans="4:14" x14ac:dyDescent="0.3">
      <c r="D112">
        <v>100</v>
      </c>
      <c r="N112">
        <f>M$13*M$7*(1-M$8*hr)+N111*N$7*N$8*(1-M$8*hr)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age</vt:lpstr>
      <vt:lpstr>fecundity</vt:lpstr>
      <vt:lpstr>hr</vt:lpstr>
      <vt:lpstr>pmature</vt:lpstr>
      <vt:lpstr>survival</vt:lpstr>
      <vt:lpstr>vul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</dc:creator>
  <cp:lastModifiedBy>UF</cp:lastModifiedBy>
  <dcterms:created xsi:type="dcterms:W3CDTF">2017-10-14T16:54:15Z</dcterms:created>
  <dcterms:modified xsi:type="dcterms:W3CDTF">2017-10-14T19:17:50Z</dcterms:modified>
</cp:coreProperties>
</file>