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11916" windowHeight="10632" tabRatio="500"/>
  </bookViews>
  <sheets>
    <sheet name="Omniscient Manager" sheetId="1" r:id="rId1"/>
  </sheets>
  <definedNames>
    <definedName name="br">'Omniscient Manager'!$B$2</definedName>
    <definedName name="hr">'Omniscient Manager'!$G$2:$G$101</definedName>
    <definedName name="hr1_">#REF!</definedName>
    <definedName name="Nk">#REF!</definedName>
    <definedName name="sa">'Omniscient Manager'!$B$1</definedName>
    <definedName name="sj">'Omniscient Manager'!$B$3</definedName>
    <definedName name="sjmax">#REF!</definedName>
    <definedName name="solver_adj" localSheetId="0" hidden="1">'Omniscient Manager'!$G$2:$G$101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'Omniscient Manager'!$G$2:$G$101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'Omniscient Manager'!$B$6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0.999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H3" i="1"/>
  <c r="F3" i="1"/>
  <c r="E4" i="1"/>
  <c r="H4" i="1"/>
  <c r="F4" i="1"/>
  <c r="E5" i="1"/>
  <c r="H5" i="1"/>
  <c r="F5" i="1"/>
  <c r="E6" i="1"/>
  <c r="H6" i="1"/>
  <c r="F6" i="1"/>
  <c r="E7" i="1"/>
  <c r="H7" i="1"/>
  <c r="F7" i="1"/>
  <c r="E8" i="1"/>
  <c r="H8" i="1"/>
  <c r="F8" i="1"/>
  <c r="E9" i="1"/>
  <c r="H9" i="1"/>
  <c r="F9" i="1"/>
  <c r="E10" i="1"/>
  <c r="H10" i="1"/>
  <c r="F10" i="1"/>
  <c r="E11" i="1"/>
  <c r="H11" i="1"/>
  <c r="F11" i="1"/>
  <c r="E12" i="1"/>
  <c r="H12" i="1"/>
  <c r="F12" i="1"/>
  <c r="E13" i="1"/>
  <c r="H13" i="1"/>
  <c r="F13" i="1"/>
  <c r="E14" i="1"/>
  <c r="H14" i="1"/>
  <c r="F14" i="1"/>
  <c r="E15" i="1"/>
  <c r="H15" i="1"/>
  <c r="F15" i="1"/>
  <c r="E16" i="1"/>
  <c r="H16" i="1"/>
  <c r="F16" i="1"/>
  <c r="E17" i="1"/>
  <c r="H17" i="1"/>
  <c r="F17" i="1"/>
  <c r="E18" i="1"/>
  <c r="H18" i="1"/>
  <c r="F18" i="1"/>
  <c r="E19" i="1"/>
  <c r="H19" i="1"/>
  <c r="F19" i="1"/>
  <c r="E20" i="1"/>
  <c r="H20" i="1"/>
  <c r="F20" i="1"/>
  <c r="E21" i="1"/>
  <c r="H21" i="1"/>
  <c r="F21" i="1"/>
  <c r="E22" i="1"/>
  <c r="H22" i="1"/>
  <c r="F22" i="1"/>
  <c r="E23" i="1"/>
  <c r="H23" i="1"/>
  <c r="F23" i="1"/>
  <c r="E24" i="1"/>
  <c r="H24" i="1"/>
  <c r="F24" i="1"/>
  <c r="E25" i="1"/>
  <c r="H25" i="1"/>
  <c r="F25" i="1"/>
  <c r="E26" i="1"/>
  <c r="H26" i="1"/>
  <c r="F26" i="1"/>
  <c r="E27" i="1"/>
  <c r="H27" i="1"/>
  <c r="F27" i="1"/>
  <c r="E28" i="1"/>
  <c r="H28" i="1"/>
  <c r="F28" i="1"/>
  <c r="E29" i="1"/>
  <c r="H29" i="1"/>
  <c r="F29" i="1"/>
  <c r="E30" i="1"/>
  <c r="H30" i="1"/>
  <c r="F30" i="1"/>
  <c r="E31" i="1"/>
  <c r="H31" i="1"/>
  <c r="F31" i="1"/>
  <c r="E32" i="1"/>
  <c r="H32" i="1"/>
  <c r="F32" i="1"/>
  <c r="E33" i="1"/>
  <c r="H33" i="1"/>
  <c r="F33" i="1"/>
  <c r="E34" i="1"/>
  <c r="H34" i="1"/>
  <c r="F34" i="1"/>
  <c r="E35" i="1"/>
  <c r="H35" i="1"/>
  <c r="F35" i="1"/>
  <c r="E36" i="1"/>
  <c r="H36" i="1"/>
  <c r="F36" i="1"/>
  <c r="E37" i="1"/>
  <c r="H37" i="1"/>
  <c r="F37" i="1"/>
  <c r="E38" i="1"/>
  <c r="H38" i="1"/>
  <c r="F38" i="1"/>
  <c r="E39" i="1"/>
  <c r="H39" i="1"/>
  <c r="F39" i="1"/>
  <c r="E40" i="1"/>
  <c r="H40" i="1"/>
  <c r="F40" i="1"/>
  <c r="E41" i="1"/>
  <c r="H41" i="1"/>
  <c r="F41" i="1"/>
  <c r="E42" i="1"/>
  <c r="H42" i="1"/>
  <c r="F42" i="1"/>
  <c r="E43" i="1"/>
  <c r="H43" i="1"/>
  <c r="F43" i="1"/>
  <c r="E44" i="1"/>
  <c r="H44" i="1"/>
  <c r="F44" i="1"/>
  <c r="E45" i="1"/>
  <c r="H45" i="1"/>
  <c r="F45" i="1"/>
  <c r="E46" i="1"/>
  <c r="H46" i="1"/>
  <c r="F46" i="1"/>
  <c r="E47" i="1"/>
  <c r="H47" i="1"/>
  <c r="F47" i="1"/>
  <c r="E48" i="1"/>
  <c r="H48" i="1"/>
  <c r="F48" i="1"/>
  <c r="E49" i="1"/>
  <c r="H49" i="1"/>
  <c r="F49" i="1"/>
  <c r="E50" i="1"/>
  <c r="H50" i="1"/>
  <c r="F50" i="1"/>
  <c r="E51" i="1"/>
  <c r="H51" i="1"/>
  <c r="F51" i="1"/>
  <c r="E52" i="1"/>
  <c r="H52" i="1"/>
  <c r="F52" i="1"/>
  <c r="E53" i="1"/>
  <c r="H53" i="1"/>
  <c r="F53" i="1"/>
  <c r="E54" i="1"/>
  <c r="H54" i="1"/>
  <c r="F54" i="1"/>
  <c r="E55" i="1"/>
  <c r="H55" i="1"/>
  <c r="F55" i="1"/>
  <c r="E56" i="1"/>
  <c r="H56" i="1"/>
  <c r="F56" i="1"/>
  <c r="E57" i="1"/>
  <c r="H57" i="1"/>
  <c r="F57" i="1"/>
  <c r="E58" i="1"/>
  <c r="H58" i="1"/>
  <c r="F58" i="1"/>
  <c r="E59" i="1"/>
  <c r="H59" i="1"/>
  <c r="F59" i="1"/>
  <c r="E60" i="1"/>
  <c r="H60" i="1"/>
  <c r="F60" i="1"/>
  <c r="E61" i="1"/>
  <c r="H61" i="1"/>
  <c r="F61" i="1"/>
  <c r="E62" i="1"/>
  <c r="H62" i="1"/>
  <c r="F62" i="1"/>
  <c r="E63" i="1"/>
  <c r="H63" i="1"/>
  <c r="F63" i="1"/>
  <c r="E64" i="1"/>
  <c r="H64" i="1"/>
  <c r="F64" i="1"/>
  <c r="E65" i="1"/>
  <c r="H65" i="1"/>
  <c r="F65" i="1"/>
  <c r="E66" i="1"/>
  <c r="H66" i="1"/>
  <c r="F66" i="1"/>
  <c r="E67" i="1"/>
  <c r="H67" i="1"/>
  <c r="F67" i="1"/>
  <c r="E68" i="1"/>
  <c r="H68" i="1"/>
  <c r="F68" i="1"/>
  <c r="E69" i="1"/>
  <c r="H69" i="1"/>
  <c r="F69" i="1"/>
  <c r="E70" i="1"/>
  <c r="H70" i="1"/>
  <c r="F70" i="1"/>
  <c r="E71" i="1"/>
  <c r="H71" i="1"/>
  <c r="F71" i="1"/>
  <c r="E72" i="1"/>
  <c r="H72" i="1"/>
  <c r="F72" i="1"/>
  <c r="E73" i="1"/>
  <c r="H73" i="1"/>
  <c r="F73" i="1"/>
  <c r="E74" i="1"/>
  <c r="H74" i="1"/>
  <c r="F74" i="1"/>
  <c r="E75" i="1"/>
  <c r="H75" i="1"/>
  <c r="F75" i="1"/>
  <c r="E76" i="1"/>
  <c r="H76" i="1"/>
  <c r="F76" i="1"/>
  <c r="E77" i="1"/>
  <c r="H77" i="1"/>
  <c r="F77" i="1"/>
  <c r="E78" i="1"/>
  <c r="H78" i="1"/>
  <c r="F78" i="1"/>
  <c r="E79" i="1"/>
  <c r="H79" i="1"/>
  <c r="F79" i="1"/>
  <c r="E80" i="1"/>
  <c r="H80" i="1"/>
  <c r="F80" i="1"/>
  <c r="E81" i="1"/>
  <c r="H81" i="1"/>
  <c r="F81" i="1"/>
  <c r="E82" i="1"/>
  <c r="H82" i="1"/>
  <c r="F82" i="1"/>
  <c r="E83" i="1"/>
  <c r="H83" i="1"/>
  <c r="F83" i="1"/>
  <c r="E84" i="1"/>
  <c r="H84" i="1"/>
  <c r="F84" i="1"/>
  <c r="E85" i="1"/>
  <c r="H85" i="1"/>
  <c r="F85" i="1"/>
  <c r="E86" i="1"/>
  <c r="H86" i="1"/>
  <c r="F86" i="1"/>
  <c r="E87" i="1"/>
  <c r="H87" i="1"/>
  <c r="F87" i="1"/>
  <c r="E88" i="1"/>
  <c r="H88" i="1"/>
  <c r="F88" i="1"/>
  <c r="E89" i="1"/>
  <c r="H89" i="1"/>
  <c r="F89" i="1"/>
  <c r="E90" i="1"/>
  <c r="H90" i="1"/>
  <c r="F90" i="1"/>
  <c r="E91" i="1"/>
  <c r="H91" i="1"/>
  <c r="F91" i="1"/>
  <c r="E92" i="1"/>
  <c r="H92" i="1"/>
  <c r="F92" i="1"/>
  <c r="E93" i="1"/>
  <c r="H93" i="1"/>
  <c r="F93" i="1"/>
  <c r="E94" i="1"/>
  <c r="H94" i="1"/>
  <c r="F94" i="1"/>
  <c r="E95" i="1"/>
  <c r="H95" i="1"/>
  <c r="F95" i="1"/>
  <c r="E96" i="1"/>
  <c r="H96" i="1"/>
  <c r="F96" i="1"/>
  <c r="E97" i="1"/>
  <c r="H97" i="1"/>
  <c r="F97" i="1"/>
  <c r="E98" i="1"/>
  <c r="H98" i="1"/>
  <c r="F98" i="1"/>
  <c r="E99" i="1"/>
  <c r="H99" i="1"/>
  <c r="F99" i="1"/>
  <c r="E100" i="1"/>
  <c r="H100" i="1"/>
  <c r="F100" i="1"/>
  <c r="E101" i="1"/>
  <c r="H101" i="1"/>
  <c r="H2" i="1"/>
  <c r="B9" i="1"/>
  <c r="B8" i="1"/>
  <c r="F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B6" i="1"/>
  <c r="B5" i="1"/>
  <c r="F101" i="1"/>
  <c r="K2" i="1"/>
  <c r="M2" i="1"/>
  <c r="L2" i="1"/>
  <c r="M3" i="1"/>
  <c r="L3" i="1"/>
  <c r="M4" i="1"/>
  <c r="L4" i="1"/>
  <c r="M5" i="1"/>
  <c r="L5" i="1"/>
  <c r="M6" i="1"/>
  <c r="L6" i="1"/>
  <c r="M7" i="1"/>
  <c r="L7" i="1"/>
  <c r="M8" i="1"/>
  <c r="L8" i="1"/>
  <c r="M9" i="1"/>
  <c r="L9" i="1"/>
  <c r="M10" i="1"/>
  <c r="L10" i="1"/>
  <c r="M11" i="1"/>
  <c r="L11" i="1"/>
  <c r="M12" i="1"/>
  <c r="L12" i="1"/>
  <c r="M13" i="1"/>
  <c r="L13" i="1"/>
  <c r="M14" i="1"/>
  <c r="L14" i="1"/>
  <c r="M15" i="1"/>
  <c r="L15" i="1"/>
  <c r="M16" i="1"/>
  <c r="L16" i="1"/>
  <c r="M17" i="1"/>
  <c r="L17" i="1"/>
  <c r="M18" i="1"/>
  <c r="L18" i="1"/>
  <c r="M19" i="1"/>
  <c r="L19" i="1"/>
  <c r="M20" i="1"/>
  <c r="L20" i="1"/>
  <c r="M21" i="1"/>
  <c r="L21" i="1"/>
  <c r="M22" i="1"/>
  <c r="L22" i="1"/>
  <c r="M23" i="1"/>
  <c r="L23" i="1"/>
  <c r="M24" i="1"/>
  <c r="L24" i="1"/>
  <c r="M25" i="1"/>
  <c r="L25" i="1"/>
  <c r="M26" i="1"/>
  <c r="L26" i="1"/>
  <c r="M27" i="1"/>
  <c r="L27" i="1"/>
  <c r="M28" i="1"/>
  <c r="L28" i="1"/>
  <c r="M29" i="1"/>
  <c r="L29" i="1"/>
  <c r="M30" i="1"/>
  <c r="L30" i="1"/>
  <c r="M31" i="1"/>
  <c r="L31" i="1"/>
  <c r="M32" i="1"/>
  <c r="L32" i="1"/>
  <c r="M33" i="1"/>
  <c r="L33" i="1"/>
  <c r="M34" i="1"/>
  <c r="L34" i="1"/>
  <c r="M35" i="1"/>
  <c r="L35" i="1"/>
  <c r="M36" i="1"/>
  <c r="L36" i="1"/>
  <c r="M37" i="1"/>
  <c r="L37" i="1"/>
  <c r="M38" i="1"/>
  <c r="L38" i="1"/>
  <c r="M39" i="1"/>
  <c r="L39" i="1"/>
  <c r="M40" i="1"/>
  <c r="L40" i="1"/>
  <c r="M41" i="1"/>
  <c r="L41" i="1"/>
  <c r="M42" i="1"/>
  <c r="L42" i="1"/>
  <c r="M43" i="1"/>
  <c r="L43" i="1"/>
  <c r="M44" i="1"/>
  <c r="L44" i="1"/>
  <c r="M45" i="1"/>
  <c r="L45" i="1"/>
  <c r="M46" i="1"/>
  <c r="L46" i="1"/>
  <c r="M47" i="1"/>
  <c r="L47" i="1"/>
  <c r="M48" i="1"/>
  <c r="L48" i="1"/>
  <c r="M49" i="1"/>
  <c r="L49" i="1"/>
  <c r="M50" i="1"/>
  <c r="L50" i="1"/>
  <c r="M51" i="1"/>
  <c r="L51" i="1"/>
  <c r="M52" i="1"/>
  <c r="L52" i="1"/>
  <c r="M53" i="1"/>
  <c r="L53" i="1"/>
  <c r="M54" i="1"/>
  <c r="L54" i="1"/>
  <c r="M55" i="1"/>
  <c r="L55" i="1"/>
  <c r="M56" i="1"/>
  <c r="L56" i="1"/>
  <c r="M57" i="1"/>
  <c r="L57" i="1"/>
  <c r="M58" i="1"/>
  <c r="L58" i="1"/>
  <c r="M59" i="1"/>
  <c r="L59" i="1"/>
  <c r="M60" i="1"/>
  <c r="L60" i="1"/>
  <c r="M61" i="1"/>
  <c r="L61" i="1"/>
  <c r="M62" i="1"/>
  <c r="L62" i="1"/>
  <c r="M63" i="1"/>
  <c r="L63" i="1"/>
  <c r="M64" i="1"/>
  <c r="L64" i="1"/>
  <c r="M65" i="1"/>
  <c r="L65" i="1"/>
  <c r="M66" i="1"/>
  <c r="L66" i="1"/>
  <c r="M67" i="1"/>
  <c r="L67" i="1"/>
  <c r="M68" i="1"/>
  <c r="L68" i="1"/>
  <c r="M69" i="1"/>
  <c r="L69" i="1"/>
  <c r="M70" i="1"/>
  <c r="L70" i="1"/>
  <c r="M71" i="1"/>
  <c r="L71" i="1"/>
  <c r="M72" i="1"/>
  <c r="L72" i="1"/>
  <c r="M73" i="1"/>
  <c r="L73" i="1"/>
  <c r="M74" i="1"/>
  <c r="L74" i="1"/>
  <c r="M75" i="1"/>
  <c r="L75" i="1"/>
  <c r="M76" i="1"/>
  <c r="L76" i="1"/>
  <c r="M77" i="1"/>
  <c r="L77" i="1"/>
  <c r="M78" i="1"/>
  <c r="L78" i="1"/>
  <c r="M79" i="1"/>
  <c r="L79" i="1"/>
  <c r="M80" i="1"/>
  <c r="L80" i="1"/>
  <c r="M81" i="1"/>
  <c r="L81" i="1"/>
  <c r="M82" i="1"/>
  <c r="L82" i="1"/>
  <c r="M83" i="1"/>
  <c r="L83" i="1"/>
  <c r="M84" i="1"/>
  <c r="L84" i="1"/>
  <c r="M85" i="1"/>
  <c r="L85" i="1"/>
  <c r="M86" i="1"/>
  <c r="L86" i="1"/>
  <c r="M87" i="1"/>
  <c r="L87" i="1"/>
  <c r="M88" i="1"/>
  <c r="L88" i="1"/>
  <c r="M89" i="1"/>
  <c r="L89" i="1"/>
  <c r="M90" i="1"/>
  <c r="L90" i="1"/>
  <c r="M91" i="1"/>
  <c r="L91" i="1"/>
  <c r="M92" i="1"/>
  <c r="L92" i="1"/>
  <c r="M93" i="1"/>
  <c r="L93" i="1"/>
  <c r="M94" i="1"/>
  <c r="L94" i="1"/>
  <c r="M95" i="1"/>
  <c r="L95" i="1"/>
  <c r="M96" i="1"/>
  <c r="L96" i="1"/>
  <c r="M97" i="1"/>
  <c r="L97" i="1"/>
  <c r="M98" i="1"/>
  <c r="L98" i="1"/>
  <c r="M99" i="1"/>
  <c r="L99" i="1"/>
  <c r="M100" i="1"/>
  <c r="L100" i="1"/>
  <c r="M101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<sst xmlns="http://schemas.openxmlformats.org/spreadsheetml/2006/main" count="17" uniqueCount="16">
  <si>
    <t>sa</t>
  </si>
  <si>
    <t>br</t>
  </si>
  <si>
    <t>sj</t>
  </si>
  <si>
    <t>Time</t>
  </si>
  <si>
    <t>N</t>
  </si>
  <si>
    <t>hr</t>
  </si>
  <si>
    <t>harvest</t>
  </si>
  <si>
    <t>random 1</t>
  </si>
  <si>
    <t>random 2</t>
  </si>
  <si>
    <t>fixed deviation</t>
  </si>
  <si>
    <t>auto correlated random</t>
  </si>
  <si>
    <t>Log Utility</t>
  </si>
  <si>
    <t>Total Harvest</t>
  </si>
  <si>
    <t>Total Utilty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</si>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</sst>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'Omniscient Manager'!$K$1</c:f>
              <c:strCache>
                <c:ptCount val="1"/>
                <c:pt idx="0">
                  <c:v>random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Manager'!$K$2:$K$101</c:f>
              <c:numCache>
                <c:formatCode>General</c:formatCode>
                <c:ptCount val="100"/>
                <c:pt idx="0">
                  <c:v>-0.75544258148760002</c:v>
                </c:pt>
                <c:pt idx="1">
                  <c:v>-0.34647967488068254</c:v>
                </c:pt>
                <c:pt idx="2">
                  <c:v>0.32104193557037952</c:v>
                </c:pt>
                <c:pt idx="3">
                  <c:v>3.2066966980501349E-2</c:v>
                </c:pt>
                <c:pt idx="4">
                  <c:v>-0.9496997295973606</c:v>
                </c:pt>
                <c:pt idx="5">
                  <c:v>-0.19980999169453864</c:v>
                </c:pt>
                <c:pt idx="6">
                  <c:v>-1.2000897851179892</c:v>
                </c:pt>
                <c:pt idx="7">
                  <c:v>-0.81650615354012679</c:v>
                </c:pt>
                <c:pt idx="8">
                  <c:v>-0.62205691224989212</c:v>
                </c:pt>
                <c:pt idx="9">
                  <c:v>-0.32866039242670669</c:v>
                </c:pt>
                <c:pt idx="10">
                  <c:v>0.27523758884015942</c:v>
                </c:pt>
                <c:pt idx="11">
                  <c:v>-0.4938463041866043</c:v>
                </c:pt>
                <c:pt idx="12">
                  <c:v>-0.47284547189788345</c:v>
                </c:pt>
                <c:pt idx="13">
                  <c:v>-9.3328670962146108E-3</c:v>
                </c:pt>
                <c:pt idx="14">
                  <c:v>-0.49403577433079598</c:v>
                </c:pt>
                <c:pt idx="15">
                  <c:v>-0.27820105217074143</c:v>
                </c:pt>
                <c:pt idx="16">
                  <c:v>-1.1991270686008926</c:v>
                </c:pt>
                <c:pt idx="17">
                  <c:v>0.33077552046545855</c:v>
                </c:pt>
                <c:pt idx="18">
                  <c:v>-2.6122307507715818E-2</c:v>
                </c:pt>
                <c:pt idx="19">
                  <c:v>-0.40328170232960392</c:v>
                </c:pt>
                <c:pt idx="20">
                  <c:v>0.62057079598084242</c:v>
                </c:pt>
                <c:pt idx="21">
                  <c:v>-0.11920690485294026</c:v>
                </c:pt>
                <c:pt idx="22">
                  <c:v>0.57321310587663532</c:v>
                </c:pt>
                <c:pt idx="23">
                  <c:v>0.21167036800388167</c:v>
                </c:pt>
                <c:pt idx="24">
                  <c:v>-0.46268374542037405</c:v>
                </c:pt>
                <c:pt idx="25">
                  <c:v>-3.0158435761896061E-2</c:v>
                </c:pt>
                <c:pt idx="26">
                  <c:v>-0.38838738467613609</c:v>
                </c:pt>
                <c:pt idx="27">
                  <c:v>-0.21428231500024728</c:v>
                </c:pt>
                <c:pt idx="28">
                  <c:v>-0.83497748938934069</c:v>
                </c:pt>
                <c:pt idx="29">
                  <c:v>0.84942561736665434</c:v>
                </c:pt>
                <c:pt idx="30">
                  <c:v>0.12257417136347322</c:v>
                </c:pt>
                <c:pt idx="31">
                  <c:v>7.7434954342331358E-2</c:v>
                </c:pt>
                <c:pt idx="32">
                  <c:v>0.93410238384306432</c:v>
                </c:pt>
                <c:pt idx="33">
                  <c:v>0.98617706367645452</c:v>
                </c:pt>
                <c:pt idx="34">
                  <c:v>-0.29185424792252163</c:v>
                </c:pt>
                <c:pt idx="35">
                  <c:v>0.67916882898904118</c:v>
                </c:pt>
                <c:pt idx="36">
                  <c:v>-8.3337910066557594E-2</c:v>
                </c:pt>
                <c:pt idx="37">
                  <c:v>-0.48916436348179021</c:v>
                </c:pt>
                <c:pt idx="38">
                  <c:v>-0.31049854826042533</c:v>
                </c:pt>
                <c:pt idx="39">
                  <c:v>0.20926933518689822</c:v>
                </c:pt>
                <c:pt idx="40">
                  <c:v>-8.8709066626039598E-2</c:v>
                </c:pt>
                <c:pt idx="41">
                  <c:v>0.28005597066128013</c:v>
                </c:pt>
                <c:pt idx="42">
                  <c:v>0.22611329057740029</c:v>
                </c:pt>
                <c:pt idx="43">
                  <c:v>-0.24051930107271535</c:v>
                </c:pt>
                <c:pt idx="44">
                  <c:v>0.22321121426349216</c:v>
                </c:pt>
                <c:pt idx="45">
                  <c:v>-3.4940337867249316E-2</c:v>
                </c:pt>
                <c:pt idx="46">
                  <c:v>-5.0857325625075465E-2</c:v>
                </c:pt>
                <c:pt idx="47">
                  <c:v>0.13111149013814682</c:v>
                </c:pt>
                <c:pt idx="48">
                  <c:v>-2.1893150233203117E-2</c:v>
                </c:pt>
                <c:pt idx="49">
                  <c:v>0.34443739768282572</c:v>
                </c:pt>
                <c:pt idx="50">
                  <c:v>-0.39645261096462231</c:v>
                </c:pt>
                <c:pt idx="51">
                  <c:v>0.21807993958613148</c:v>
                </c:pt>
                <c:pt idx="52">
                  <c:v>0.65511609606246701</c:v>
                </c:pt>
                <c:pt idx="53">
                  <c:v>-0.47141188772603709</c:v>
                </c:pt>
                <c:pt idx="54">
                  <c:v>0.86780746523418628</c:v>
                </c:pt>
                <c:pt idx="55">
                  <c:v>0.32210588720643113</c:v>
                </c:pt>
                <c:pt idx="56">
                  <c:v>0.12504616137460844</c:v>
                </c:pt>
                <c:pt idx="57">
                  <c:v>0.15801946247364626</c:v>
                </c:pt>
                <c:pt idx="58">
                  <c:v>0.72263030869763734</c:v>
                </c:pt>
                <c:pt idx="59">
                  <c:v>-0.28017147471189202</c:v>
                </c:pt>
                <c:pt idx="60">
                  <c:v>-1.9955658746301785E-2</c:v>
                </c:pt>
                <c:pt idx="61">
                  <c:v>4.847352701658942E-2</c:v>
                </c:pt>
                <c:pt idx="62">
                  <c:v>-0.19674228018643281</c:v>
                </c:pt>
                <c:pt idx="63">
                  <c:v>-0.53879200436825903</c:v>
                </c:pt>
                <c:pt idx="64">
                  <c:v>-0.62226078215959901</c:v>
                </c:pt>
                <c:pt idx="65">
                  <c:v>0.72591381603050398</c:v>
                </c:pt>
                <c:pt idx="66">
                  <c:v>0.91649469482802459</c:v>
                </c:pt>
                <c:pt idx="67">
                  <c:v>0.2751200921215769</c:v>
                </c:pt>
                <c:pt idx="68">
                  <c:v>0.75512238018465294</c:v>
                </c:pt>
                <c:pt idx="69">
                  <c:v>-1.2809413978478647E-2</c:v>
                </c:pt>
                <c:pt idx="70">
                  <c:v>1.0402654332178827</c:v>
                </c:pt>
                <c:pt idx="71">
                  <c:v>-0.21116586174734753</c:v>
                </c:pt>
                <c:pt idx="72">
                  <c:v>-0.72381174907381152</c:v>
                </c:pt>
                <c:pt idx="73">
                  <c:v>7.7379003625750772E-2</c:v>
                </c:pt>
                <c:pt idx="74">
                  <c:v>0.52020822030616543</c:v>
                </c:pt>
                <c:pt idx="75">
                  <c:v>-0.34421340900877001</c:v>
                </c:pt>
                <c:pt idx="76">
                  <c:v>0.51376694962486014</c:v>
                </c:pt>
                <c:pt idx="77">
                  <c:v>0.31335823779815636</c:v>
                </c:pt>
                <c:pt idx="78">
                  <c:v>-0.40224046707057287</c:v>
                </c:pt>
                <c:pt idx="79">
                  <c:v>-0.37373992647698956</c:v>
                </c:pt>
                <c:pt idx="80">
                  <c:v>-0.55933242981295583</c:v>
                </c:pt>
                <c:pt idx="81">
                  <c:v>-7.3508466453267696E-2</c:v>
                </c:pt>
                <c:pt idx="82">
                  <c:v>-0.55084935391939549</c:v>
                </c:pt>
                <c:pt idx="83">
                  <c:v>0.59116491500781754</c:v>
                </c:pt>
                <c:pt idx="84">
                  <c:v>0.75024399436116784</c:v>
                </c:pt>
                <c:pt idx="85">
                  <c:v>0.71139508097772863</c:v>
                </c:pt>
                <c:pt idx="86">
                  <c:v>0.16795293281843998</c:v>
                </c:pt>
                <c:pt idx="87">
                  <c:v>-0.2603839695859036</c:v>
                </c:pt>
                <c:pt idx="88">
                  <c:v>0.37956772715304216</c:v>
                </c:pt>
                <c:pt idx="89">
                  <c:v>0.64956092423040102</c:v>
                </c:pt>
                <c:pt idx="90">
                  <c:v>0.15042831812037266</c:v>
                </c:pt>
                <c:pt idx="91">
                  <c:v>0.60575109599687271</c:v>
                </c:pt>
                <c:pt idx="92">
                  <c:v>-0.66050535904728258</c:v>
                </c:pt>
                <c:pt idx="93">
                  <c:v>0.11657797617106548</c:v>
                </c:pt>
                <c:pt idx="94">
                  <c:v>-0.38086989610793914</c:v>
                </c:pt>
                <c:pt idx="95">
                  <c:v>-0.15531751572014771</c:v>
                </c:pt>
                <c:pt idx="96">
                  <c:v>-0.22849507943481631</c:v>
                </c:pt>
                <c:pt idx="97">
                  <c:v>0.83919204334529951</c:v>
                </c:pt>
                <c:pt idx="98">
                  <c:v>-0.44016778682549412</c:v>
                </c:pt>
                <c:pt idx="99">
                  <c:v>-0.40336161158753348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'Omniscient Manager'!$L$1</c:f>
              <c:strCache>
                <c:ptCount val="1"/>
                <c:pt idx="0">
                  <c:v>random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Manager'!$L$2:$L$101</c:f>
              <c:numCache>
                <c:formatCode>General</c:formatCode>
                <c:ptCount val="100"/>
                <c:pt idx="0">
                  <c:v>0.31280440904355666</c:v>
                </c:pt>
                <c:pt idx="1">
                  <c:v>0.62574012488160968</c:v>
                </c:pt>
                <c:pt idx="2">
                  <c:v>-0.14918376168708758</c:v>
                </c:pt>
                <c:pt idx="3">
                  <c:v>0.64991239088224961</c:v>
                </c:pt>
                <c:pt idx="4">
                  <c:v>-9.4923899229241937E-2</c:v>
                </c:pt>
                <c:pt idx="5">
                  <c:v>0.25935925227658169</c:v>
                </c:pt>
                <c:pt idx="6">
                  <c:v>0.63852865950498183</c:v>
                </c:pt>
                <c:pt idx="7">
                  <c:v>0.39113104259327025</c:v>
                </c:pt>
                <c:pt idx="8">
                  <c:v>0.49198730922279293</c:v>
                </c:pt>
                <c:pt idx="9">
                  <c:v>0.72771240083683708</c:v>
                </c:pt>
                <c:pt idx="10">
                  <c:v>0.15021489033623103</c:v>
                </c:pt>
                <c:pt idx="11">
                  <c:v>-0.29909069082531076</c:v>
                </c:pt>
                <c:pt idx="12">
                  <c:v>-0.54802680628068512</c:v>
                </c:pt>
                <c:pt idx="13">
                  <c:v>-0.18671050308241574</c:v>
                </c:pt>
                <c:pt idx="14">
                  <c:v>-0.16128958719399822</c:v>
                </c:pt>
                <c:pt idx="15">
                  <c:v>-1.6660897923421698E-2</c:v>
                </c:pt>
                <c:pt idx="16">
                  <c:v>0.61854214438373456</c:v>
                </c:pt>
                <c:pt idx="17">
                  <c:v>-0.96443816796246806</c:v>
                </c:pt>
                <c:pt idx="18">
                  <c:v>0.31271787217059405</c:v>
                </c:pt>
                <c:pt idx="19">
                  <c:v>-0.24245061974557874</c:v>
                </c:pt>
                <c:pt idx="20">
                  <c:v>-0.30210940874167919</c:v>
                </c:pt>
                <c:pt idx="21">
                  <c:v>-0.35260731543045076</c:v>
                </c:pt>
                <c:pt idx="22">
                  <c:v>0.14326337925479973</c:v>
                </c:pt>
                <c:pt idx="23">
                  <c:v>9.0307022089272188E-2</c:v>
                </c:pt>
                <c:pt idx="24">
                  <c:v>-0.64505925523620455</c:v>
                </c:pt>
                <c:pt idx="25">
                  <c:v>-0.15967944646435353</c:v>
                </c:pt>
                <c:pt idx="26">
                  <c:v>-2.6623754313235114E-2</c:v>
                </c:pt>
                <c:pt idx="27">
                  <c:v>-1.0365952172817126</c:v>
                </c:pt>
                <c:pt idx="28">
                  <c:v>-0.4385774068556752</c:v>
                </c:pt>
                <c:pt idx="29">
                  <c:v>-0.17273863645194512</c:v>
                </c:pt>
                <c:pt idx="30">
                  <c:v>-0.1647244370670557</c:v>
                </c:pt>
                <c:pt idx="31">
                  <c:v>6.4340444031929844E-2</c:v>
                </c:pt>
                <c:pt idx="32">
                  <c:v>0.42536518231456144</c:v>
                </c:pt>
                <c:pt idx="33">
                  <c:v>-3.3360952833195408E-2</c:v>
                </c:pt>
                <c:pt idx="34">
                  <c:v>0.51381263973969693</c:v>
                </c:pt>
                <c:pt idx="35">
                  <c:v>0.39275761492733385</c:v>
                </c:pt>
                <c:pt idx="36">
                  <c:v>-0.39826366223651311</c:v>
                </c:pt>
                <c:pt idx="37">
                  <c:v>0.60054217495565587</c:v>
                </c:pt>
                <c:pt idx="38">
                  <c:v>0.44467315174076394</c:v>
                </c:pt>
                <c:pt idx="39">
                  <c:v>0.59868061628809854</c:v>
                </c:pt>
                <c:pt idx="40">
                  <c:v>-6.8545532067337933E-2</c:v>
                </c:pt>
                <c:pt idx="41">
                  <c:v>-0.35383034769004795</c:v>
                </c:pt>
                <c:pt idx="42">
                  <c:v>-0.34204283287875831</c:v>
                </c:pt>
                <c:pt idx="43">
                  <c:v>-0.18108554423394127</c:v>
                </c:pt>
                <c:pt idx="44">
                  <c:v>-0.67688272151083573</c:v>
                </c:pt>
                <c:pt idx="45">
                  <c:v>-0.34176673741656927</c:v>
                </c:pt>
                <c:pt idx="46">
                  <c:v>8.8883857917376775E-3</c:v>
                </c:pt>
                <c:pt idx="47">
                  <c:v>3.4531676940591845E-2</c:v>
                </c:pt>
                <c:pt idx="48">
                  <c:v>-4.2873633984383382E-2</c:v>
                </c:pt>
                <c:pt idx="49">
                  <c:v>5.7559946818917466E-3</c:v>
                </c:pt>
                <c:pt idx="50">
                  <c:v>-0.65692471390079266</c:v>
                </c:pt>
                <c:pt idx="51">
                  <c:v>-0.4485372172296464</c:v>
                </c:pt>
                <c:pt idx="52">
                  <c:v>0.12769832134738696</c:v>
                </c:pt>
                <c:pt idx="53">
                  <c:v>0.70443027507983169</c:v>
                </c:pt>
                <c:pt idx="54">
                  <c:v>-5.20209848829244E-2</c:v>
                </c:pt>
                <c:pt idx="55">
                  <c:v>-0.92154298761580455</c:v>
                </c:pt>
                <c:pt idx="56">
                  <c:v>-0.71023763959929709</c:v>
                </c:pt>
                <c:pt idx="57">
                  <c:v>-0.46110612699601983</c:v>
                </c:pt>
                <c:pt idx="58">
                  <c:v>-0.35430961732525124</c:v>
                </c:pt>
                <c:pt idx="59">
                  <c:v>0.48984265860501136</c:v>
                </c:pt>
                <c:pt idx="60">
                  <c:v>0.69514180065255138</c:v>
                </c:pt>
                <c:pt idx="61">
                  <c:v>0.3933006803752635</c:v>
                </c:pt>
                <c:pt idx="62">
                  <c:v>-0.10991464460707437</c:v>
                </c:pt>
                <c:pt idx="63">
                  <c:v>-0.61724780090353337</c:v>
                </c:pt>
                <c:pt idx="64">
                  <c:v>-0.49686805073896589</c:v>
                </c:pt>
                <c:pt idx="65">
                  <c:v>0.26158467746775943</c:v>
                </c:pt>
                <c:pt idx="66">
                  <c:v>-0.50606389802916996</c:v>
                </c:pt>
                <c:pt idx="67">
                  <c:v>-0.11778957945956442</c:v>
                </c:pt>
                <c:pt idx="68">
                  <c:v>0.67896374217408839</c:v>
                </c:pt>
                <c:pt idx="69">
                  <c:v>-0.30457759346983199</c:v>
                </c:pt>
                <c:pt idx="70">
                  <c:v>-0.28404790324339363</c:v>
                </c:pt>
                <c:pt idx="71">
                  <c:v>-0.39401464360510835</c:v>
                </c:pt>
                <c:pt idx="72">
                  <c:v>-0.70066838130940179</c:v>
                </c:pt>
                <c:pt idx="73">
                  <c:v>0.2713153530717784</c:v>
                </c:pt>
                <c:pt idx="74">
                  <c:v>-4.8494323654288032E-2</c:v>
                </c:pt>
                <c:pt idx="75">
                  <c:v>0.4939876471570111</c:v>
                </c:pt>
                <c:pt idx="76">
                  <c:v>4.040821756965074E-2</c:v>
                </c:pt>
                <c:pt idx="77">
                  <c:v>-1.9076744117587478E-2</c:v>
                </c:pt>
                <c:pt idx="78">
                  <c:v>0.18197915087175182</c:v>
                </c:pt>
                <c:pt idx="79">
                  <c:v>-1.7034548118151652E-2</c:v>
                </c:pt>
                <c:pt idx="80">
                  <c:v>-0.92414062940155151</c:v>
                </c:pt>
                <c:pt idx="81">
                  <c:v>-0.62187143903244591</c:v>
                </c:pt>
                <c:pt idx="82">
                  <c:v>0.61462176919849643</c:v>
                </c:pt>
                <c:pt idx="83">
                  <c:v>2.8737344044684723E-2</c:v>
                </c:pt>
                <c:pt idx="84">
                  <c:v>-0.5706287401121739</c:v>
                </c:pt>
                <c:pt idx="85">
                  <c:v>-0.28951174369386634</c:v>
                </c:pt>
                <c:pt idx="86">
                  <c:v>0.26008856595608471</c:v>
                </c:pt>
                <c:pt idx="87">
                  <c:v>0.86518118075940253</c:v>
                </c:pt>
                <c:pt idx="88">
                  <c:v>1.0174117115183834</c:v>
                </c:pt>
                <c:pt idx="89">
                  <c:v>-0.80084522818218373</c:v>
                </c:pt>
                <c:pt idx="90">
                  <c:v>0.60886487772580411</c:v>
                </c:pt>
                <c:pt idx="91">
                  <c:v>-4.4783488746048442E-2</c:v>
                </c:pt>
                <c:pt idx="92">
                  <c:v>0.37720746882535289</c:v>
                </c:pt>
                <c:pt idx="93">
                  <c:v>0.3351170183372057</c:v>
                </c:pt>
                <c:pt idx="94">
                  <c:v>-0.62525019385670955</c:v>
                </c:pt>
                <c:pt idx="95">
                  <c:v>-1.5917865549603998E-2</c:v>
                </c:pt>
                <c:pt idx="96">
                  <c:v>-2.4221715519519234E-2</c:v>
                </c:pt>
                <c:pt idx="97">
                  <c:v>0.40668359963925826</c:v>
                </c:pt>
                <c:pt idx="98">
                  <c:v>0.2102296507329845</c:v>
                </c:pt>
                <c:pt idx="99">
                  <c:v>-9.7195194991939848E-2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'Omniscient Manager'!$M$1</c:f>
              <c:strCache>
                <c:ptCount val="1"/>
                <c:pt idx="0">
                  <c:v>auto correlated 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Manager'!$M$2:$M$101</c:f>
              <c:numCache>
                <c:formatCode>General</c:formatCode>
                <c:ptCount val="100"/>
                <c:pt idx="0">
                  <c:v>-0.75544258148760002</c:v>
                </c:pt>
                <c:pt idx="1">
                  <c:v>-0.54179318338136873</c:v>
                </c:pt>
                <c:pt idx="2">
                  <c:v>-0.30828652172877308</c:v>
                </c:pt>
                <c:pt idx="3">
                  <c:v>-0.27646596972043597</c:v>
                </c:pt>
                <c:pt idx="4">
                  <c:v>-9.1190297599898856E-2</c:v>
                </c:pt>
                <c:pt idx="5">
                  <c:v>-9.1937017925767472E-2</c:v>
                </c:pt>
                <c:pt idx="6">
                  <c:v>-2.1677763885297643E-2</c:v>
                </c:pt>
                <c:pt idx="7">
                  <c:v>0.11036352079275827</c:v>
                </c:pt>
                <c:pt idx="8">
                  <c:v>0.16651702515286068</c:v>
                </c:pt>
                <c:pt idx="9">
                  <c:v>0.23161108196684715</c:v>
                </c:pt>
                <c:pt idx="10">
                  <c:v>0.33083134574084516</c:v>
                </c:pt>
                <c:pt idx="11">
                  <c:v>0.29470805465992234</c:v>
                </c:pt>
                <c:pt idx="12">
                  <c:v>0.17594830556287572</c:v>
                </c:pt>
                <c:pt idx="13">
                  <c:v>3.1153283194163564E-2</c:v>
                </c:pt>
                <c:pt idx="14">
                  <c:v>-1.2419474061152298E-2</c:v>
                </c:pt>
                <c:pt idx="15">
                  <c:v>-4.2193496687721488E-2</c:v>
                </c:pt>
                <c:pt idx="16">
                  <c:v>-3.7086976934861529E-2</c:v>
                </c:pt>
                <c:pt idx="17">
                  <c:v>9.40388473288577E-2</c:v>
                </c:pt>
                <c:pt idx="18">
                  <c:v>-0.11765655572940745</c:v>
                </c:pt>
                <c:pt idx="19">
                  <c:v>-3.1581670149407146E-2</c:v>
                </c:pt>
                <c:pt idx="20">
                  <c:v>-7.3755460068641476E-2</c:v>
                </c:pt>
                <c:pt idx="21">
                  <c:v>-0.11942624980324903</c:v>
                </c:pt>
                <c:pt idx="22">
                  <c:v>-0.16606246292868937</c:v>
                </c:pt>
                <c:pt idx="23">
                  <c:v>-0.10419729449199157</c:v>
                </c:pt>
                <c:pt idx="24">
                  <c:v>-6.5296431175738828E-2</c:v>
                </c:pt>
                <c:pt idx="25">
                  <c:v>-0.18124899598783198</c:v>
                </c:pt>
                <c:pt idx="26">
                  <c:v>-0.17693508608313629</c:v>
                </c:pt>
                <c:pt idx="27">
                  <c:v>-0.14687281972915606</c:v>
                </c:pt>
                <c:pt idx="28">
                  <c:v>-0.3248172992396674</c:v>
                </c:pt>
                <c:pt idx="29">
                  <c:v>-0.34756932076286901</c:v>
                </c:pt>
                <c:pt idx="30">
                  <c:v>-0.31260318390068426</c:v>
                </c:pt>
                <c:pt idx="31">
                  <c:v>-0.28302743453395851</c:v>
                </c:pt>
                <c:pt idx="32">
                  <c:v>-0.21355385882078087</c:v>
                </c:pt>
                <c:pt idx="33">
                  <c:v>-8.5770050593712413E-2</c:v>
                </c:pt>
                <c:pt idx="34">
                  <c:v>-7.5288231041609005E-2</c:v>
                </c:pt>
                <c:pt idx="35">
                  <c:v>4.2531943114652179E-2</c:v>
                </c:pt>
                <c:pt idx="36">
                  <c:v>0.11257707747718852</c:v>
                </c:pt>
                <c:pt idx="37">
                  <c:v>1.0408929534448191E-2</c:v>
                </c:pt>
                <c:pt idx="38">
                  <c:v>0.12843557861868973</c:v>
                </c:pt>
                <c:pt idx="39">
                  <c:v>0.19168309324310459</c:v>
                </c:pt>
                <c:pt idx="40">
                  <c:v>0.27308259785210343</c:v>
                </c:pt>
                <c:pt idx="41">
                  <c:v>0.20475697186821515</c:v>
                </c:pt>
                <c:pt idx="42">
                  <c:v>9.3039507956562545E-2</c:v>
                </c:pt>
                <c:pt idx="43">
                  <c:v>6.0230397894983773E-3</c:v>
                </c:pt>
                <c:pt idx="44">
                  <c:v>-3.1398677015189551E-2</c:v>
                </c:pt>
                <c:pt idx="45">
                  <c:v>-0.16049548591431878</c:v>
                </c:pt>
                <c:pt idx="46">
                  <c:v>-0.19674973621476888</c:v>
                </c:pt>
                <c:pt idx="47">
                  <c:v>-0.15562211181346758</c:v>
                </c:pt>
                <c:pt idx="48">
                  <c:v>-0.1175913540626557</c:v>
                </c:pt>
                <c:pt idx="49">
                  <c:v>-0.10264781004700124</c:v>
                </c:pt>
                <c:pt idx="50">
                  <c:v>-8.0967049101222641E-2</c:v>
                </c:pt>
                <c:pt idx="51">
                  <c:v>-0.19615858206113662</c:v>
                </c:pt>
                <c:pt idx="52">
                  <c:v>-0.24663430909483861</c:v>
                </c:pt>
                <c:pt idx="53">
                  <c:v>-0.1717677830063935</c:v>
                </c:pt>
                <c:pt idx="54">
                  <c:v>3.4718286108515461E-3</c:v>
                </c:pt>
                <c:pt idx="55">
                  <c:v>-7.6267340879036423E-3</c:v>
                </c:pt>
                <c:pt idx="56">
                  <c:v>-0.19040998479348384</c:v>
                </c:pt>
                <c:pt idx="57">
                  <c:v>-0.29437551575464649</c:v>
                </c:pt>
                <c:pt idx="58">
                  <c:v>-0.3277216380029212</c:v>
                </c:pt>
                <c:pt idx="59">
                  <c:v>-0.33303923386738726</c:v>
                </c:pt>
                <c:pt idx="60">
                  <c:v>-0.16846285537290756</c:v>
                </c:pt>
                <c:pt idx="61">
                  <c:v>4.2580758321842382E-3</c:v>
                </c:pt>
                <c:pt idx="62">
                  <c:v>8.2066596740800093E-2</c:v>
                </c:pt>
                <c:pt idx="63">
                  <c:v>4.3670348471225209E-2</c:v>
                </c:pt>
                <c:pt idx="64">
                  <c:v>-8.8513281403726524E-2</c:v>
                </c:pt>
                <c:pt idx="65">
                  <c:v>-0.17018423527077442</c:v>
                </c:pt>
                <c:pt idx="66">
                  <c:v>-8.3830452723067647E-2</c:v>
                </c:pt>
                <c:pt idx="67">
                  <c:v>-0.1682771417842881</c:v>
                </c:pt>
                <c:pt idx="68">
                  <c:v>-0.15817962931934337</c:v>
                </c:pt>
                <c:pt idx="69">
                  <c:v>9.2490449793429796E-3</c:v>
                </c:pt>
                <c:pt idx="70">
                  <c:v>-5.3516282710492018E-2</c:v>
                </c:pt>
                <c:pt idx="71">
                  <c:v>-9.9622606817072343E-2</c:v>
                </c:pt>
                <c:pt idx="72">
                  <c:v>-0.15850101417467954</c:v>
                </c:pt>
                <c:pt idx="73">
                  <c:v>-0.26693448760162397</c:v>
                </c:pt>
                <c:pt idx="74">
                  <c:v>-0.15928451946694352</c:v>
                </c:pt>
                <c:pt idx="75">
                  <c:v>-0.13712648030441243</c:v>
                </c:pt>
                <c:pt idx="76">
                  <c:v>-1.0903654812127725E-2</c:v>
                </c:pt>
                <c:pt idx="77">
                  <c:v>-6.4128033577203272E-4</c:v>
                </c:pt>
                <c:pt idx="78">
                  <c:v>-4.3283730921351215E-3</c:v>
                </c:pt>
                <c:pt idx="79">
                  <c:v>3.2933131700642271E-2</c:v>
                </c:pt>
                <c:pt idx="80">
                  <c:v>2.2939595736883488E-2</c:v>
                </c:pt>
                <c:pt idx="81">
                  <c:v>-0.16647644929080352</c:v>
                </c:pt>
                <c:pt idx="82">
                  <c:v>-0.25755544723913204</c:v>
                </c:pt>
                <c:pt idx="83">
                  <c:v>-8.3120003951606347E-2</c:v>
                </c:pt>
                <c:pt idx="84">
                  <c:v>-6.0748534352348137E-2</c:v>
                </c:pt>
                <c:pt idx="85">
                  <c:v>-0.1627245755043133</c:v>
                </c:pt>
                <c:pt idx="86">
                  <c:v>-0.18808200914222389</c:v>
                </c:pt>
                <c:pt idx="87">
                  <c:v>-9.8447894122562163E-2</c:v>
                </c:pt>
                <c:pt idx="88">
                  <c:v>9.4277920853830785E-2</c:v>
                </c:pt>
                <c:pt idx="89">
                  <c:v>0.27890467898674132</c:v>
                </c:pt>
                <c:pt idx="90">
                  <c:v>6.2954697552956324E-2</c:v>
                </c:pt>
                <c:pt idx="91">
                  <c:v>0.1721367335875259</c:v>
                </c:pt>
                <c:pt idx="92">
                  <c:v>0.12875268912081106</c:v>
                </c:pt>
                <c:pt idx="93">
                  <c:v>0.17844364506171945</c:v>
                </c:pt>
                <c:pt idx="94">
                  <c:v>0.20977831971681671</c:v>
                </c:pt>
                <c:pt idx="95">
                  <c:v>4.2772617002111463E-2</c:v>
                </c:pt>
                <c:pt idx="96">
                  <c:v>3.1034520491768369E-2</c:v>
                </c:pt>
                <c:pt idx="97">
                  <c:v>1.9983273289510849E-2</c:v>
                </c:pt>
                <c:pt idx="98">
                  <c:v>9.7323338559460335E-2</c:v>
                </c:pt>
                <c:pt idx="99">
                  <c:v>0.11990460099416517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39552"/>
        <c:axId val="348104080"/>
      </c:scatterChart>
      <c:valAx>
        <c:axId val="3531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04080"/>
        <c:crosses val="autoZero"/>
        <c:crossBetween val="midCat"/>
      </c:valAx>
      <c:valAx>
        <c:axId val="348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'Omniscient Manager'!$E$1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Manager'!$E$2:$E$101</c:f>
              <c:numCache>
                <c:formatCode>General</c:formatCode>
                <c:ptCount val="100"/>
                <c:pt idx="0">
                  <c:v>400</c:v>
                </c:pt>
                <c:pt idx="1">
                  <c:v>431.02310133656249</c:v>
                </c:pt>
                <c:pt idx="2">
                  <c:v>442.48591201394117</c:v>
                </c:pt>
                <c:pt idx="3">
                  <c:v>415.77668064575312</c:v>
                </c:pt>
                <c:pt idx="4">
                  <c:v>378.58461870407541</c:v>
                </c:pt>
                <c:pt idx="5">
                  <c:v>337.67727202215968</c:v>
                </c:pt>
                <c:pt idx="6">
                  <c:v>309.84195860881613</c:v>
                </c:pt>
                <c:pt idx="7">
                  <c:v>282.49799352948844</c:v>
                </c:pt>
                <c:pt idx="8">
                  <c:v>264.68669981094888</c:v>
                </c:pt>
                <c:pt idx="9">
                  <c:v>250.43441962259035</c:v>
                </c:pt>
                <c:pt idx="10">
                  <c:v>234.89508250221431</c:v>
                </c:pt>
                <c:pt idx="11">
                  <c:v>226.8400198249218</c:v>
                </c:pt>
                <c:pt idx="12">
                  <c:v>216.85621171150942</c:v>
                </c:pt>
                <c:pt idx="13">
                  <c:v>210.41088376834105</c:v>
                </c:pt>
                <c:pt idx="14">
                  <c:v>207.40705261277324</c:v>
                </c:pt>
                <c:pt idx="15">
                  <c:v>199.70335148865692</c:v>
                </c:pt>
                <c:pt idx="16">
                  <c:v>196.21248582264781</c:v>
                </c:pt>
                <c:pt idx="17">
                  <c:v>194.5572761906823</c:v>
                </c:pt>
                <c:pt idx="18">
                  <c:v>195.92180480248945</c:v>
                </c:pt>
                <c:pt idx="19">
                  <c:v>197.59005172561626</c:v>
                </c:pt>
                <c:pt idx="20">
                  <c:v>198.32926804123298</c:v>
                </c:pt>
                <c:pt idx="21">
                  <c:v>201.61142069018851</c:v>
                </c:pt>
                <c:pt idx="22">
                  <c:v>210.96458234261104</c:v>
                </c:pt>
                <c:pt idx="23">
                  <c:v>224.57380298860727</c:v>
                </c:pt>
                <c:pt idx="24">
                  <c:v>242.52170682568959</c:v>
                </c:pt>
                <c:pt idx="25">
                  <c:v>253.34859291790744</c:v>
                </c:pt>
                <c:pt idx="26">
                  <c:v>249.19975408314011</c:v>
                </c:pt>
                <c:pt idx="27">
                  <c:v>253.54922970324643</c:v>
                </c:pt>
                <c:pt idx="28">
                  <c:v>258.90834709416134</c:v>
                </c:pt>
                <c:pt idx="29">
                  <c:v>273.32869930579125</c:v>
                </c:pt>
                <c:pt idx="30">
                  <c:v>270.85553322484043</c:v>
                </c:pt>
                <c:pt idx="31">
                  <c:v>257.75316917300671</c:v>
                </c:pt>
                <c:pt idx="32">
                  <c:v>238.56723190556002</c:v>
                </c:pt>
                <c:pt idx="33">
                  <c:v>218.39651106361339</c:v>
                </c:pt>
                <c:pt idx="34">
                  <c:v>194.5510887712629</c:v>
                </c:pt>
                <c:pt idx="35">
                  <c:v>171.23527710134829</c:v>
                </c:pt>
                <c:pt idx="36">
                  <c:v>157.86987374045066</c:v>
                </c:pt>
                <c:pt idx="37">
                  <c:v>143.44774768047645</c:v>
                </c:pt>
                <c:pt idx="38">
                  <c:v>134.15393743760794</c:v>
                </c:pt>
                <c:pt idx="39">
                  <c:v>129.81417755918775</c:v>
                </c:pt>
                <c:pt idx="40">
                  <c:v>121.05193538435739</c:v>
                </c:pt>
                <c:pt idx="41">
                  <c:v>115.27516724218711</c:v>
                </c:pt>
                <c:pt idx="42">
                  <c:v>110.26172703316232</c:v>
                </c:pt>
                <c:pt idx="43">
                  <c:v>106.55322204775234</c:v>
                </c:pt>
                <c:pt idx="44">
                  <c:v>101.99431164819862</c:v>
                </c:pt>
                <c:pt idx="45">
                  <c:v>96.692160011964816</c:v>
                </c:pt>
                <c:pt idx="46">
                  <c:v>88.959346983608199</c:v>
                </c:pt>
                <c:pt idx="47">
                  <c:v>85.33944339261167</c:v>
                </c:pt>
                <c:pt idx="48">
                  <c:v>82.86607067267984</c:v>
                </c:pt>
                <c:pt idx="49">
                  <c:v>78.40204016130356</c:v>
                </c:pt>
                <c:pt idx="50">
                  <c:v>76.295301935611718</c:v>
                </c:pt>
                <c:pt idx="51">
                  <c:v>74.969134011415832</c:v>
                </c:pt>
                <c:pt idx="52">
                  <c:v>76.205629107325066</c:v>
                </c:pt>
                <c:pt idx="53">
                  <c:v>76.560306939893508</c:v>
                </c:pt>
                <c:pt idx="54">
                  <c:v>75.599259876565142</c:v>
                </c:pt>
                <c:pt idx="55">
                  <c:v>77.216676206463887</c:v>
                </c:pt>
                <c:pt idx="56">
                  <c:v>76.957368651360341</c:v>
                </c:pt>
                <c:pt idx="57">
                  <c:v>79.419511218199716</c:v>
                </c:pt>
                <c:pt idx="58">
                  <c:v>81.997614830183892</c:v>
                </c:pt>
                <c:pt idx="59">
                  <c:v>81.623506674790377</c:v>
                </c:pt>
                <c:pt idx="60">
                  <c:v>80.70795597650266</c:v>
                </c:pt>
                <c:pt idx="61">
                  <c:v>83.637089421763534</c:v>
                </c:pt>
                <c:pt idx="62">
                  <c:v>81.324935848252537</c:v>
                </c:pt>
                <c:pt idx="63">
                  <c:v>83.42077672937792</c:v>
                </c:pt>
                <c:pt idx="64">
                  <c:v>87.101928172246062</c:v>
                </c:pt>
                <c:pt idx="65">
                  <c:v>91.854839837258652</c:v>
                </c:pt>
                <c:pt idx="66">
                  <c:v>99.779758757658527</c:v>
                </c:pt>
                <c:pt idx="67">
                  <c:v>112.57242436037342</c:v>
                </c:pt>
                <c:pt idx="68">
                  <c:v>125.83224321792427</c:v>
                </c:pt>
                <c:pt idx="69">
                  <c:v>132.21964098109945</c:v>
                </c:pt>
                <c:pt idx="70">
                  <c:v>139.17963448642004</c:v>
                </c:pt>
                <c:pt idx="71">
                  <c:v>140.63205606790262</c:v>
                </c:pt>
                <c:pt idx="72">
                  <c:v>139.11852622396131</c:v>
                </c:pt>
                <c:pt idx="73">
                  <c:v>137.24233577789931</c:v>
                </c:pt>
                <c:pt idx="74">
                  <c:v>135.04454772297834</c:v>
                </c:pt>
                <c:pt idx="75">
                  <c:v>128.98376430505076</c:v>
                </c:pt>
                <c:pt idx="76">
                  <c:v>123.98960666425023</c:v>
                </c:pt>
                <c:pt idx="77">
                  <c:v>121.8154658203425</c:v>
                </c:pt>
                <c:pt idx="78">
                  <c:v>117.93756449780611</c:v>
                </c:pt>
                <c:pt idx="79">
                  <c:v>116.59693839911826</c:v>
                </c:pt>
                <c:pt idx="80">
                  <c:v>116.04220389999973</c:v>
                </c:pt>
                <c:pt idx="81">
                  <c:v>117.59830758137838</c:v>
                </c:pt>
                <c:pt idx="82">
                  <c:v>117.09150218088169</c:v>
                </c:pt>
                <c:pt idx="83">
                  <c:v>116.73273812607181</c:v>
                </c:pt>
                <c:pt idx="84">
                  <c:v>111.05479937540916</c:v>
                </c:pt>
                <c:pt idx="85">
                  <c:v>106.382441281232</c:v>
                </c:pt>
                <c:pt idx="86">
                  <c:v>106.28233971740752</c:v>
                </c:pt>
                <c:pt idx="87">
                  <c:v>106.61378224730986</c:v>
                </c:pt>
                <c:pt idx="88">
                  <c:v>104.20536118493338</c:v>
                </c:pt>
                <c:pt idx="89">
                  <c:v>103.00406193019005</c:v>
                </c:pt>
                <c:pt idx="90">
                  <c:v>99.259422152316546</c:v>
                </c:pt>
                <c:pt idx="91">
                  <c:v>96.516162055523935</c:v>
                </c:pt>
                <c:pt idx="92">
                  <c:v>97.224186613486282</c:v>
                </c:pt>
                <c:pt idx="93">
                  <c:v>97.41479456546233</c:v>
                </c:pt>
                <c:pt idx="94">
                  <c:v>97.670770827679618</c:v>
                </c:pt>
                <c:pt idx="95">
                  <c:v>100.33925290396724</c:v>
                </c:pt>
                <c:pt idx="96">
                  <c:v>105.3700330149137</c:v>
                </c:pt>
                <c:pt idx="97">
                  <c:v>111.18774265126646</c:v>
                </c:pt>
                <c:pt idx="98">
                  <c:v>123.93358187184052</c:v>
                </c:pt>
                <c:pt idx="99">
                  <c:v>131.24286970579695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69856"/>
        <c:axId val="305870248"/>
      </c:scatterChart>
      <c:valAx>
        <c:axId val="3058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0248"/>
        <c:crosses val="autoZero"/>
        <c:crossBetween val="midCat"/>
      </c:valAx>
      <c:valAx>
        <c:axId val="3058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'Omniscient Manager'!$H$1</c:f>
              <c:strCache>
                <c:ptCount val="1"/>
                <c:pt idx="0">
                  <c:v>harvest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'Omniscient Manager'!$E$12:$E$91</c:f>
              <c:numCache>
                <c:formatCode>General</c:formatCode>
                <c:ptCount val="80"/>
                <c:pt idx="0">
                  <c:v>234.89508250221431</c:v>
                </c:pt>
                <c:pt idx="1">
                  <c:v>226.8400198249218</c:v>
                </c:pt>
                <c:pt idx="2">
                  <c:v>216.85621171150942</c:v>
                </c:pt>
                <c:pt idx="3">
                  <c:v>210.41088376834105</c:v>
                </c:pt>
                <c:pt idx="4">
                  <c:v>207.40705261277324</c:v>
                </c:pt>
                <c:pt idx="5">
                  <c:v>199.70335148865692</c:v>
                </c:pt>
                <c:pt idx="6">
                  <c:v>196.21248582264781</c:v>
                </c:pt>
                <c:pt idx="7">
                  <c:v>194.5572761906823</c:v>
                </c:pt>
                <c:pt idx="8">
                  <c:v>195.92180480248945</c:v>
                </c:pt>
                <c:pt idx="9">
                  <c:v>197.59005172561626</c:v>
                </c:pt>
                <c:pt idx="10">
                  <c:v>198.32926804123298</c:v>
                </c:pt>
                <c:pt idx="11">
                  <c:v>201.61142069018851</c:v>
                </c:pt>
                <c:pt idx="12">
                  <c:v>210.96458234261104</c:v>
                </c:pt>
                <c:pt idx="13">
                  <c:v>224.57380298860727</c:v>
                </c:pt>
                <c:pt idx="14">
                  <c:v>242.52170682568959</c:v>
                </c:pt>
                <c:pt idx="15">
                  <c:v>253.34859291790744</c:v>
                </c:pt>
                <c:pt idx="16">
                  <c:v>249.19975408314011</c:v>
                </c:pt>
                <c:pt idx="17">
                  <c:v>253.54922970324643</c:v>
                </c:pt>
                <c:pt idx="18">
                  <c:v>258.90834709416134</c:v>
                </c:pt>
                <c:pt idx="19">
                  <c:v>273.32869930579125</c:v>
                </c:pt>
                <c:pt idx="20">
                  <c:v>270.85553322484043</c:v>
                </c:pt>
                <c:pt idx="21">
                  <c:v>257.75316917300671</c:v>
                </c:pt>
                <c:pt idx="22">
                  <c:v>238.56723190556002</c:v>
                </c:pt>
                <c:pt idx="23">
                  <c:v>218.39651106361339</c:v>
                </c:pt>
                <c:pt idx="24">
                  <c:v>194.5510887712629</c:v>
                </c:pt>
                <c:pt idx="25">
                  <c:v>171.23527710134829</c:v>
                </c:pt>
                <c:pt idx="26">
                  <c:v>157.86987374045066</c:v>
                </c:pt>
                <c:pt idx="27">
                  <c:v>143.44774768047645</c:v>
                </c:pt>
                <c:pt idx="28">
                  <c:v>134.15393743760794</c:v>
                </c:pt>
                <c:pt idx="29">
                  <c:v>129.81417755918775</c:v>
                </c:pt>
                <c:pt idx="30">
                  <c:v>121.05193538435739</c:v>
                </c:pt>
                <c:pt idx="31">
                  <c:v>115.27516724218711</c:v>
                </c:pt>
                <c:pt idx="32">
                  <c:v>110.26172703316232</c:v>
                </c:pt>
                <c:pt idx="33">
                  <c:v>106.55322204775234</c:v>
                </c:pt>
                <c:pt idx="34">
                  <c:v>101.99431164819862</c:v>
                </c:pt>
                <c:pt idx="35">
                  <c:v>96.692160011964816</c:v>
                </c:pt>
                <c:pt idx="36">
                  <c:v>88.959346983608199</c:v>
                </c:pt>
                <c:pt idx="37">
                  <c:v>85.33944339261167</c:v>
                </c:pt>
                <c:pt idx="38">
                  <c:v>82.86607067267984</c:v>
                </c:pt>
                <c:pt idx="39">
                  <c:v>78.40204016130356</c:v>
                </c:pt>
                <c:pt idx="40">
                  <c:v>76.295301935611718</c:v>
                </c:pt>
                <c:pt idx="41">
                  <c:v>74.969134011415832</c:v>
                </c:pt>
                <c:pt idx="42">
                  <c:v>76.205629107325066</c:v>
                </c:pt>
                <c:pt idx="43">
                  <c:v>76.560306939893508</c:v>
                </c:pt>
                <c:pt idx="44">
                  <c:v>75.599259876565142</c:v>
                </c:pt>
                <c:pt idx="45">
                  <c:v>77.216676206463887</c:v>
                </c:pt>
                <c:pt idx="46">
                  <c:v>76.957368651360341</c:v>
                </c:pt>
                <c:pt idx="47">
                  <c:v>79.419511218199716</c:v>
                </c:pt>
                <c:pt idx="48">
                  <c:v>81.997614830183892</c:v>
                </c:pt>
                <c:pt idx="49">
                  <c:v>81.623506674790377</c:v>
                </c:pt>
                <c:pt idx="50">
                  <c:v>80.70795597650266</c:v>
                </c:pt>
                <c:pt idx="51">
                  <c:v>83.637089421763534</c:v>
                </c:pt>
                <c:pt idx="52">
                  <c:v>81.324935848252537</c:v>
                </c:pt>
                <c:pt idx="53">
                  <c:v>83.42077672937792</c:v>
                </c:pt>
                <c:pt idx="54">
                  <c:v>87.101928172246062</c:v>
                </c:pt>
                <c:pt idx="55">
                  <c:v>91.854839837258652</c:v>
                </c:pt>
                <c:pt idx="56">
                  <c:v>99.779758757658527</c:v>
                </c:pt>
                <c:pt idx="57">
                  <c:v>112.57242436037342</c:v>
                </c:pt>
                <c:pt idx="58">
                  <c:v>125.83224321792427</c:v>
                </c:pt>
                <c:pt idx="59">
                  <c:v>132.21964098109945</c:v>
                </c:pt>
                <c:pt idx="60">
                  <c:v>139.17963448642004</c:v>
                </c:pt>
                <c:pt idx="61">
                  <c:v>140.63205606790262</c:v>
                </c:pt>
                <c:pt idx="62">
                  <c:v>139.11852622396131</c:v>
                </c:pt>
                <c:pt idx="63">
                  <c:v>137.24233577789931</c:v>
                </c:pt>
                <c:pt idx="64">
                  <c:v>135.04454772297834</c:v>
                </c:pt>
                <c:pt idx="65">
                  <c:v>128.98376430505076</c:v>
                </c:pt>
                <c:pt idx="66">
                  <c:v>123.98960666425023</c:v>
                </c:pt>
                <c:pt idx="67">
                  <c:v>121.8154658203425</c:v>
                </c:pt>
                <c:pt idx="68">
                  <c:v>117.93756449780611</c:v>
                </c:pt>
                <c:pt idx="69">
                  <c:v>116.59693839911826</c:v>
                </c:pt>
                <c:pt idx="70">
                  <c:v>116.04220389999973</c:v>
                </c:pt>
                <c:pt idx="71">
                  <c:v>117.59830758137838</c:v>
                </c:pt>
                <c:pt idx="72">
                  <c:v>117.09150218088169</c:v>
                </c:pt>
                <c:pt idx="73">
                  <c:v>116.73273812607181</c:v>
                </c:pt>
                <c:pt idx="74">
                  <c:v>111.05479937540916</c:v>
                </c:pt>
                <c:pt idx="75">
                  <c:v>106.382441281232</c:v>
                </c:pt>
                <c:pt idx="76">
                  <c:v>106.28233971740752</c:v>
                </c:pt>
                <c:pt idx="77">
                  <c:v>106.61378224730986</c:v>
                </c:pt>
                <c:pt idx="78">
                  <c:v>104.20536118493338</c:v>
                </c:pt>
                <c:pt idx="79">
                  <c:v>103.00406193019005</c:v>
                </c:pt>
              </c:numCache>
            </c:numRef>
          </c:xVal>
          <c:yVal>
            <c:numRef>
              <c:f>'Omniscient Manager'!$H$12:$H$91</c:f>
              <c:numCache>
                <c:formatCode>General</c:formatCode>
                <c:ptCount val="80"/>
                <c:pt idx="0">
                  <c:v>33.472549256565536</c:v>
                </c:pt>
                <c:pt idx="1">
                  <c:v>32.324702825051354</c:v>
                </c:pt>
                <c:pt idx="2">
                  <c:v>30.90201016889009</c:v>
                </c:pt>
                <c:pt idx="3">
                  <c:v>29.9835509369886</c:v>
                </c:pt>
                <c:pt idx="4">
                  <c:v>29.555504997320188</c:v>
                </c:pt>
                <c:pt idx="5">
                  <c:v>28.457727587133611</c:v>
                </c:pt>
                <c:pt idx="6">
                  <c:v>27.960279229727316</c:v>
                </c:pt>
                <c:pt idx="7">
                  <c:v>27.724411857172228</c:v>
                </c:pt>
                <c:pt idx="8">
                  <c:v>27.918857184354749</c:v>
                </c:pt>
                <c:pt idx="9">
                  <c:v>28.156582370900317</c:v>
                </c:pt>
                <c:pt idx="10">
                  <c:v>28.261920695875698</c:v>
                </c:pt>
                <c:pt idx="11">
                  <c:v>28.729627448351863</c:v>
                </c:pt>
                <c:pt idx="12">
                  <c:v>30.062452983822073</c:v>
                </c:pt>
                <c:pt idx="13">
                  <c:v>32.001766925876538</c:v>
                </c:pt>
                <c:pt idx="14">
                  <c:v>34.559343222660772</c:v>
                </c:pt>
                <c:pt idx="15">
                  <c:v>36.102174490801808</c:v>
                </c:pt>
                <c:pt idx="16">
                  <c:v>35.510964956847467</c:v>
                </c:pt>
                <c:pt idx="17">
                  <c:v>36.130765232712619</c:v>
                </c:pt>
                <c:pt idx="18">
                  <c:v>36.894439460917987</c:v>
                </c:pt>
                <c:pt idx="19">
                  <c:v>38.949339651075256</c:v>
                </c:pt>
                <c:pt idx="20">
                  <c:v>38.596913484539762</c:v>
                </c:pt>
                <c:pt idx="21">
                  <c:v>36.729826607153463</c:v>
                </c:pt>
                <c:pt idx="22">
                  <c:v>33.995830546542308</c:v>
                </c:pt>
                <c:pt idx="23">
                  <c:v>31.121502826564907</c:v>
                </c:pt>
                <c:pt idx="24">
                  <c:v>27.723530149904963</c:v>
                </c:pt>
                <c:pt idx="25">
                  <c:v>24.401026986942131</c:v>
                </c:pt>
                <c:pt idx="26">
                  <c:v>22.496457008014218</c:v>
                </c:pt>
                <c:pt idx="27">
                  <c:v>20.441304044467895</c:v>
                </c:pt>
                <c:pt idx="28">
                  <c:v>19.11693608485913</c:v>
                </c:pt>
                <c:pt idx="29">
                  <c:v>18.498520302184254</c:v>
                </c:pt>
                <c:pt idx="30">
                  <c:v>17.249900792270928</c:v>
                </c:pt>
                <c:pt idx="31">
                  <c:v>16.426711332011664</c:v>
                </c:pt>
                <c:pt idx="32">
                  <c:v>15.712296102225631</c:v>
                </c:pt>
                <c:pt idx="33">
                  <c:v>15.183834141804709</c:v>
                </c:pt>
                <c:pt idx="34">
                  <c:v>14.534189409868302</c:v>
                </c:pt>
                <c:pt idx="35">
                  <c:v>13.778632801704987</c:v>
                </c:pt>
                <c:pt idx="36">
                  <c:v>12.676706945164169</c:v>
                </c:pt>
                <c:pt idx="37">
                  <c:v>12.160870683447165</c:v>
                </c:pt>
                <c:pt idx="38">
                  <c:v>11.808415070856878</c:v>
                </c:pt>
                <c:pt idx="39">
                  <c:v>11.172290722985759</c:v>
                </c:pt>
                <c:pt idx="40">
                  <c:v>10.87208052582467</c:v>
                </c:pt>
                <c:pt idx="41">
                  <c:v>10.683101596626756</c:v>
                </c:pt>
                <c:pt idx="42">
                  <c:v>10.859302147793821</c:v>
                </c:pt>
                <c:pt idx="43">
                  <c:v>10.909843738934825</c:v>
                </c:pt>
                <c:pt idx="44">
                  <c:v>10.772894532410533</c:v>
                </c:pt>
                <c:pt idx="45">
                  <c:v>11.003376359421104</c:v>
                </c:pt>
                <c:pt idx="46">
                  <c:v>10.966425032818847</c:v>
                </c:pt>
                <c:pt idx="47">
                  <c:v>11.31728034859346</c:v>
                </c:pt>
                <c:pt idx="48">
                  <c:v>11.684660113301204</c:v>
                </c:pt>
                <c:pt idx="49">
                  <c:v>11.631349701157628</c:v>
                </c:pt>
                <c:pt idx="50">
                  <c:v>11.50088372665163</c:v>
                </c:pt>
                <c:pt idx="51">
                  <c:v>11.918285242601304</c:v>
                </c:pt>
                <c:pt idx="52">
                  <c:v>11.588803358375985</c:v>
                </c:pt>
                <c:pt idx="53">
                  <c:v>11.887460683936354</c:v>
                </c:pt>
                <c:pt idx="54">
                  <c:v>12.412024764545064</c:v>
                </c:pt>
                <c:pt idx="55">
                  <c:v>13.089314676809359</c:v>
                </c:pt>
                <c:pt idx="56">
                  <c:v>14.21861562296634</c:v>
                </c:pt>
                <c:pt idx="57">
                  <c:v>16.041570471353211</c:v>
                </c:pt>
                <c:pt idx="58">
                  <c:v>17.931094658554208</c:v>
                </c:pt>
                <c:pt idx="59">
                  <c:v>18.841298839806669</c:v>
                </c:pt>
                <c:pt idx="60">
                  <c:v>19.833097914314859</c:v>
                </c:pt>
                <c:pt idx="61">
                  <c:v>20.040067989676125</c:v>
                </c:pt>
                <c:pt idx="62">
                  <c:v>19.824389986914486</c:v>
                </c:pt>
                <c:pt idx="63">
                  <c:v>19.557032848350651</c:v>
                </c:pt>
                <c:pt idx="64">
                  <c:v>19.243848050524413</c:v>
                </c:pt>
                <c:pt idx="65">
                  <c:v>18.380186413469733</c:v>
                </c:pt>
                <c:pt idx="66">
                  <c:v>17.66851894965566</c:v>
                </c:pt>
                <c:pt idx="67">
                  <c:v>17.358703879398803</c:v>
                </c:pt>
                <c:pt idx="68">
                  <c:v>16.806102940937372</c:v>
                </c:pt>
                <c:pt idx="69">
                  <c:v>16.615063721874353</c:v>
                </c:pt>
                <c:pt idx="70">
                  <c:v>16.536014055749963</c:v>
                </c:pt>
                <c:pt idx="71">
                  <c:v>16.757758830346418</c:v>
                </c:pt>
                <c:pt idx="72">
                  <c:v>16.685539060775643</c:v>
                </c:pt>
                <c:pt idx="73">
                  <c:v>16.634415182965231</c:v>
                </c:pt>
                <c:pt idx="74">
                  <c:v>15.825308910995805</c:v>
                </c:pt>
                <c:pt idx="75">
                  <c:v>15.159497882575561</c:v>
                </c:pt>
                <c:pt idx="76">
                  <c:v>15.145233409730572</c:v>
                </c:pt>
                <c:pt idx="77">
                  <c:v>15.192463970241654</c:v>
                </c:pt>
                <c:pt idx="78">
                  <c:v>14.849263968853005</c:v>
                </c:pt>
                <c:pt idx="79">
                  <c:v>14.678078825052081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71032"/>
        <c:axId val="305871424"/>
      </c:scatterChart>
      <c:valAx>
        <c:axId val="3058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1424"/>
        <c:crosses val="autoZero"/>
        <c:crossBetween val="midCat"/>
      </c:valAx>
      <c:valAx>
        <c:axId val="305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'Omniscient Manager'!$H$1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'Omniscient Manager'!$E$2:$E$102</c:f>
              <c:numCache>
                <c:formatCode>General</c:formatCode>
                <c:ptCount val="101"/>
                <c:pt idx="0">
                  <c:v>400</c:v>
                </c:pt>
                <c:pt idx="1">
                  <c:v>431.02310133656249</c:v>
                </c:pt>
                <c:pt idx="2">
                  <c:v>442.48591201394117</c:v>
                </c:pt>
                <c:pt idx="3">
                  <c:v>415.77668064575312</c:v>
                </c:pt>
                <c:pt idx="4">
                  <c:v>378.58461870407541</c:v>
                </c:pt>
                <c:pt idx="5">
                  <c:v>337.67727202215968</c:v>
                </c:pt>
                <c:pt idx="6">
                  <c:v>309.84195860881613</c:v>
                </c:pt>
                <c:pt idx="7">
                  <c:v>282.49799352948844</c:v>
                </c:pt>
                <c:pt idx="8">
                  <c:v>264.68669981094888</c:v>
                </c:pt>
                <c:pt idx="9">
                  <c:v>250.43441962259035</c:v>
                </c:pt>
                <c:pt idx="10">
                  <c:v>234.89508250221431</c:v>
                </c:pt>
                <c:pt idx="11">
                  <c:v>226.8400198249218</c:v>
                </c:pt>
                <c:pt idx="12">
                  <c:v>216.85621171150942</c:v>
                </c:pt>
                <c:pt idx="13">
                  <c:v>210.41088376834105</c:v>
                </c:pt>
                <c:pt idx="14">
                  <c:v>207.40705261277324</c:v>
                </c:pt>
                <c:pt idx="15">
                  <c:v>199.70335148865692</c:v>
                </c:pt>
                <c:pt idx="16">
                  <c:v>196.21248582264781</c:v>
                </c:pt>
                <c:pt idx="17">
                  <c:v>194.5572761906823</c:v>
                </c:pt>
                <c:pt idx="18">
                  <c:v>195.92180480248945</c:v>
                </c:pt>
                <c:pt idx="19">
                  <c:v>197.59005172561626</c:v>
                </c:pt>
                <c:pt idx="20">
                  <c:v>198.32926804123298</c:v>
                </c:pt>
                <c:pt idx="21">
                  <c:v>201.61142069018851</c:v>
                </c:pt>
                <c:pt idx="22">
                  <c:v>210.96458234261104</c:v>
                </c:pt>
                <c:pt idx="23">
                  <c:v>224.57380298860727</c:v>
                </c:pt>
                <c:pt idx="24">
                  <c:v>242.52170682568959</c:v>
                </c:pt>
                <c:pt idx="25">
                  <c:v>253.34859291790744</c:v>
                </c:pt>
                <c:pt idx="26">
                  <c:v>249.19975408314011</c:v>
                </c:pt>
                <c:pt idx="27">
                  <c:v>253.54922970324643</c:v>
                </c:pt>
                <c:pt idx="28">
                  <c:v>258.90834709416134</c:v>
                </c:pt>
                <c:pt idx="29">
                  <c:v>273.32869930579125</c:v>
                </c:pt>
                <c:pt idx="30">
                  <c:v>270.85553322484043</c:v>
                </c:pt>
                <c:pt idx="31">
                  <c:v>257.75316917300671</c:v>
                </c:pt>
                <c:pt idx="32">
                  <c:v>238.56723190556002</c:v>
                </c:pt>
                <c:pt idx="33">
                  <c:v>218.39651106361339</c:v>
                </c:pt>
                <c:pt idx="34">
                  <c:v>194.5510887712629</c:v>
                </c:pt>
                <c:pt idx="35">
                  <c:v>171.23527710134829</c:v>
                </c:pt>
                <c:pt idx="36">
                  <c:v>157.86987374045066</c:v>
                </c:pt>
                <c:pt idx="37">
                  <c:v>143.44774768047645</c:v>
                </c:pt>
                <c:pt idx="38">
                  <c:v>134.15393743760794</c:v>
                </c:pt>
                <c:pt idx="39">
                  <c:v>129.81417755918775</c:v>
                </c:pt>
                <c:pt idx="40">
                  <c:v>121.05193538435739</c:v>
                </c:pt>
                <c:pt idx="41">
                  <c:v>115.27516724218711</c:v>
                </c:pt>
                <c:pt idx="42">
                  <c:v>110.26172703316232</c:v>
                </c:pt>
                <c:pt idx="43">
                  <c:v>106.55322204775234</c:v>
                </c:pt>
                <c:pt idx="44">
                  <c:v>101.99431164819862</c:v>
                </c:pt>
                <c:pt idx="45">
                  <c:v>96.692160011964816</c:v>
                </c:pt>
                <c:pt idx="46">
                  <c:v>88.959346983608199</c:v>
                </c:pt>
                <c:pt idx="47">
                  <c:v>85.33944339261167</c:v>
                </c:pt>
                <c:pt idx="48">
                  <c:v>82.86607067267984</c:v>
                </c:pt>
                <c:pt idx="49">
                  <c:v>78.40204016130356</c:v>
                </c:pt>
                <c:pt idx="50">
                  <c:v>76.295301935611718</c:v>
                </c:pt>
                <c:pt idx="51">
                  <c:v>74.969134011415832</c:v>
                </c:pt>
                <c:pt idx="52">
                  <c:v>76.205629107325066</c:v>
                </c:pt>
                <c:pt idx="53">
                  <c:v>76.560306939893508</c:v>
                </c:pt>
                <c:pt idx="54">
                  <c:v>75.599259876565142</c:v>
                </c:pt>
                <c:pt idx="55">
                  <c:v>77.216676206463887</c:v>
                </c:pt>
                <c:pt idx="56">
                  <c:v>76.957368651360341</c:v>
                </c:pt>
                <c:pt idx="57">
                  <c:v>79.419511218199716</c:v>
                </c:pt>
                <c:pt idx="58">
                  <c:v>81.997614830183892</c:v>
                </c:pt>
                <c:pt idx="59">
                  <c:v>81.623506674790377</c:v>
                </c:pt>
                <c:pt idx="60">
                  <c:v>80.70795597650266</c:v>
                </c:pt>
                <c:pt idx="61">
                  <c:v>83.637089421763534</c:v>
                </c:pt>
                <c:pt idx="62">
                  <c:v>81.324935848252537</c:v>
                </c:pt>
                <c:pt idx="63">
                  <c:v>83.42077672937792</c:v>
                </c:pt>
                <c:pt idx="64">
                  <c:v>87.101928172246062</c:v>
                </c:pt>
                <c:pt idx="65">
                  <c:v>91.854839837258652</c:v>
                </c:pt>
                <c:pt idx="66">
                  <c:v>99.779758757658527</c:v>
                </c:pt>
                <c:pt idx="67">
                  <c:v>112.57242436037342</c:v>
                </c:pt>
                <c:pt idx="68">
                  <c:v>125.83224321792427</c:v>
                </c:pt>
                <c:pt idx="69">
                  <c:v>132.21964098109945</c:v>
                </c:pt>
                <c:pt idx="70">
                  <c:v>139.17963448642004</c:v>
                </c:pt>
                <c:pt idx="71">
                  <c:v>140.63205606790262</c:v>
                </c:pt>
                <c:pt idx="72">
                  <c:v>139.11852622396131</c:v>
                </c:pt>
                <c:pt idx="73">
                  <c:v>137.24233577789931</c:v>
                </c:pt>
                <c:pt idx="74">
                  <c:v>135.04454772297834</c:v>
                </c:pt>
                <c:pt idx="75">
                  <c:v>128.98376430505076</c:v>
                </c:pt>
                <c:pt idx="76">
                  <c:v>123.98960666425023</c:v>
                </c:pt>
                <c:pt idx="77">
                  <c:v>121.8154658203425</c:v>
                </c:pt>
                <c:pt idx="78">
                  <c:v>117.93756449780611</c:v>
                </c:pt>
                <c:pt idx="79">
                  <c:v>116.59693839911826</c:v>
                </c:pt>
                <c:pt idx="80">
                  <c:v>116.04220389999973</c:v>
                </c:pt>
                <c:pt idx="81">
                  <c:v>117.59830758137838</c:v>
                </c:pt>
                <c:pt idx="82">
                  <c:v>117.09150218088169</c:v>
                </c:pt>
                <c:pt idx="83">
                  <c:v>116.73273812607181</c:v>
                </c:pt>
                <c:pt idx="84">
                  <c:v>111.05479937540916</c:v>
                </c:pt>
                <c:pt idx="85">
                  <c:v>106.382441281232</c:v>
                </c:pt>
                <c:pt idx="86">
                  <c:v>106.28233971740752</c:v>
                </c:pt>
                <c:pt idx="87">
                  <c:v>106.61378224730986</c:v>
                </c:pt>
                <c:pt idx="88">
                  <c:v>104.20536118493338</c:v>
                </c:pt>
                <c:pt idx="89">
                  <c:v>103.00406193019005</c:v>
                </c:pt>
                <c:pt idx="90">
                  <c:v>99.259422152316546</c:v>
                </c:pt>
                <c:pt idx="91">
                  <c:v>96.516162055523935</c:v>
                </c:pt>
                <c:pt idx="92">
                  <c:v>97.224186613486282</c:v>
                </c:pt>
                <c:pt idx="93">
                  <c:v>97.41479456546233</c:v>
                </c:pt>
                <c:pt idx="94">
                  <c:v>97.670770827679618</c:v>
                </c:pt>
                <c:pt idx="95">
                  <c:v>100.33925290396724</c:v>
                </c:pt>
                <c:pt idx="96">
                  <c:v>105.3700330149137</c:v>
                </c:pt>
                <c:pt idx="97">
                  <c:v>111.18774265126646</c:v>
                </c:pt>
                <c:pt idx="98">
                  <c:v>123.93358187184052</c:v>
                </c:pt>
                <c:pt idx="99">
                  <c:v>131.24286970579695</c:v>
                </c:pt>
              </c:numCache>
            </c:numRef>
          </c:xVal>
          <c:yVal>
            <c:numRef>
              <c:f>'Omniscient Manager'!$H$2:$H$102</c:f>
              <c:numCache>
                <c:formatCode>General</c:formatCode>
                <c:ptCount val="101"/>
                <c:pt idx="0">
                  <c:v>57</c:v>
                </c:pt>
                <c:pt idx="1">
                  <c:v>61.420791940460163</c:v>
                </c:pt>
                <c:pt idx="2">
                  <c:v>63.054242461986611</c:v>
                </c:pt>
                <c:pt idx="3">
                  <c:v>59.248176992019822</c:v>
                </c:pt>
                <c:pt idx="4">
                  <c:v>53.948308165330744</c:v>
                </c:pt>
                <c:pt idx="5">
                  <c:v>48.119011263157752</c:v>
                </c:pt>
                <c:pt idx="6">
                  <c:v>44.152479101756299</c:v>
                </c:pt>
                <c:pt idx="7">
                  <c:v>40.2559640779521</c:v>
                </c:pt>
                <c:pt idx="8">
                  <c:v>37.717854723060213</c:v>
                </c:pt>
                <c:pt idx="9">
                  <c:v>35.686904796219125</c:v>
                </c:pt>
                <c:pt idx="10">
                  <c:v>33.472549256565536</c:v>
                </c:pt>
                <c:pt idx="11">
                  <c:v>32.324702825051354</c:v>
                </c:pt>
                <c:pt idx="12">
                  <c:v>30.90201016889009</c:v>
                </c:pt>
                <c:pt idx="13">
                  <c:v>29.9835509369886</c:v>
                </c:pt>
                <c:pt idx="14">
                  <c:v>29.555504997320188</c:v>
                </c:pt>
                <c:pt idx="15">
                  <c:v>28.457727587133611</c:v>
                </c:pt>
                <c:pt idx="16">
                  <c:v>27.960279229727316</c:v>
                </c:pt>
                <c:pt idx="17">
                  <c:v>27.724411857172228</c:v>
                </c:pt>
                <c:pt idx="18">
                  <c:v>27.918857184354749</c:v>
                </c:pt>
                <c:pt idx="19">
                  <c:v>28.156582370900317</c:v>
                </c:pt>
                <c:pt idx="20">
                  <c:v>28.261920695875698</c:v>
                </c:pt>
                <c:pt idx="21">
                  <c:v>28.729627448351863</c:v>
                </c:pt>
                <c:pt idx="22">
                  <c:v>30.062452983822073</c:v>
                </c:pt>
                <c:pt idx="23">
                  <c:v>32.001766925876538</c:v>
                </c:pt>
                <c:pt idx="24">
                  <c:v>34.559343222660772</c:v>
                </c:pt>
                <c:pt idx="25">
                  <c:v>36.102174490801808</c:v>
                </c:pt>
                <c:pt idx="26">
                  <c:v>35.510964956847467</c:v>
                </c:pt>
                <c:pt idx="27">
                  <c:v>36.130765232712619</c:v>
                </c:pt>
                <c:pt idx="28">
                  <c:v>36.894439460917987</c:v>
                </c:pt>
                <c:pt idx="29">
                  <c:v>38.949339651075256</c:v>
                </c:pt>
                <c:pt idx="30">
                  <c:v>38.596913484539762</c:v>
                </c:pt>
                <c:pt idx="31">
                  <c:v>36.729826607153463</c:v>
                </c:pt>
                <c:pt idx="32">
                  <c:v>33.995830546542308</c:v>
                </c:pt>
                <c:pt idx="33">
                  <c:v>31.121502826564907</c:v>
                </c:pt>
                <c:pt idx="34">
                  <c:v>27.723530149904963</c:v>
                </c:pt>
                <c:pt idx="35">
                  <c:v>24.401026986942131</c:v>
                </c:pt>
                <c:pt idx="36">
                  <c:v>22.496457008014218</c:v>
                </c:pt>
                <c:pt idx="37">
                  <c:v>20.441304044467895</c:v>
                </c:pt>
                <c:pt idx="38">
                  <c:v>19.11693608485913</c:v>
                </c:pt>
                <c:pt idx="39">
                  <c:v>18.498520302184254</c:v>
                </c:pt>
                <c:pt idx="40">
                  <c:v>17.249900792270928</c:v>
                </c:pt>
                <c:pt idx="41">
                  <c:v>16.426711332011664</c:v>
                </c:pt>
                <c:pt idx="42">
                  <c:v>15.712296102225631</c:v>
                </c:pt>
                <c:pt idx="43">
                  <c:v>15.183834141804709</c:v>
                </c:pt>
                <c:pt idx="44">
                  <c:v>14.534189409868302</c:v>
                </c:pt>
                <c:pt idx="45">
                  <c:v>13.778632801704987</c:v>
                </c:pt>
                <c:pt idx="46">
                  <c:v>12.676706945164169</c:v>
                </c:pt>
                <c:pt idx="47">
                  <c:v>12.160870683447165</c:v>
                </c:pt>
                <c:pt idx="48">
                  <c:v>11.808415070856878</c:v>
                </c:pt>
                <c:pt idx="49">
                  <c:v>11.172290722985759</c:v>
                </c:pt>
                <c:pt idx="50">
                  <c:v>10.87208052582467</c:v>
                </c:pt>
                <c:pt idx="51">
                  <c:v>10.683101596626756</c:v>
                </c:pt>
                <c:pt idx="52">
                  <c:v>10.859302147793821</c:v>
                </c:pt>
                <c:pt idx="53">
                  <c:v>10.909843738934825</c:v>
                </c:pt>
                <c:pt idx="54">
                  <c:v>10.772894532410533</c:v>
                </c:pt>
                <c:pt idx="55">
                  <c:v>11.003376359421104</c:v>
                </c:pt>
                <c:pt idx="56">
                  <c:v>10.966425032818847</c:v>
                </c:pt>
                <c:pt idx="57">
                  <c:v>11.31728034859346</c:v>
                </c:pt>
                <c:pt idx="58">
                  <c:v>11.684660113301204</c:v>
                </c:pt>
                <c:pt idx="59">
                  <c:v>11.631349701157628</c:v>
                </c:pt>
                <c:pt idx="60">
                  <c:v>11.50088372665163</c:v>
                </c:pt>
                <c:pt idx="61">
                  <c:v>11.918285242601304</c:v>
                </c:pt>
                <c:pt idx="62">
                  <c:v>11.588803358375985</c:v>
                </c:pt>
                <c:pt idx="63">
                  <c:v>11.887460683936354</c:v>
                </c:pt>
                <c:pt idx="64">
                  <c:v>12.412024764545064</c:v>
                </c:pt>
                <c:pt idx="65">
                  <c:v>13.089314676809359</c:v>
                </c:pt>
                <c:pt idx="66">
                  <c:v>14.21861562296634</c:v>
                </c:pt>
                <c:pt idx="67">
                  <c:v>16.041570471353211</c:v>
                </c:pt>
                <c:pt idx="68">
                  <c:v>17.931094658554208</c:v>
                </c:pt>
                <c:pt idx="69">
                  <c:v>18.841298839806669</c:v>
                </c:pt>
                <c:pt idx="70">
                  <c:v>19.833097914314859</c:v>
                </c:pt>
                <c:pt idx="71">
                  <c:v>20.040067989676125</c:v>
                </c:pt>
                <c:pt idx="72">
                  <c:v>19.824389986914486</c:v>
                </c:pt>
                <c:pt idx="73">
                  <c:v>19.557032848350651</c:v>
                </c:pt>
                <c:pt idx="74">
                  <c:v>19.243848050524413</c:v>
                </c:pt>
                <c:pt idx="75">
                  <c:v>18.380186413469733</c:v>
                </c:pt>
                <c:pt idx="76">
                  <c:v>17.66851894965566</c:v>
                </c:pt>
                <c:pt idx="77">
                  <c:v>17.358703879398803</c:v>
                </c:pt>
                <c:pt idx="78">
                  <c:v>16.806102940937372</c:v>
                </c:pt>
                <c:pt idx="79">
                  <c:v>16.615063721874353</c:v>
                </c:pt>
                <c:pt idx="80">
                  <c:v>16.536014055749963</c:v>
                </c:pt>
                <c:pt idx="81">
                  <c:v>16.757758830346418</c:v>
                </c:pt>
                <c:pt idx="82">
                  <c:v>16.685539060775643</c:v>
                </c:pt>
                <c:pt idx="83">
                  <c:v>16.634415182965231</c:v>
                </c:pt>
                <c:pt idx="84">
                  <c:v>15.825308910995805</c:v>
                </c:pt>
                <c:pt idx="85">
                  <c:v>15.159497882575561</c:v>
                </c:pt>
                <c:pt idx="86">
                  <c:v>15.145233409730572</c:v>
                </c:pt>
                <c:pt idx="87">
                  <c:v>15.192463970241654</c:v>
                </c:pt>
                <c:pt idx="88">
                  <c:v>14.849263968853005</c:v>
                </c:pt>
                <c:pt idx="89">
                  <c:v>14.678078825052081</c:v>
                </c:pt>
                <c:pt idx="90">
                  <c:v>14.144467656705107</c:v>
                </c:pt>
                <c:pt idx="91">
                  <c:v>13.753553092912162</c:v>
                </c:pt>
                <c:pt idx="92">
                  <c:v>13.854446592421796</c:v>
                </c:pt>
                <c:pt idx="93">
                  <c:v>13.881608225578383</c:v>
                </c:pt>
                <c:pt idx="94">
                  <c:v>13.918084842944346</c:v>
                </c:pt>
                <c:pt idx="95">
                  <c:v>14.298343538815331</c:v>
                </c:pt>
                <c:pt idx="96">
                  <c:v>15.015229704625202</c:v>
                </c:pt>
                <c:pt idx="97">
                  <c:v>15.84425332780547</c:v>
                </c:pt>
                <c:pt idx="98">
                  <c:v>17.660535416737275</c:v>
                </c:pt>
                <c:pt idx="99">
                  <c:v>18.702108933076065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6752"/>
        <c:axId val="363787536"/>
      </c:scatterChart>
      <c:valAx>
        <c:axId val="363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87536"/>
        <c:crosses val="autoZero"/>
        <c:crossBetween val="midCat"/>
      </c:valAx>
      <c:valAx>
        <c:axId val="363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'Omniscient Manager'!$E$1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Manager'!$E$2:$E$101</c:f>
              <c:numCache>
                <c:formatCode>General</c:formatCode>
                <c:ptCount val="100"/>
                <c:pt idx="0">
                  <c:v>400</c:v>
                </c:pt>
                <c:pt idx="1">
                  <c:v>431.02310133656249</c:v>
                </c:pt>
                <c:pt idx="2">
                  <c:v>442.48591201394117</c:v>
                </c:pt>
                <c:pt idx="3">
                  <c:v>415.77668064575312</c:v>
                </c:pt>
                <c:pt idx="4">
                  <c:v>378.58461870407541</c:v>
                </c:pt>
                <c:pt idx="5">
                  <c:v>337.67727202215968</c:v>
                </c:pt>
                <c:pt idx="6">
                  <c:v>309.84195860881613</c:v>
                </c:pt>
                <c:pt idx="7">
                  <c:v>282.49799352948844</c:v>
                </c:pt>
                <c:pt idx="8">
                  <c:v>264.68669981094888</c:v>
                </c:pt>
                <c:pt idx="9">
                  <c:v>250.43441962259035</c:v>
                </c:pt>
                <c:pt idx="10">
                  <c:v>234.89508250221431</c:v>
                </c:pt>
                <c:pt idx="11">
                  <c:v>226.8400198249218</c:v>
                </c:pt>
                <c:pt idx="12">
                  <c:v>216.85621171150942</c:v>
                </c:pt>
                <c:pt idx="13">
                  <c:v>210.41088376834105</c:v>
                </c:pt>
                <c:pt idx="14">
                  <c:v>207.40705261277324</c:v>
                </c:pt>
                <c:pt idx="15">
                  <c:v>199.70335148865692</c:v>
                </c:pt>
                <c:pt idx="16">
                  <c:v>196.21248582264781</c:v>
                </c:pt>
                <c:pt idx="17">
                  <c:v>194.5572761906823</c:v>
                </c:pt>
                <c:pt idx="18">
                  <c:v>195.92180480248945</c:v>
                </c:pt>
                <c:pt idx="19">
                  <c:v>197.59005172561626</c:v>
                </c:pt>
                <c:pt idx="20">
                  <c:v>198.32926804123298</c:v>
                </c:pt>
                <c:pt idx="21">
                  <c:v>201.61142069018851</c:v>
                </c:pt>
                <c:pt idx="22">
                  <c:v>210.96458234261104</c:v>
                </c:pt>
                <c:pt idx="23">
                  <c:v>224.57380298860727</c:v>
                </c:pt>
                <c:pt idx="24">
                  <c:v>242.52170682568959</c:v>
                </c:pt>
                <c:pt idx="25">
                  <c:v>253.34859291790744</c:v>
                </c:pt>
                <c:pt idx="26">
                  <c:v>249.19975408314011</c:v>
                </c:pt>
                <c:pt idx="27">
                  <c:v>253.54922970324643</c:v>
                </c:pt>
                <c:pt idx="28">
                  <c:v>258.90834709416134</c:v>
                </c:pt>
                <c:pt idx="29">
                  <c:v>273.32869930579125</c:v>
                </c:pt>
                <c:pt idx="30">
                  <c:v>270.85553322484043</c:v>
                </c:pt>
                <c:pt idx="31">
                  <c:v>257.75316917300671</c:v>
                </c:pt>
                <c:pt idx="32">
                  <c:v>238.56723190556002</c:v>
                </c:pt>
                <c:pt idx="33">
                  <c:v>218.39651106361339</c:v>
                </c:pt>
                <c:pt idx="34">
                  <c:v>194.5510887712629</c:v>
                </c:pt>
                <c:pt idx="35">
                  <c:v>171.23527710134829</c:v>
                </c:pt>
                <c:pt idx="36">
                  <c:v>157.86987374045066</c:v>
                </c:pt>
                <c:pt idx="37">
                  <c:v>143.44774768047645</c:v>
                </c:pt>
                <c:pt idx="38">
                  <c:v>134.15393743760794</c:v>
                </c:pt>
                <c:pt idx="39">
                  <c:v>129.81417755918775</c:v>
                </c:pt>
                <c:pt idx="40">
                  <c:v>121.05193538435739</c:v>
                </c:pt>
                <c:pt idx="41">
                  <c:v>115.27516724218711</c:v>
                </c:pt>
                <c:pt idx="42">
                  <c:v>110.26172703316232</c:v>
                </c:pt>
                <c:pt idx="43">
                  <c:v>106.55322204775234</c:v>
                </c:pt>
                <c:pt idx="44">
                  <c:v>101.99431164819862</c:v>
                </c:pt>
                <c:pt idx="45">
                  <c:v>96.692160011964816</c:v>
                </c:pt>
                <c:pt idx="46">
                  <c:v>88.959346983608199</c:v>
                </c:pt>
                <c:pt idx="47">
                  <c:v>85.33944339261167</c:v>
                </c:pt>
                <c:pt idx="48">
                  <c:v>82.86607067267984</c:v>
                </c:pt>
                <c:pt idx="49">
                  <c:v>78.40204016130356</c:v>
                </c:pt>
                <c:pt idx="50">
                  <c:v>76.295301935611718</c:v>
                </c:pt>
                <c:pt idx="51">
                  <c:v>74.969134011415832</c:v>
                </c:pt>
                <c:pt idx="52">
                  <c:v>76.205629107325066</c:v>
                </c:pt>
                <c:pt idx="53">
                  <c:v>76.560306939893508</c:v>
                </c:pt>
                <c:pt idx="54">
                  <c:v>75.599259876565142</c:v>
                </c:pt>
                <c:pt idx="55">
                  <c:v>77.216676206463887</c:v>
                </c:pt>
                <c:pt idx="56">
                  <c:v>76.957368651360341</c:v>
                </c:pt>
                <c:pt idx="57">
                  <c:v>79.419511218199716</c:v>
                </c:pt>
                <c:pt idx="58">
                  <c:v>81.997614830183892</c:v>
                </c:pt>
                <c:pt idx="59">
                  <c:v>81.623506674790377</c:v>
                </c:pt>
                <c:pt idx="60">
                  <c:v>80.70795597650266</c:v>
                </c:pt>
                <c:pt idx="61">
                  <c:v>83.637089421763534</c:v>
                </c:pt>
                <c:pt idx="62">
                  <c:v>81.324935848252537</c:v>
                </c:pt>
                <c:pt idx="63">
                  <c:v>83.42077672937792</c:v>
                </c:pt>
                <c:pt idx="64">
                  <c:v>87.101928172246062</c:v>
                </c:pt>
                <c:pt idx="65">
                  <c:v>91.854839837258652</c:v>
                </c:pt>
                <c:pt idx="66">
                  <c:v>99.779758757658527</c:v>
                </c:pt>
                <c:pt idx="67">
                  <c:v>112.57242436037342</c:v>
                </c:pt>
                <c:pt idx="68">
                  <c:v>125.83224321792427</c:v>
                </c:pt>
                <c:pt idx="69">
                  <c:v>132.21964098109945</c:v>
                </c:pt>
                <c:pt idx="70">
                  <c:v>139.17963448642004</c:v>
                </c:pt>
                <c:pt idx="71">
                  <c:v>140.63205606790262</c:v>
                </c:pt>
                <c:pt idx="72">
                  <c:v>139.11852622396131</c:v>
                </c:pt>
                <c:pt idx="73">
                  <c:v>137.24233577789931</c:v>
                </c:pt>
                <c:pt idx="74">
                  <c:v>135.04454772297834</c:v>
                </c:pt>
                <c:pt idx="75">
                  <c:v>128.98376430505076</c:v>
                </c:pt>
                <c:pt idx="76">
                  <c:v>123.98960666425023</c:v>
                </c:pt>
                <c:pt idx="77">
                  <c:v>121.8154658203425</c:v>
                </c:pt>
                <c:pt idx="78">
                  <c:v>117.93756449780611</c:v>
                </c:pt>
                <c:pt idx="79">
                  <c:v>116.59693839911826</c:v>
                </c:pt>
                <c:pt idx="80">
                  <c:v>116.04220389999973</c:v>
                </c:pt>
                <c:pt idx="81">
                  <c:v>117.59830758137838</c:v>
                </c:pt>
                <c:pt idx="82">
                  <c:v>117.09150218088169</c:v>
                </c:pt>
                <c:pt idx="83">
                  <c:v>116.73273812607181</c:v>
                </c:pt>
                <c:pt idx="84">
                  <c:v>111.05479937540916</c:v>
                </c:pt>
                <c:pt idx="85">
                  <c:v>106.382441281232</c:v>
                </c:pt>
                <c:pt idx="86">
                  <c:v>106.28233971740752</c:v>
                </c:pt>
                <c:pt idx="87">
                  <c:v>106.61378224730986</c:v>
                </c:pt>
                <c:pt idx="88">
                  <c:v>104.20536118493338</c:v>
                </c:pt>
                <c:pt idx="89">
                  <c:v>103.00406193019005</c:v>
                </c:pt>
                <c:pt idx="90">
                  <c:v>99.259422152316546</c:v>
                </c:pt>
                <c:pt idx="91">
                  <c:v>96.516162055523935</c:v>
                </c:pt>
                <c:pt idx="92">
                  <c:v>97.224186613486282</c:v>
                </c:pt>
                <c:pt idx="93">
                  <c:v>97.41479456546233</c:v>
                </c:pt>
                <c:pt idx="94">
                  <c:v>97.670770827679618</c:v>
                </c:pt>
                <c:pt idx="95">
                  <c:v>100.33925290396724</c:v>
                </c:pt>
                <c:pt idx="96">
                  <c:v>105.3700330149137</c:v>
                </c:pt>
                <c:pt idx="97">
                  <c:v>111.18774265126646</c:v>
                </c:pt>
                <c:pt idx="98">
                  <c:v>123.93358187184052</c:v>
                </c:pt>
                <c:pt idx="99">
                  <c:v>131.24286970579695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22448"/>
        <c:axId val="301623424"/>
      </c:scatterChart>
      <c:scatterChart>
        <c:scatterStyle val="lineMarker"/>
        <c:varyColors val="0"/>
        <c:ser>
          <c:idx val="1"/>
          <c:order val="1"/>
          <c:tx>
            <c:strRef>
              <c:f>'Omniscient Manager'!$G$1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'Omniscient Manager'!$D$2:$D$101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'Omniscient Manager'!$G$2:$G$102</c:f>
              <c:numCache>
                <c:formatCode>General</c:formatCode>
                <c:ptCount val="101"/>
                <c:pt idx="0">
                  <c:v>9.5000000000000001E-2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9.5000000000000001E-2</c:v>
                </c:pt>
                <c:pt idx="97">
                  <c:v>9.5000000000000001E-2</c:v>
                </c:pt>
                <c:pt idx="98">
                  <c:v>9.5000000000000001E-2</c:v>
                </c:pt>
                <c:pt idx="99">
                  <c:v>9.5000000000000001E-2</c:v>
                </c:pt>
                <c:pt idx="100">
                  <c:v>9.5000000000000001E-2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28584"/>
        <c:axId val="376941392"/>
      </c:scatterChart>
      <c:valAx>
        <c:axId val="3524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23424"/>
        <c:crosses val="autoZero"/>
        <c:crossBetween val="midCat"/>
      </c:valAx>
      <c:valAx>
        <c:axId val="301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2448"/>
        <c:crosses val="autoZero"/>
        <c:crossBetween val="midCat"/>
      </c:valAx>
      <c:valAx>
        <c:axId val="376941392"/>
        <c:scaling>
          <c:orientation val="minMax"/>
          <c:max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28584"/>
        <c:crosses val="max"/>
        <c:crossBetween val="midCat"/>
      </c:valAx>
      <c:valAx>
        <c:axId val="30382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413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269240</xdr:colOff>
      <xdr:row>0</xdr:row>
      <xdr:rowOff>10160</xdr:rowOff>
    </xdr:from>
    <xdr:to>
      <xdr:col>19</xdr:col>
      <xdr:colOff>746760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281940</xdr:colOff>
      <xdr:row>31</xdr:row>
      <xdr:rowOff>99060</xdr:rowOff>
    </xdr:from>
    <xdr:to>
      <xdr:col>19</xdr:col>
      <xdr:colOff>726440</xdr:colOff>
      <xdr:row>45</xdr:row>
      <xdr:rowOff>2540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299720</xdr:colOff>
      <xdr:row>17</xdr:row>
      <xdr:rowOff>53340</xdr:rowOff>
    </xdr:from>
    <xdr:to>
      <xdr:col>19</xdr:col>
      <xdr:colOff>744220</xdr:colOff>
      <xdr:row>30</xdr:row>
      <xdr:rowOff>149860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13</xdr:row>
      <xdr:rowOff>41910</xdr:rowOff>
    </xdr:from>
    <xdr:to>
      <xdr:col>3</xdr:col>
      <xdr:colOff>358140</xdr:colOff>
      <xdr:row>26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662940</xdr:colOff>
      <xdr:row>9</xdr:row>
      <xdr:rowOff>179070</xdr:rowOff>
    </xdr:from>
    <xdr:to>
      <xdr:col>12</xdr:col>
      <xdr:colOff>114300</xdr:colOff>
      <xdr:row>23</xdr:row>
      <xdr:rowOff>148590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B5" sqref="B5"/>
    </sheetView>
  </sheetViews>
  <sheetFormatPr defaultColWidth="11.19921875" defaultRowHeight="15.6" x14ac:dyDescent="0.3"/>
  <sheetData>
    <row r="1" spans="1:13" x14ac:dyDescent="0.3">
      <c r="A1" t="s">
        <v>0</v>
      </c>
      <c r="B1">
        <v>0.8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11</v>
      </c>
      <c r="J1" t="s">
        <v>9</v>
      </c>
      <c r="K1" t="s">
        <v>7</v>
      </c>
      <c r="L1" t="s">
        <v>8</v>
      </c>
      <c r="M1" t="s">
        <v>10</v>
      </c>
    </row>
    <row r="2" spans="1:13" x14ac:dyDescent="0.3">
      <c r="A2" t="s">
        <v>1</v>
      </c>
      <c r="B2">
        <v>0.5</v>
      </c>
      <c r="D2">
        <v>1</v>
      </c>
      <c r="E2">
        <v>400</v>
      </c>
      <c r="F2">
        <f t="shared" ref="F2:F33" si="0">sj*(1-E2/1000)*EXP(J2)</f>
        <v>0.78134310130697493</v>
      </c>
      <c r="G2">
        <v>9.5000000000000001E-2</v>
      </c>
      <c r="H2">
        <f t="shared" ref="H2:H33" si="1">G2*(E2+E2*br)</f>
        <v>57</v>
      </c>
      <c r="I2">
        <f>LN(H2)</f>
        <v>4.0430512678345503</v>
      </c>
      <c r="J2">
        <v>0.62075965234598385</v>
      </c>
      <c r="K2">
        <f ca="1">_xlfn.NORM.INV(RAND(),0,0.5)</f>
        <v>-0.75544258148760002</v>
      </c>
      <c r="L2">
        <f ca="1">_xlfn.NORM.INV(RAND(),0,0.5)</f>
        <v>0.31280440904355666</v>
      </c>
      <c r="M2">
        <f ca="1">K2</f>
        <v>-0.75544258148760002</v>
      </c>
    </row>
    <row r="3" spans="1:13" x14ac:dyDescent="0.3">
      <c r="A3" t="s">
        <v>2</v>
      </c>
      <c r="B3">
        <v>0.7</v>
      </c>
      <c r="D3">
        <v>2</v>
      </c>
      <c r="E3">
        <f t="shared" ref="E3:E34" si="2">sa*E2*(1-G2)+br*E2*F2*(1-G2)</f>
        <v>431.02310133656249</v>
      </c>
      <c r="F3">
        <f t="shared" si="0"/>
        <v>0.66871695689409116</v>
      </c>
      <c r="G3">
        <v>9.5000000000000001E-2</v>
      </c>
      <c r="H3">
        <f t="shared" si="1"/>
        <v>61.420791940460163</v>
      </c>
      <c r="I3">
        <f t="shared" ref="I3:I66" si="3">LN(H3)</f>
        <v>4.1177484087826963</v>
      </c>
      <c r="J3">
        <v>0.51819599726277288</v>
      </c>
      <c r="K3">
        <f t="shared" ref="K3:L66" ca="1" si="4">_xlfn.NORM.INV(RAND(),0,0.5)</f>
        <v>-0.34647967488068254</v>
      </c>
      <c r="L3">
        <f t="shared" ca="1" si="4"/>
        <v>0.62574012488160968</v>
      </c>
      <c r="M3">
        <f ca="1">0.8*M2+0.2*L2</f>
        <v>-0.54179318338136873</v>
      </c>
    </row>
    <row r="4" spans="1:13" x14ac:dyDescent="0.3">
      <c r="D4">
        <v>3</v>
      </c>
      <c r="E4">
        <f t="shared" si="2"/>
        <v>442.48591201394117</v>
      </c>
      <c r="F4">
        <f t="shared" si="0"/>
        <v>0.47654858198250671</v>
      </c>
      <c r="G4">
        <v>9.5000000000000001E-2</v>
      </c>
      <c r="H4">
        <f t="shared" si="1"/>
        <v>63.054242461986611</v>
      </c>
      <c r="I4">
        <f t="shared" si="3"/>
        <v>4.1439953474111055</v>
      </c>
      <c r="J4">
        <v>0.19975684478262998</v>
      </c>
      <c r="K4">
        <f t="shared" ca="1" si="4"/>
        <v>0.32104193557037952</v>
      </c>
      <c r="L4">
        <f t="shared" ca="1" si="4"/>
        <v>-0.14918376168708758</v>
      </c>
      <c r="M4">
        <f t="shared" ref="M4:M67" ca="1" si="5">0.8*M3+0.2*L3</f>
        <v>-0.30828652172877308</v>
      </c>
    </row>
    <row r="5" spans="1:13" x14ac:dyDescent="0.3">
      <c r="A5" t="s">
        <v>12</v>
      </c>
      <c r="B5">
        <f>SUM(H:H)</f>
        <v>2292.0812853150078</v>
      </c>
      <c r="D5">
        <v>4</v>
      </c>
      <c r="E5">
        <f t="shared" si="2"/>
        <v>415.77668064575312</v>
      </c>
      <c r="F5">
        <f t="shared" si="0"/>
        <v>0.41226073997056917</v>
      </c>
      <c r="G5">
        <v>9.5000000000000001E-2</v>
      </c>
      <c r="H5">
        <f t="shared" si="1"/>
        <v>59.248176992019822</v>
      </c>
      <c r="I5">
        <f t="shared" si="3"/>
        <v>4.0817350114747182</v>
      </c>
      <c r="J5">
        <v>8.0476512325368676E-3</v>
      </c>
      <c r="K5">
        <f t="shared" ca="1" si="4"/>
        <v>3.2066966980501349E-2</v>
      </c>
      <c r="L5">
        <f t="shared" ca="1" si="4"/>
        <v>0.64991239088224961</v>
      </c>
      <c r="M5">
        <f t="shared" ca="1" si="5"/>
        <v>-0.27646596972043597</v>
      </c>
    </row>
    <row r="6" spans="1:13" x14ac:dyDescent="0.3">
      <c r="A6" t="s">
        <v>13</v>
      </c>
      <c r="B6">
        <f>SUM(I:I)</f>
        <v>301.05892852816601</v>
      </c>
      <c r="D6">
        <v>5</v>
      </c>
      <c r="E6">
        <f t="shared" si="2"/>
        <v>378.58461870407541</v>
      </c>
      <c r="F6">
        <f t="shared" si="0"/>
        <v>0.37115275713145424</v>
      </c>
      <c r="G6">
        <v>9.5000000000000001E-2</v>
      </c>
      <c r="H6">
        <f t="shared" si="1"/>
        <v>53.948308165330744</v>
      </c>
      <c r="I6">
        <f t="shared" si="3"/>
        <v>3.9880263319043809</v>
      </c>
      <c r="J6">
        <v>-0.15871108320895894</v>
      </c>
      <c r="K6">
        <f t="shared" ca="1" si="4"/>
        <v>-0.9496997295973606</v>
      </c>
      <c r="L6">
        <f t="shared" ca="1" si="4"/>
        <v>-9.4923899229241937E-2</v>
      </c>
      <c r="M6">
        <f t="shared" ca="1" si="5"/>
        <v>-9.1190297599898856E-2</v>
      </c>
    </row>
    <row r="7" spans="1:13" x14ac:dyDescent="0.3">
      <c r="D7">
        <v>6</v>
      </c>
      <c r="E7">
        <f t="shared" si="2"/>
        <v>337.67727202215968</v>
      </c>
      <c r="F7">
        <f t="shared" si="0"/>
        <v>0.42777523664753514</v>
      </c>
      <c r="G7">
        <v>9.5000000000000001E-2</v>
      </c>
      <c r="H7">
        <f t="shared" si="1"/>
        <v>48.119011263157752</v>
      </c>
      <c r="I7">
        <f t="shared" si="3"/>
        <v>3.8736773435794554</v>
      </c>
      <c r="J7">
        <v>-8.0480088081308632E-2</v>
      </c>
      <c r="K7">
        <f t="shared" ca="1" si="4"/>
        <v>-0.19980999169453864</v>
      </c>
      <c r="L7">
        <f t="shared" ca="1" si="4"/>
        <v>0.25935925227658169</v>
      </c>
      <c r="M7">
        <f t="shared" ca="1" si="5"/>
        <v>-9.1937017925767472E-2</v>
      </c>
    </row>
    <row r="8" spans="1:13" x14ac:dyDescent="0.3">
      <c r="A8" t="s">
        <v>14</v>
      </c>
      <c r="B8">
        <f>SLOPE(H2:H101,E2:E101)</f>
        <v>0.1425000000000001</v>
      </c>
      <c r="D8">
        <v>7</v>
      </c>
      <c r="E8">
        <f t="shared" si="2"/>
        <v>309.84195860881613</v>
      </c>
      <c r="F8">
        <f t="shared" si="0"/>
        <v>0.41491418683038817</v>
      </c>
      <c r="G8">
        <v>9.5000000000000001E-2</v>
      </c>
      <c r="H8">
        <f t="shared" si="1"/>
        <v>44.152479101756299</v>
      </c>
      <c r="I8">
        <f t="shared" si="3"/>
        <v>3.7876490772686755</v>
      </c>
      <c r="J8">
        <v>-0.15217395279305276</v>
      </c>
      <c r="K8">
        <f t="shared" ca="1" si="4"/>
        <v>-1.2000897851179892</v>
      </c>
      <c r="L8">
        <f t="shared" ca="1" si="4"/>
        <v>0.63852865950498183</v>
      </c>
      <c r="M8">
        <f t="shared" ca="1" si="5"/>
        <v>-2.1677763885297643E-2</v>
      </c>
    </row>
    <row r="9" spans="1:13" x14ac:dyDescent="0.3">
      <c r="A9" t="s">
        <v>15</v>
      </c>
      <c r="B9">
        <f>INTERCEPT(H2:H101,E2:E101)</f>
        <v>-1.4210854715202004E-14</v>
      </c>
      <c r="D9">
        <v>8</v>
      </c>
      <c r="E9">
        <f t="shared" si="2"/>
        <v>282.49799352948844</v>
      </c>
      <c r="F9">
        <f t="shared" si="0"/>
        <v>0.47060933672282101</v>
      </c>
      <c r="G9">
        <v>9.5000000000000001E-2</v>
      </c>
      <c r="H9">
        <f t="shared" si="1"/>
        <v>40.2559640779521</v>
      </c>
      <c r="I9">
        <f t="shared" si="3"/>
        <v>3.6952581687373569</v>
      </c>
      <c r="J9">
        <v>-6.5072484029269267E-2</v>
      </c>
      <c r="K9">
        <f t="shared" ca="1" si="4"/>
        <v>-0.81650615354012679</v>
      </c>
      <c r="L9">
        <f t="shared" ca="1" si="4"/>
        <v>0.39113104259327025</v>
      </c>
      <c r="M9">
        <f t="shared" ca="1" si="5"/>
        <v>0.11036352079275827</v>
      </c>
    </row>
    <row r="10" spans="1:13" x14ac:dyDescent="0.3">
      <c r="D10">
        <v>9</v>
      </c>
      <c r="E10">
        <f t="shared" si="2"/>
        <v>264.68669981094888</v>
      </c>
      <c r="F10">
        <f t="shared" si="0"/>
        <v>0.49094839901453502</v>
      </c>
      <c r="G10">
        <v>9.5000000000000001E-2</v>
      </c>
      <c r="H10">
        <f t="shared" si="1"/>
        <v>37.717854723060213</v>
      </c>
      <c r="I10">
        <f t="shared" si="3"/>
        <v>3.6301335824220158</v>
      </c>
      <c r="J10">
        <v>-4.7282694597216977E-2</v>
      </c>
      <c r="K10">
        <f t="shared" ca="1" si="4"/>
        <v>-0.62205691224989212</v>
      </c>
      <c r="L10">
        <f t="shared" ca="1" si="4"/>
        <v>0.49198730922279293</v>
      </c>
      <c r="M10">
        <f t="shared" ca="1" si="5"/>
        <v>0.16651702515286068</v>
      </c>
    </row>
    <row r="11" spans="1:13" x14ac:dyDescent="0.3">
      <c r="D11">
        <v>10</v>
      </c>
      <c r="E11">
        <f t="shared" si="2"/>
        <v>250.43441962259035</v>
      </c>
      <c r="F11">
        <f t="shared" si="0"/>
        <v>0.47281872628901345</v>
      </c>
      <c r="G11">
        <v>9.5000000000000001E-2</v>
      </c>
      <c r="H11">
        <f t="shared" si="1"/>
        <v>35.686904796219125</v>
      </c>
      <c r="I11">
        <f t="shared" si="3"/>
        <v>3.5747838090626205</v>
      </c>
      <c r="J11">
        <v>-0.10410679609408117</v>
      </c>
      <c r="K11">
        <f t="shared" ca="1" si="4"/>
        <v>-0.32866039242670669</v>
      </c>
      <c r="L11">
        <f t="shared" ca="1" si="4"/>
        <v>0.72771240083683708</v>
      </c>
      <c r="M11">
        <f t="shared" ca="1" si="5"/>
        <v>0.23161108196684715</v>
      </c>
    </row>
    <row r="12" spans="1:13" x14ac:dyDescent="0.3">
      <c r="D12">
        <v>11</v>
      </c>
      <c r="E12">
        <f t="shared" si="2"/>
        <v>234.89508250221431</v>
      </c>
      <c r="F12">
        <f t="shared" si="0"/>
        <v>0.53416094485746024</v>
      </c>
      <c r="G12">
        <v>9.5000000000000001E-2</v>
      </c>
      <c r="H12">
        <f t="shared" si="1"/>
        <v>33.472549256565536</v>
      </c>
      <c r="I12">
        <f t="shared" si="3"/>
        <v>3.5107256777415463</v>
      </c>
      <c r="J12">
        <v>-2.640839125890096E-3</v>
      </c>
      <c r="K12">
        <f t="shared" ca="1" si="4"/>
        <v>0.27523758884015942</v>
      </c>
      <c r="L12">
        <f t="shared" ca="1" si="4"/>
        <v>0.15021489033623103</v>
      </c>
      <c r="M12">
        <f t="shared" ca="1" si="5"/>
        <v>0.33083134574084516</v>
      </c>
    </row>
    <row r="13" spans="1:13" x14ac:dyDescent="0.3">
      <c r="D13">
        <v>12</v>
      </c>
      <c r="E13">
        <f t="shared" si="2"/>
        <v>226.8400198249218</v>
      </c>
      <c r="F13">
        <f t="shared" si="0"/>
        <v>0.51267944362792783</v>
      </c>
      <c r="G13">
        <v>9.5000000000000001E-2</v>
      </c>
      <c r="H13">
        <f t="shared" si="1"/>
        <v>32.324702825051354</v>
      </c>
      <c r="I13">
        <f t="shared" si="3"/>
        <v>3.4758317312684497</v>
      </c>
      <c r="J13">
        <v>-5.4160259720253949E-2</v>
      </c>
      <c r="K13">
        <f t="shared" ca="1" si="4"/>
        <v>-0.4938463041866043</v>
      </c>
      <c r="L13">
        <f t="shared" ca="1" si="4"/>
        <v>-0.29909069082531076</v>
      </c>
      <c r="M13">
        <f t="shared" ca="1" si="5"/>
        <v>0.29470805465992234</v>
      </c>
    </row>
    <row r="14" spans="1:13" x14ac:dyDescent="0.3">
      <c r="D14">
        <v>13</v>
      </c>
      <c r="E14">
        <f t="shared" si="2"/>
        <v>216.85621171150942</v>
      </c>
      <c r="F14">
        <f t="shared" si="0"/>
        <v>0.54426151110638943</v>
      </c>
      <c r="G14">
        <v>9.5000000000000001E-2</v>
      </c>
      <c r="H14">
        <f t="shared" si="1"/>
        <v>30.90201016889009</v>
      </c>
      <c r="I14">
        <f t="shared" si="3"/>
        <v>3.4308212357971675</v>
      </c>
      <c r="J14">
        <v>-7.2115225604713201E-3</v>
      </c>
      <c r="K14">
        <f t="shared" ca="1" si="4"/>
        <v>-0.47284547189788345</v>
      </c>
      <c r="L14">
        <f t="shared" ca="1" si="4"/>
        <v>-0.54802680628068512</v>
      </c>
      <c r="M14">
        <f t="shared" ca="1" si="5"/>
        <v>0.17594830556287572</v>
      </c>
    </row>
    <row r="15" spans="1:13" x14ac:dyDescent="0.3">
      <c r="D15">
        <v>14</v>
      </c>
      <c r="E15">
        <f t="shared" si="2"/>
        <v>210.41088376834105</v>
      </c>
      <c r="F15">
        <f t="shared" si="0"/>
        <v>0.57839552361602453</v>
      </c>
      <c r="G15">
        <v>9.5000000000000001E-2</v>
      </c>
      <c r="H15">
        <f t="shared" si="1"/>
        <v>29.9835509369886</v>
      </c>
      <c r="I15">
        <f t="shared" si="3"/>
        <v>3.4006489291892099</v>
      </c>
      <c r="J15">
        <v>4.542017137713765E-2</v>
      </c>
      <c r="K15">
        <f t="shared" ca="1" si="4"/>
        <v>-9.3328670962146108E-3</v>
      </c>
      <c r="L15">
        <f t="shared" ca="1" si="4"/>
        <v>-0.18671050308241574</v>
      </c>
      <c r="M15">
        <f t="shared" ca="1" si="5"/>
        <v>3.1153283194163564E-2</v>
      </c>
    </row>
    <row r="16" spans="1:13" x14ac:dyDescent="0.3">
      <c r="D16">
        <v>15</v>
      </c>
      <c r="E16">
        <f t="shared" si="2"/>
        <v>207.40705261277324</v>
      </c>
      <c r="F16">
        <f t="shared" si="0"/>
        <v>0.52786097625889328</v>
      </c>
      <c r="G16">
        <v>9.5000000000000001E-2</v>
      </c>
      <c r="H16">
        <f t="shared" si="1"/>
        <v>29.555504997320188</v>
      </c>
      <c r="I16">
        <f t="shared" si="3"/>
        <v>3.3862700208270304</v>
      </c>
      <c r="J16">
        <v>-4.9801892208784039E-2</v>
      </c>
      <c r="K16">
        <f t="shared" ca="1" si="4"/>
        <v>-0.49403577433079598</v>
      </c>
      <c r="L16">
        <f t="shared" ca="1" si="4"/>
        <v>-0.16128958719399822</v>
      </c>
      <c r="M16">
        <f t="shared" ca="1" si="5"/>
        <v>-1.2419474061152298E-2</v>
      </c>
    </row>
    <row r="17" spans="4:13" x14ac:dyDescent="0.3">
      <c r="D17">
        <v>16</v>
      </c>
      <c r="E17">
        <f t="shared" si="2"/>
        <v>199.70335148865692</v>
      </c>
      <c r="F17">
        <f t="shared" si="0"/>
        <v>0.57131435184677437</v>
      </c>
      <c r="G17">
        <v>9.5000000000000001E-2</v>
      </c>
      <c r="H17">
        <f t="shared" si="1"/>
        <v>28.457727587133611</v>
      </c>
      <c r="I17">
        <f t="shared" si="3"/>
        <v>3.3484197436247216</v>
      </c>
      <c r="J17">
        <v>1.9632061163947313E-2</v>
      </c>
      <c r="K17">
        <f t="shared" ca="1" si="4"/>
        <v>-0.27820105217074143</v>
      </c>
      <c r="L17">
        <f t="shared" ca="1" si="4"/>
        <v>-1.6660897923421698E-2</v>
      </c>
      <c r="M17">
        <f t="shared" ca="1" si="5"/>
        <v>-4.2193496687721488E-2</v>
      </c>
    </row>
    <row r="18" spans="4:13" x14ac:dyDescent="0.3">
      <c r="D18">
        <v>17</v>
      </c>
      <c r="E18">
        <f t="shared" si="2"/>
        <v>196.21248582264781</v>
      </c>
      <c r="F18">
        <f t="shared" si="0"/>
        <v>0.59130209557232771</v>
      </c>
      <c r="G18">
        <v>9.5000000000000001E-2</v>
      </c>
      <c r="H18">
        <f t="shared" si="1"/>
        <v>27.960279229727316</v>
      </c>
      <c r="I18">
        <f t="shared" si="3"/>
        <v>3.3307849040727993</v>
      </c>
      <c r="J18">
        <v>4.9667042367666267E-2</v>
      </c>
      <c r="K18">
        <f t="shared" ca="1" si="4"/>
        <v>-1.1991270686008926</v>
      </c>
      <c r="L18">
        <f t="shared" ca="1" si="4"/>
        <v>0.61854214438373456</v>
      </c>
      <c r="M18">
        <f t="shared" ca="1" si="5"/>
        <v>-3.7086976934861529E-2</v>
      </c>
    </row>
    <row r="19" spans="4:13" x14ac:dyDescent="0.3">
      <c r="D19">
        <v>18</v>
      </c>
      <c r="E19">
        <f t="shared" si="2"/>
        <v>194.5572761906823</v>
      </c>
      <c r="F19">
        <f t="shared" si="0"/>
        <v>0.62544421201725564</v>
      </c>
      <c r="G19">
        <v>9.5000000000000001E-2</v>
      </c>
      <c r="H19">
        <f t="shared" si="1"/>
        <v>27.724411857172228</v>
      </c>
      <c r="I19">
        <f t="shared" si="3"/>
        <v>3.3223133195640728</v>
      </c>
      <c r="J19">
        <v>0.10374498674035754</v>
      </c>
      <c r="K19">
        <f t="shared" ca="1" si="4"/>
        <v>0.33077552046545855</v>
      </c>
      <c r="L19">
        <f t="shared" ca="1" si="4"/>
        <v>-0.96443816796246806</v>
      </c>
      <c r="M19">
        <f t="shared" ca="1" si="5"/>
        <v>9.40388473288577E-2</v>
      </c>
    </row>
    <row r="20" spans="4:13" x14ac:dyDescent="0.3">
      <c r="D20">
        <v>19</v>
      </c>
      <c r="E20">
        <f t="shared" si="2"/>
        <v>195.92180480248945</v>
      </c>
      <c r="F20">
        <f t="shared" si="0"/>
        <v>0.62876212362566075</v>
      </c>
      <c r="G20">
        <v>9.5000000000000001E-2</v>
      </c>
      <c r="H20">
        <f t="shared" si="1"/>
        <v>27.918857184354749</v>
      </c>
      <c r="I20">
        <f t="shared" si="3"/>
        <v>3.3293023452639914</v>
      </c>
      <c r="J20">
        <v>0.1107314251171021</v>
      </c>
      <c r="K20">
        <f t="shared" ca="1" si="4"/>
        <v>-2.6122307507715818E-2</v>
      </c>
      <c r="L20">
        <f t="shared" ca="1" si="4"/>
        <v>0.31271787217059405</v>
      </c>
      <c r="M20">
        <f t="shared" ca="1" si="5"/>
        <v>-0.11765655572940745</v>
      </c>
    </row>
    <row r="21" spans="4:13" x14ac:dyDescent="0.3">
      <c r="D21">
        <v>20</v>
      </c>
      <c r="E21">
        <f t="shared" si="2"/>
        <v>197.59005172561626</v>
      </c>
      <c r="F21">
        <f t="shared" si="0"/>
        <v>0.61821251184063875</v>
      </c>
      <c r="G21">
        <v>9.5000000000000001E-2</v>
      </c>
      <c r="H21">
        <f t="shared" si="1"/>
        <v>28.156582370900317</v>
      </c>
      <c r="I21">
        <f t="shared" si="3"/>
        <v>3.337781159254821</v>
      </c>
      <c r="J21">
        <v>9.5887577859476755E-2</v>
      </c>
      <c r="K21">
        <f t="shared" ca="1" si="4"/>
        <v>-0.40328170232960392</v>
      </c>
      <c r="L21">
        <f t="shared" ca="1" si="4"/>
        <v>-0.24245061974557874</v>
      </c>
      <c r="M21">
        <f t="shared" ca="1" si="5"/>
        <v>-3.1581670149407146E-2</v>
      </c>
    </row>
    <row r="22" spans="4:13" x14ac:dyDescent="0.3">
      <c r="D22">
        <v>21</v>
      </c>
      <c r="E22">
        <f t="shared" si="2"/>
        <v>198.32926804123298</v>
      </c>
      <c r="F22">
        <f t="shared" si="0"/>
        <v>0.64651714481274458</v>
      </c>
      <c r="G22">
        <v>9.5000000000000001E-2</v>
      </c>
      <c r="H22">
        <f t="shared" si="1"/>
        <v>28.261920695875698</v>
      </c>
      <c r="I22">
        <f t="shared" si="3"/>
        <v>3.3415153401229221</v>
      </c>
      <c r="J22">
        <v>0.14157669632161241</v>
      </c>
      <c r="K22">
        <f t="shared" ca="1" si="4"/>
        <v>0.62057079598084242</v>
      </c>
      <c r="L22">
        <f t="shared" ca="1" si="4"/>
        <v>-0.30210940874167919</v>
      </c>
      <c r="M22">
        <f t="shared" ca="1" si="5"/>
        <v>-7.3755460068641476E-2</v>
      </c>
    </row>
    <row r="23" spans="4:13" x14ac:dyDescent="0.3">
      <c r="D23">
        <v>22</v>
      </c>
      <c r="E23">
        <f t="shared" si="2"/>
        <v>201.61142069018851</v>
      </c>
      <c r="F23">
        <f t="shared" si="0"/>
        <v>0.7124685589702423</v>
      </c>
      <c r="G23">
        <v>9.5000000000000001E-2</v>
      </c>
      <c r="H23">
        <f t="shared" si="1"/>
        <v>28.729627448351863</v>
      </c>
      <c r="I23">
        <f t="shared" si="3"/>
        <v>3.3579289055681678</v>
      </c>
      <c r="J23">
        <v>0.24281530692355094</v>
      </c>
      <c r="K23">
        <f t="shared" ca="1" si="4"/>
        <v>-0.11920690485294026</v>
      </c>
      <c r="L23">
        <f t="shared" ca="1" si="4"/>
        <v>-0.35260731543045076</v>
      </c>
      <c r="M23">
        <f t="shared" ca="1" si="5"/>
        <v>-0.11942624980324903</v>
      </c>
    </row>
    <row r="24" spans="4:13" x14ac:dyDescent="0.3">
      <c r="D24">
        <v>23</v>
      </c>
      <c r="E24">
        <f t="shared" si="2"/>
        <v>210.96458234261104</v>
      </c>
      <c r="F24">
        <f t="shared" si="0"/>
        <v>0.75250719197214233</v>
      </c>
      <c r="G24">
        <v>9.5000000000000001E-2</v>
      </c>
      <c r="H24">
        <f t="shared" si="1"/>
        <v>30.062452983822073</v>
      </c>
      <c r="I24">
        <f t="shared" si="3"/>
        <v>3.4032769839170505</v>
      </c>
      <c r="J24">
        <v>0.30927428881616864</v>
      </c>
      <c r="K24">
        <f t="shared" ca="1" si="4"/>
        <v>0.57321310587663532</v>
      </c>
      <c r="L24">
        <f t="shared" ca="1" si="4"/>
        <v>0.14326337925479973</v>
      </c>
      <c r="M24">
        <f t="shared" ca="1" si="5"/>
        <v>-0.16606246292868937</v>
      </c>
    </row>
    <row r="25" spans="4:13" x14ac:dyDescent="0.3">
      <c r="D25">
        <v>24</v>
      </c>
      <c r="E25">
        <f t="shared" si="2"/>
        <v>224.57380298860727</v>
      </c>
      <c r="F25">
        <f t="shared" si="0"/>
        <v>0.78656319643229289</v>
      </c>
      <c r="G25">
        <v>9.5000000000000001E-2</v>
      </c>
      <c r="H25">
        <f t="shared" si="1"/>
        <v>32.001766925876538</v>
      </c>
      <c r="I25">
        <f t="shared" si="3"/>
        <v>3.4657911177089971</v>
      </c>
      <c r="J25">
        <v>0.37093520485653741</v>
      </c>
      <c r="K25">
        <f t="shared" ca="1" si="4"/>
        <v>0.21167036800388167</v>
      </c>
      <c r="L25">
        <f t="shared" ca="1" si="4"/>
        <v>9.0307022089272188E-2</v>
      </c>
      <c r="M25">
        <f t="shared" ca="1" si="5"/>
        <v>-0.10419729449199157</v>
      </c>
    </row>
    <row r="26" spans="4:13" x14ac:dyDescent="0.3">
      <c r="D26">
        <v>25</v>
      </c>
      <c r="E26">
        <f t="shared" si="2"/>
        <v>242.52170682568959</v>
      </c>
      <c r="F26">
        <f t="shared" si="0"/>
        <v>0.7086032195508144</v>
      </c>
      <c r="G26">
        <v>9.5000000000000001E-2</v>
      </c>
      <c r="H26">
        <f t="shared" si="1"/>
        <v>34.559343222660772</v>
      </c>
      <c r="I26">
        <f t="shared" si="3"/>
        <v>3.542677939781341</v>
      </c>
      <c r="J26">
        <v>0.28997579880004359</v>
      </c>
      <c r="K26">
        <f t="shared" ca="1" si="4"/>
        <v>-0.46268374542037405</v>
      </c>
      <c r="L26">
        <f t="shared" ca="1" si="4"/>
        <v>-0.64505925523620455</v>
      </c>
      <c r="M26">
        <f t="shared" ca="1" si="5"/>
        <v>-6.5296431175738828E-2</v>
      </c>
    </row>
    <row r="27" spans="4:13" x14ac:dyDescent="0.3">
      <c r="D27">
        <v>26</v>
      </c>
      <c r="E27">
        <f t="shared" si="2"/>
        <v>253.34859291790744</v>
      </c>
      <c r="F27">
        <f t="shared" si="0"/>
        <v>0.57375467626920729</v>
      </c>
      <c r="G27">
        <v>9.5000000000000001E-2</v>
      </c>
      <c r="H27">
        <f t="shared" si="1"/>
        <v>36.102174490801808</v>
      </c>
      <c r="I27">
        <f t="shared" si="3"/>
        <v>3.5863530987270344</v>
      </c>
      <c r="J27">
        <v>9.3278436612034971E-2</v>
      </c>
      <c r="K27">
        <f t="shared" ca="1" si="4"/>
        <v>-3.0158435761896061E-2</v>
      </c>
      <c r="L27">
        <f t="shared" ca="1" si="4"/>
        <v>-0.15967944646435353</v>
      </c>
      <c r="M27">
        <f t="shared" ca="1" si="5"/>
        <v>-0.18124899598783198</v>
      </c>
    </row>
    <row r="28" spans="4:13" x14ac:dyDescent="0.3">
      <c r="D28">
        <v>27</v>
      </c>
      <c r="E28">
        <f t="shared" si="2"/>
        <v>249.19975408314011</v>
      </c>
      <c r="F28">
        <f t="shared" si="0"/>
        <v>0.64851662258261156</v>
      </c>
      <c r="G28">
        <v>9.5000000000000001E-2</v>
      </c>
      <c r="H28">
        <f t="shared" si="1"/>
        <v>35.510964956847467</v>
      </c>
      <c r="I28">
        <f t="shared" si="3"/>
        <v>3.5698415208140988</v>
      </c>
      <c r="J28">
        <v>0.21022294747026474</v>
      </c>
      <c r="K28">
        <f t="shared" ca="1" si="4"/>
        <v>-0.38838738467613609</v>
      </c>
      <c r="L28">
        <f t="shared" ca="1" si="4"/>
        <v>-2.6623754313235114E-2</v>
      </c>
      <c r="M28">
        <f t="shared" ca="1" si="5"/>
        <v>-0.17693508608313629</v>
      </c>
    </row>
    <row r="29" spans="4:13" x14ac:dyDescent="0.3">
      <c r="D29">
        <v>28</v>
      </c>
      <c r="E29">
        <f t="shared" si="2"/>
        <v>253.54922970324643</v>
      </c>
      <c r="F29">
        <f t="shared" si="0"/>
        <v>0.65665502284979593</v>
      </c>
      <c r="G29">
        <v>9.5000000000000001E-2</v>
      </c>
      <c r="H29">
        <f t="shared" si="1"/>
        <v>36.130765232712619</v>
      </c>
      <c r="I29">
        <f t="shared" si="3"/>
        <v>3.5871447249162309</v>
      </c>
      <c r="J29">
        <v>0.22850407769867678</v>
      </c>
      <c r="K29">
        <f t="shared" ca="1" si="4"/>
        <v>-0.21428231500024728</v>
      </c>
      <c r="L29">
        <f t="shared" ca="1" si="4"/>
        <v>-1.0365952172817126</v>
      </c>
      <c r="M29">
        <f t="shared" ca="1" si="5"/>
        <v>-0.14687281972915606</v>
      </c>
    </row>
    <row r="30" spans="4:13" x14ac:dyDescent="0.3">
      <c r="D30">
        <v>29</v>
      </c>
      <c r="E30">
        <f t="shared" si="2"/>
        <v>258.90834709416134</v>
      </c>
      <c r="F30">
        <f t="shared" si="0"/>
        <v>0.73303148087769621</v>
      </c>
      <c r="G30">
        <v>9.5000000000000001E-2</v>
      </c>
      <c r="H30">
        <f t="shared" si="1"/>
        <v>36.894439460917987</v>
      </c>
      <c r="I30">
        <f t="shared" si="3"/>
        <v>3.6080608475752403</v>
      </c>
      <c r="J30">
        <v>0.34573928711516877</v>
      </c>
      <c r="K30">
        <f t="shared" ca="1" si="4"/>
        <v>-0.83497748938934069</v>
      </c>
      <c r="L30">
        <f t="shared" ca="1" si="4"/>
        <v>-0.4385774068556752</v>
      </c>
      <c r="M30">
        <f t="shared" ca="1" si="5"/>
        <v>-0.3248172992396674</v>
      </c>
    </row>
    <row r="31" spans="4:13" x14ac:dyDescent="0.3">
      <c r="D31">
        <v>30</v>
      </c>
      <c r="E31">
        <f t="shared" si="2"/>
        <v>273.32869930579125</v>
      </c>
      <c r="F31">
        <f t="shared" si="0"/>
        <v>0.58994845968636977</v>
      </c>
      <c r="G31">
        <v>9.5000000000000001E-2</v>
      </c>
      <c r="H31">
        <f t="shared" si="1"/>
        <v>38.949339651075256</v>
      </c>
      <c r="I31">
        <f t="shared" si="3"/>
        <v>3.6622618184137403</v>
      </c>
      <c r="J31">
        <v>0.14823587636210578</v>
      </c>
      <c r="K31">
        <f t="shared" ca="1" si="4"/>
        <v>0.84942561736665434</v>
      </c>
      <c r="L31">
        <f t="shared" ca="1" si="4"/>
        <v>-0.17273863645194512</v>
      </c>
      <c r="M31">
        <f t="shared" ca="1" si="5"/>
        <v>-0.34756932076286901</v>
      </c>
    </row>
    <row r="32" spans="4:13" x14ac:dyDescent="0.3">
      <c r="D32">
        <v>31</v>
      </c>
      <c r="E32">
        <f t="shared" si="2"/>
        <v>270.85553322484043</v>
      </c>
      <c r="F32">
        <f t="shared" si="0"/>
        <v>0.5030408963176396</v>
      </c>
      <c r="G32">
        <v>9.5000000000000001E-2</v>
      </c>
      <c r="H32">
        <f t="shared" si="1"/>
        <v>38.596913484539762</v>
      </c>
      <c r="I32">
        <f t="shared" si="3"/>
        <v>3.65317231173327</v>
      </c>
      <c r="J32">
        <v>-1.4525467994833272E-2</v>
      </c>
      <c r="K32">
        <f t="shared" ca="1" si="4"/>
        <v>0.12257417136347322</v>
      </c>
      <c r="L32">
        <f t="shared" ca="1" si="4"/>
        <v>-0.1647244370670557</v>
      </c>
      <c r="M32">
        <f t="shared" ca="1" si="5"/>
        <v>-0.31260318390068426</v>
      </c>
    </row>
    <row r="33" spans="4:13" x14ac:dyDescent="0.3">
      <c r="D33">
        <v>32</v>
      </c>
      <c r="E33">
        <f t="shared" si="2"/>
        <v>257.75316917300671</v>
      </c>
      <c r="F33">
        <f t="shared" si="0"/>
        <v>0.44544682687242354</v>
      </c>
      <c r="G33">
        <v>9.5000000000000001E-2</v>
      </c>
      <c r="H33">
        <f t="shared" si="1"/>
        <v>36.729826607153463</v>
      </c>
      <c r="I33">
        <f t="shared" si="3"/>
        <v>3.6035891390786272</v>
      </c>
      <c r="J33">
        <v>-0.1539290162909713</v>
      </c>
      <c r="K33">
        <f t="shared" ca="1" si="4"/>
        <v>7.7434954342331358E-2</v>
      </c>
      <c r="L33">
        <f t="shared" ca="1" si="4"/>
        <v>6.4340444031929844E-2</v>
      </c>
      <c r="M33">
        <f t="shared" ca="1" si="5"/>
        <v>-0.28302743453395851</v>
      </c>
    </row>
    <row r="34" spans="4:13" x14ac:dyDescent="0.3">
      <c r="D34">
        <v>33</v>
      </c>
      <c r="E34">
        <f t="shared" si="2"/>
        <v>238.56723190556002</v>
      </c>
      <c r="F34">
        <f t="shared" ref="F34:F65" si="6">sj*(1-E34/1000)*EXP(J34)</f>
        <v>0.42309520670492989</v>
      </c>
      <c r="G34">
        <v>9.5000000000000001E-2</v>
      </c>
      <c r="H34">
        <f t="shared" ref="H34:H65" si="7">G34*(E34+E34*br)</f>
        <v>33.995830546542308</v>
      </c>
      <c r="I34">
        <f t="shared" si="3"/>
        <v>3.5262378861123178</v>
      </c>
      <c r="J34">
        <v>-0.23092970704607496</v>
      </c>
      <c r="K34">
        <f t="shared" ca="1" si="4"/>
        <v>0.93410238384306432</v>
      </c>
      <c r="L34">
        <f t="shared" ca="1" si="4"/>
        <v>0.42536518231456144</v>
      </c>
      <c r="M34">
        <f t="shared" ca="1" si="5"/>
        <v>-0.21355385882078087</v>
      </c>
    </row>
    <row r="35" spans="4:13" x14ac:dyDescent="0.3">
      <c r="D35">
        <v>34</v>
      </c>
      <c r="E35">
        <f t="shared" ref="E35:E66" si="8">sa*E34*(1-G34)+br*E34*F34*(1-G34)</f>
        <v>218.39651106361339</v>
      </c>
      <c r="F35">
        <f t="shared" si="6"/>
        <v>0.36865396526559235</v>
      </c>
      <c r="G35">
        <v>9.5000000000000001E-2</v>
      </c>
      <c r="H35">
        <f t="shared" si="7"/>
        <v>31.121502826564907</v>
      </c>
      <c r="I35">
        <f t="shared" si="3"/>
        <v>3.4378989894862615</v>
      </c>
      <c r="J35">
        <v>-0.3948141800612871</v>
      </c>
      <c r="K35">
        <f t="shared" ca="1" si="4"/>
        <v>0.98617706367645452</v>
      </c>
      <c r="L35">
        <f t="shared" ca="1" si="4"/>
        <v>-3.3360952833195408E-2</v>
      </c>
      <c r="M35">
        <f t="shared" ca="1" si="5"/>
        <v>-8.5770050593712413E-2</v>
      </c>
    </row>
    <row r="36" spans="4:13" x14ac:dyDescent="0.3">
      <c r="D36">
        <v>35</v>
      </c>
      <c r="E36">
        <f t="shared" si="8"/>
        <v>194.5510887712629</v>
      </c>
      <c r="F36">
        <f t="shared" si="6"/>
        <v>0.34509578060674956</v>
      </c>
      <c r="G36">
        <v>9.5000000000000001E-2</v>
      </c>
      <c r="H36">
        <f t="shared" si="7"/>
        <v>27.723530149904963</v>
      </c>
      <c r="I36">
        <f t="shared" si="3"/>
        <v>3.3222815164985153</v>
      </c>
      <c r="J36">
        <v>-0.49090282830129683</v>
      </c>
      <c r="K36">
        <f t="shared" ca="1" si="4"/>
        <v>-0.29185424792252163</v>
      </c>
      <c r="L36">
        <f t="shared" ca="1" si="4"/>
        <v>0.51381263973969693</v>
      </c>
      <c r="M36">
        <f t="shared" ca="1" si="5"/>
        <v>-7.5288231041609005E-2</v>
      </c>
    </row>
    <row r="37" spans="4:13" x14ac:dyDescent="0.3">
      <c r="D37">
        <v>36</v>
      </c>
      <c r="E37">
        <f t="shared" si="8"/>
        <v>171.23527710134829</v>
      </c>
      <c r="F37">
        <f t="shared" si="6"/>
        <v>0.43745223986428788</v>
      </c>
      <c r="G37">
        <v>9.5000000000000001E-2</v>
      </c>
      <c r="H37">
        <f t="shared" si="7"/>
        <v>24.401026986942131</v>
      </c>
      <c r="I37">
        <f t="shared" si="3"/>
        <v>3.1946252210421884</v>
      </c>
      <c r="J37">
        <v>-0.28229382877631076</v>
      </c>
      <c r="K37">
        <f t="shared" ca="1" si="4"/>
        <v>0.67916882898904118</v>
      </c>
      <c r="L37">
        <f t="shared" ca="1" si="4"/>
        <v>0.39275761492733385</v>
      </c>
      <c r="M37">
        <f t="shared" ca="1" si="5"/>
        <v>4.2531943114652179E-2</v>
      </c>
    </row>
    <row r="38" spans="4:13" x14ac:dyDescent="0.3">
      <c r="D38">
        <v>37</v>
      </c>
      <c r="E38">
        <f t="shared" si="8"/>
        <v>157.86987374045066</v>
      </c>
      <c r="F38">
        <f t="shared" si="6"/>
        <v>0.40805631608419185</v>
      </c>
      <c r="G38">
        <v>9.5000000000000001E-2</v>
      </c>
      <c r="H38">
        <f t="shared" si="7"/>
        <v>22.496457008014218</v>
      </c>
      <c r="I38">
        <f t="shared" si="3"/>
        <v>3.1133578305007741</v>
      </c>
      <c r="J38">
        <v>-0.36785440811704018</v>
      </c>
      <c r="K38">
        <f t="shared" ca="1" si="4"/>
        <v>-8.3337910066557594E-2</v>
      </c>
      <c r="L38">
        <f t="shared" ca="1" si="4"/>
        <v>-0.39826366223651311</v>
      </c>
      <c r="M38">
        <f t="shared" ca="1" si="5"/>
        <v>0.11257707747718852</v>
      </c>
    </row>
    <row r="39" spans="4:13" x14ac:dyDescent="0.3">
      <c r="D39">
        <v>38</v>
      </c>
      <c r="E39">
        <f t="shared" si="8"/>
        <v>143.44774768047645</v>
      </c>
      <c r="F39">
        <f t="shared" si="6"/>
        <v>0.4667650396139067</v>
      </c>
      <c r="G39">
        <v>9.5000000000000001E-2</v>
      </c>
      <c r="H39">
        <f t="shared" si="7"/>
        <v>20.441304044467895</v>
      </c>
      <c r="I39">
        <f t="shared" si="3"/>
        <v>3.0175575619534842</v>
      </c>
      <c r="J39">
        <v>-0.25041437486626961</v>
      </c>
      <c r="K39">
        <f t="shared" ca="1" si="4"/>
        <v>-0.48916436348179021</v>
      </c>
      <c r="L39">
        <f t="shared" ca="1" si="4"/>
        <v>0.60054217495565587</v>
      </c>
      <c r="M39">
        <f t="shared" ca="1" si="5"/>
        <v>1.0408929534448191E-2</v>
      </c>
    </row>
    <row r="40" spans="4:13" x14ac:dyDescent="0.3">
      <c r="D40">
        <v>39</v>
      </c>
      <c r="E40">
        <f t="shared" si="8"/>
        <v>134.15393743760794</v>
      </c>
      <c r="F40">
        <f t="shared" si="6"/>
        <v>0.53845501542001861</v>
      </c>
      <c r="G40">
        <v>9.5000000000000001E-2</v>
      </c>
      <c r="H40">
        <f t="shared" si="7"/>
        <v>19.11693608485913</v>
      </c>
      <c r="I40">
        <f t="shared" si="3"/>
        <v>2.9505746481746096</v>
      </c>
      <c r="J40">
        <v>-0.11832823568414963</v>
      </c>
      <c r="K40">
        <f t="shared" ca="1" si="4"/>
        <v>-0.31049854826042533</v>
      </c>
      <c r="L40">
        <f t="shared" ca="1" si="4"/>
        <v>0.44467315174076394</v>
      </c>
      <c r="M40">
        <f t="shared" ca="1" si="5"/>
        <v>0.12843557861868973</v>
      </c>
    </row>
    <row r="41" spans="4:13" x14ac:dyDescent="0.3">
      <c r="D41">
        <v>40</v>
      </c>
      <c r="E41">
        <f t="shared" si="8"/>
        <v>129.81417755918775</v>
      </c>
      <c r="F41">
        <f t="shared" si="6"/>
        <v>0.46077713757594646</v>
      </c>
      <c r="G41">
        <v>9.5000000000000001E-2</v>
      </c>
      <c r="H41">
        <f t="shared" si="7"/>
        <v>18.498520302184254</v>
      </c>
      <c r="I41">
        <f t="shared" si="3"/>
        <v>2.9176907452196992</v>
      </c>
      <c r="J41">
        <v>-0.27911734040013725</v>
      </c>
      <c r="K41">
        <f t="shared" ca="1" si="4"/>
        <v>0.20926933518689822</v>
      </c>
      <c r="L41">
        <f t="shared" ca="1" si="4"/>
        <v>0.59868061628809854</v>
      </c>
      <c r="M41">
        <f t="shared" ca="1" si="5"/>
        <v>0.19168309324310459</v>
      </c>
    </row>
    <row r="42" spans="4:13" x14ac:dyDescent="0.3">
      <c r="D42">
        <v>41</v>
      </c>
      <c r="E42">
        <f t="shared" si="8"/>
        <v>121.05193538435739</v>
      </c>
      <c r="F42">
        <f t="shared" si="6"/>
        <v>0.50448308820994536</v>
      </c>
      <c r="G42">
        <v>9.5000000000000001E-2</v>
      </c>
      <c r="H42">
        <f t="shared" si="7"/>
        <v>17.249900792270928</v>
      </c>
      <c r="I42">
        <f t="shared" si="3"/>
        <v>2.8478063922881307</v>
      </c>
      <c r="J42">
        <v>-0.1985165500284051</v>
      </c>
      <c r="K42">
        <f t="shared" ca="1" si="4"/>
        <v>-8.8709066626039598E-2</v>
      </c>
      <c r="L42">
        <f t="shared" ca="1" si="4"/>
        <v>-6.8545532067337933E-2</v>
      </c>
      <c r="M42">
        <f t="shared" ca="1" si="5"/>
        <v>0.27308259785210343</v>
      </c>
    </row>
    <row r="43" spans="4:13" x14ac:dyDescent="0.3">
      <c r="D43">
        <v>42</v>
      </c>
      <c r="E43">
        <f t="shared" si="8"/>
        <v>115.27516724218711</v>
      </c>
      <c r="F43">
        <f t="shared" si="6"/>
        <v>0.51383189254648809</v>
      </c>
      <c r="G43">
        <v>9.5000000000000001E-2</v>
      </c>
      <c r="H43">
        <f t="shared" si="7"/>
        <v>16.426711332011664</v>
      </c>
      <c r="I43">
        <f t="shared" si="3"/>
        <v>2.7989087496288434</v>
      </c>
      <c r="J43">
        <v>-0.18670557462727483</v>
      </c>
      <c r="K43">
        <f t="shared" ca="1" si="4"/>
        <v>0.28005597066128013</v>
      </c>
      <c r="L43">
        <f t="shared" ca="1" si="4"/>
        <v>-0.35383034769004795</v>
      </c>
      <c r="M43">
        <f t="shared" ca="1" si="5"/>
        <v>0.20475697186821515</v>
      </c>
    </row>
    <row r="44" spans="4:13" x14ac:dyDescent="0.3">
      <c r="D44">
        <v>43</v>
      </c>
      <c r="E44">
        <f t="shared" si="8"/>
        <v>110.26172703316232</v>
      </c>
      <c r="F44">
        <f t="shared" si="6"/>
        <v>0.53561623006653492</v>
      </c>
      <c r="G44">
        <v>9.5000000000000001E-2</v>
      </c>
      <c r="H44">
        <f t="shared" si="7"/>
        <v>15.712296102225631</v>
      </c>
      <c r="I44">
        <f t="shared" si="3"/>
        <v>2.7544435970446171</v>
      </c>
      <c r="J44">
        <v>-0.15083448427401372</v>
      </c>
      <c r="K44">
        <f t="shared" ca="1" si="4"/>
        <v>0.22611329057740029</v>
      </c>
      <c r="L44">
        <f t="shared" ca="1" si="4"/>
        <v>-0.34204283287875831</v>
      </c>
      <c r="M44">
        <f t="shared" ca="1" si="5"/>
        <v>9.3039507956562545E-2</v>
      </c>
    </row>
    <row r="45" spans="4:13" x14ac:dyDescent="0.3">
      <c r="D45">
        <v>44</v>
      </c>
      <c r="E45">
        <f t="shared" si="8"/>
        <v>106.55322204775234</v>
      </c>
      <c r="F45">
        <f t="shared" si="6"/>
        <v>0.51539162651188108</v>
      </c>
      <c r="G45">
        <v>9.5000000000000001E-2</v>
      </c>
      <c r="H45">
        <f t="shared" si="7"/>
        <v>15.183834141804709</v>
      </c>
      <c r="I45">
        <f t="shared" si="3"/>
        <v>2.7202313185864111</v>
      </c>
      <c r="J45">
        <v>-0.19348477157577432</v>
      </c>
      <c r="K45">
        <f t="shared" ca="1" si="4"/>
        <v>-0.24051930107271535</v>
      </c>
      <c r="L45">
        <f t="shared" ca="1" si="4"/>
        <v>-0.18108554423394127</v>
      </c>
      <c r="M45">
        <f t="shared" ca="1" si="5"/>
        <v>6.0230397894983773E-3</v>
      </c>
    </row>
    <row r="46" spans="4:13" x14ac:dyDescent="0.3">
      <c r="D46">
        <v>45</v>
      </c>
      <c r="E46">
        <f t="shared" si="8"/>
        <v>101.99431164819862</v>
      </c>
      <c r="F46">
        <f t="shared" si="6"/>
        <v>0.49506126434971909</v>
      </c>
      <c r="G46">
        <v>9.5000000000000001E-2</v>
      </c>
      <c r="H46">
        <f t="shared" si="7"/>
        <v>14.534189409868302</v>
      </c>
      <c r="I46">
        <f t="shared" si="3"/>
        <v>2.6765037643008225</v>
      </c>
      <c r="J46">
        <v>-0.23881993753755473</v>
      </c>
      <c r="K46">
        <f t="shared" ca="1" si="4"/>
        <v>0.22321121426349216</v>
      </c>
      <c r="L46">
        <f t="shared" ca="1" si="4"/>
        <v>-0.67688272151083573</v>
      </c>
      <c r="M46">
        <f t="shared" ca="1" si="5"/>
        <v>-3.1398677015189551E-2</v>
      </c>
    </row>
    <row r="47" spans="4:13" x14ac:dyDescent="0.3">
      <c r="D47">
        <v>46</v>
      </c>
      <c r="E47">
        <f t="shared" si="8"/>
        <v>96.692160011964816</v>
      </c>
      <c r="F47">
        <f t="shared" si="6"/>
        <v>0.43320767607630573</v>
      </c>
      <c r="G47">
        <v>9.5000000000000001E-2</v>
      </c>
      <c r="H47">
        <f t="shared" si="7"/>
        <v>13.778632801704987</v>
      </c>
      <c r="I47">
        <f t="shared" si="3"/>
        <v>2.6231190445315531</v>
      </c>
      <c r="J47">
        <v>-0.37817122500897621</v>
      </c>
      <c r="K47">
        <f t="shared" ca="1" si="4"/>
        <v>-3.4940337867249316E-2</v>
      </c>
      <c r="L47">
        <f t="shared" ca="1" si="4"/>
        <v>-0.34176673741656927</v>
      </c>
      <c r="M47">
        <f t="shared" ca="1" si="5"/>
        <v>-0.16049548591431878</v>
      </c>
    </row>
    <row r="48" spans="4:13" x14ac:dyDescent="0.3">
      <c r="D48">
        <v>47</v>
      </c>
      <c r="E48">
        <f t="shared" si="8"/>
        <v>88.959346983608199</v>
      </c>
      <c r="F48">
        <f t="shared" si="6"/>
        <v>0.52001842871044679</v>
      </c>
      <c r="G48">
        <v>9.5000000000000001E-2</v>
      </c>
      <c r="H48">
        <f t="shared" si="7"/>
        <v>12.676706945164169</v>
      </c>
      <c r="I48">
        <f t="shared" si="3"/>
        <v>2.5397662106399403</v>
      </c>
      <c r="J48">
        <v>-0.2040483261566558</v>
      </c>
      <c r="K48">
        <f t="shared" ca="1" si="4"/>
        <v>-5.0857325625075465E-2</v>
      </c>
      <c r="L48">
        <f t="shared" ca="1" si="4"/>
        <v>8.8883857917376775E-3</v>
      </c>
      <c r="M48">
        <f t="shared" ca="1" si="5"/>
        <v>-0.19674973621476888</v>
      </c>
    </row>
    <row r="49" spans="4:13" x14ac:dyDescent="0.3">
      <c r="D49">
        <v>48</v>
      </c>
      <c r="E49">
        <f t="shared" si="8"/>
        <v>85.33944339261167</v>
      </c>
      <c r="F49">
        <f t="shared" si="6"/>
        <v>0.54589445009818593</v>
      </c>
      <c r="G49">
        <v>9.5000000000000001E-2</v>
      </c>
      <c r="H49">
        <f t="shared" si="7"/>
        <v>12.160870683447165</v>
      </c>
      <c r="I49">
        <f t="shared" si="3"/>
        <v>2.4982234762318698</v>
      </c>
      <c r="J49">
        <v>-0.15945243390396274</v>
      </c>
      <c r="K49">
        <f t="shared" ca="1" si="4"/>
        <v>0.13111149013814682</v>
      </c>
      <c r="L49">
        <f t="shared" ca="1" si="4"/>
        <v>3.4531676940591845E-2</v>
      </c>
      <c r="M49">
        <f t="shared" ca="1" si="5"/>
        <v>-0.15562211181346758</v>
      </c>
    </row>
    <row r="50" spans="4:13" x14ac:dyDescent="0.3">
      <c r="D50">
        <v>49</v>
      </c>
      <c r="E50">
        <f t="shared" si="8"/>
        <v>82.86607067267984</v>
      </c>
      <c r="F50">
        <f t="shared" si="6"/>
        <v>0.49089408663340428</v>
      </c>
      <c r="G50">
        <v>9.5000000000000001E-2</v>
      </c>
      <c r="H50">
        <f t="shared" si="7"/>
        <v>11.808415070856878</v>
      </c>
      <c r="I50">
        <f t="shared" si="3"/>
        <v>2.4688124189050198</v>
      </c>
      <c r="J50">
        <v>-0.2683501742426595</v>
      </c>
      <c r="K50">
        <f t="shared" ca="1" si="4"/>
        <v>-2.1893150233203117E-2</v>
      </c>
      <c r="L50">
        <f t="shared" ca="1" si="4"/>
        <v>-4.2873633984383382E-2</v>
      </c>
      <c r="M50">
        <f t="shared" ca="1" si="5"/>
        <v>-0.1175913540626557</v>
      </c>
    </row>
    <row r="51" spans="4:13" x14ac:dyDescent="0.3">
      <c r="D51">
        <v>50</v>
      </c>
      <c r="E51">
        <f t="shared" si="8"/>
        <v>78.40204016130356</v>
      </c>
      <c r="F51">
        <f t="shared" si="6"/>
        <v>0.55056141040152762</v>
      </c>
      <c r="G51">
        <v>9.5000000000000001E-2</v>
      </c>
      <c r="H51">
        <f t="shared" si="7"/>
        <v>11.172290722985759</v>
      </c>
      <c r="I51">
        <f t="shared" si="3"/>
        <v>2.4134366702099586</v>
      </c>
      <c r="J51">
        <v>-0.15849562847978449</v>
      </c>
      <c r="K51">
        <f t="shared" ca="1" si="4"/>
        <v>0.34443739768282572</v>
      </c>
      <c r="L51">
        <f t="shared" ca="1" si="4"/>
        <v>5.7559946818917466E-3</v>
      </c>
      <c r="M51">
        <f t="shared" ca="1" si="5"/>
        <v>-0.10264781004700124</v>
      </c>
    </row>
    <row r="52" spans="4:13" x14ac:dyDescent="0.3">
      <c r="D52">
        <v>51</v>
      </c>
      <c r="E52">
        <f t="shared" si="8"/>
        <v>76.295301935611718</v>
      </c>
      <c r="F52">
        <f t="shared" si="6"/>
        <v>0.57153140522262491</v>
      </c>
      <c r="G52">
        <v>9.5000000000000001E-2</v>
      </c>
      <c r="H52">
        <f t="shared" si="7"/>
        <v>10.87208052582467</v>
      </c>
      <c r="I52">
        <f t="shared" si="3"/>
        <v>2.386198083538178</v>
      </c>
      <c r="J52">
        <v>-0.12339805178790482</v>
      </c>
      <c r="K52">
        <f t="shared" ca="1" si="4"/>
        <v>-0.39645261096462231</v>
      </c>
      <c r="L52">
        <f t="shared" ca="1" si="4"/>
        <v>-0.65692471390079266</v>
      </c>
      <c r="M52">
        <f t="shared" ca="1" si="5"/>
        <v>-8.0967049101222641E-2</v>
      </c>
    </row>
    <row r="53" spans="4:13" x14ac:dyDescent="0.3">
      <c r="D53">
        <v>52</v>
      </c>
      <c r="E53">
        <f t="shared" si="8"/>
        <v>74.969134011415832</v>
      </c>
      <c r="F53">
        <f t="shared" si="6"/>
        <v>0.64639423000127161</v>
      </c>
      <c r="G53">
        <v>9.5000000000000001E-2</v>
      </c>
      <c r="H53">
        <f t="shared" si="7"/>
        <v>10.683101596626756</v>
      </c>
      <c r="I53">
        <f t="shared" si="3"/>
        <v>2.3686632030399144</v>
      </c>
      <c r="J53">
        <v>-1.7425808456529024E-3</v>
      </c>
      <c r="K53">
        <f t="shared" ca="1" si="4"/>
        <v>0.21807993958613148</v>
      </c>
      <c r="L53">
        <f t="shared" ca="1" si="4"/>
        <v>-0.4485372172296464</v>
      </c>
      <c r="M53">
        <f t="shared" ca="1" si="5"/>
        <v>-0.19615858206113662</v>
      </c>
    </row>
    <row r="54" spans="4:13" x14ac:dyDescent="0.3">
      <c r="D54">
        <v>53</v>
      </c>
      <c r="E54">
        <f t="shared" si="8"/>
        <v>76.205629107325066</v>
      </c>
      <c r="F54">
        <f t="shared" si="6"/>
        <v>0.62023032245644372</v>
      </c>
      <c r="G54">
        <v>9.5000000000000001E-2</v>
      </c>
      <c r="H54">
        <f t="shared" si="7"/>
        <v>10.859302147793821</v>
      </c>
      <c r="I54">
        <f t="shared" si="3"/>
        <v>2.3850220534902493</v>
      </c>
      <c r="J54">
        <v>-4.1723663725199325E-2</v>
      </c>
      <c r="K54">
        <f t="shared" ca="1" si="4"/>
        <v>0.65511609606246701</v>
      </c>
      <c r="L54">
        <f t="shared" ca="1" si="4"/>
        <v>0.12769832134738696</v>
      </c>
      <c r="M54">
        <f t="shared" ca="1" si="5"/>
        <v>-0.24663430909483861</v>
      </c>
    </row>
    <row r="55" spans="4:13" x14ac:dyDescent="0.3">
      <c r="D55">
        <v>54</v>
      </c>
      <c r="E55">
        <f t="shared" si="8"/>
        <v>76.560306939893508</v>
      </c>
      <c r="F55">
        <f t="shared" si="6"/>
        <v>0.5822037325906263</v>
      </c>
      <c r="G55">
        <v>9.5000000000000001E-2</v>
      </c>
      <c r="H55">
        <f t="shared" si="7"/>
        <v>10.909843738934825</v>
      </c>
      <c r="I55">
        <f t="shared" si="3"/>
        <v>2.389665477004995</v>
      </c>
      <c r="J55">
        <v>-0.10461010850661864</v>
      </c>
      <c r="K55">
        <f t="shared" ca="1" si="4"/>
        <v>-0.47141188772603709</v>
      </c>
      <c r="L55">
        <f t="shared" ca="1" si="4"/>
        <v>0.70443027507983169</v>
      </c>
      <c r="M55">
        <f t="shared" ca="1" si="5"/>
        <v>-0.1717677830063935</v>
      </c>
    </row>
    <row r="56" spans="4:13" x14ac:dyDescent="0.3">
      <c r="D56">
        <v>55</v>
      </c>
      <c r="E56">
        <f t="shared" si="8"/>
        <v>75.599259876565142</v>
      </c>
      <c r="F56">
        <f t="shared" si="6"/>
        <v>0.6572256471848793</v>
      </c>
      <c r="G56">
        <v>9.5000000000000001E-2</v>
      </c>
      <c r="H56">
        <f t="shared" si="7"/>
        <v>10.772894532410533</v>
      </c>
      <c r="I56">
        <f t="shared" si="3"/>
        <v>2.3770332138716084</v>
      </c>
      <c r="J56">
        <v>1.5556675219046037E-2</v>
      </c>
      <c r="K56">
        <f t="shared" ca="1" si="4"/>
        <v>0.86780746523418628</v>
      </c>
      <c r="L56">
        <f t="shared" ca="1" si="4"/>
        <v>-5.20209848829244E-2</v>
      </c>
      <c r="M56">
        <f t="shared" ca="1" si="5"/>
        <v>3.4718286108515461E-3</v>
      </c>
    </row>
    <row r="57" spans="4:13" x14ac:dyDescent="0.3">
      <c r="D57">
        <v>56</v>
      </c>
      <c r="E57">
        <f t="shared" si="8"/>
        <v>77.216676206463887</v>
      </c>
      <c r="F57">
        <f t="shared" si="6"/>
        <v>0.60252335747321639</v>
      </c>
      <c r="G57">
        <v>9.5000000000000001E-2</v>
      </c>
      <c r="H57">
        <f t="shared" si="7"/>
        <v>11.003376359421104</v>
      </c>
      <c r="I57">
        <f t="shared" si="3"/>
        <v>2.3982021674669389</v>
      </c>
      <c r="J57">
        <v>-6.9593078682081561E-2</v>
      </c>
      <c r="K57">
        <f t="shared" ca="1" si="4"/>
        <v>0.32210588720643113</v>
      </c>
      <c r="L57">
        <f t="shared" ca="1" si="4"/>
        <v>-0.92154298761580455</v>
      </c>
      <c r="M57">
        <f t="shared" ca="1" si="5"/>
        <v>-7.6267340879036423E-3</v>
      </c>
    </row>
    <row r="58" spans="4:13" x14ac:dyDescent="0.3">
      <c r="D58">
        <v>57</v>
      </c>
      <c r="E58">
        <f t="shared" si="8"/>
        <v>76.957368651360341</v>
      </c>
      <c r="F58">
        <f t="shared" si="6"/>
        <v>0.68064881959577705</v>
      </c>
      <c r="G58">
        <v>9.5000000000000001E-2</v>
      </c>
      <c r="H58">
        <f t="shared" si="7"/>
        <v>10.966425032818847</v>
      </c>
      <c r="I58">
        <f t="shared" si="3"/>
        <v>2.3948383353789118</v>
      </c>
      <c r="J58">
        <v>5.2046012418629856E-2</v>
      </c>
      <c r="K58">
        <f t="shared" ca="1" si="4"/>
        <v>0.12504616137460844</v>
      </c>
      <c r="L58">
        <f t="shared" ca="1" si="4"/>
        <v>-0.71023763959929709</v>
      </c>
      <c r="M58">
        <f t="shared" ca="1" si="5"/>
        <v>-0.19040998479348384</v>
      </c>
    </row>
    <row r="59" spans="4:13" x14ac:dyDescent="0.3">
      <c r="D59">
        <v>58</v>
      </c>
      <c r="E59">
        <f t="shared" si="8"/>
        <v>79.419511218199716</v>
      </c>
      <c r="F59">
        <f t="shared" si="6"/>
        <v>0.681683628370372</v>
      </c>
      <c r="G59">
        <v>9.5000000000000001E-2</v>
      </c>
      <c r="H59">
        <f t="shared" si="7"/>
        <v>11.31728034859346</v>
      </c>
      <c r="I59">
        <f t="shared" si="3"/>
        <v>2.426330792018891</v>
      </c>
      <c r="J59">
        <v>5.6236168998013279E-2</v>
      </c>
      <c r="K59">
        <f t="shared" ca="1" si="4"/>
        <v>0.15801946247364626</v>
      </c>
      <c r="L59">
        <f t="shared" ca="1" si="4"/>
        <v>-0.46110612699601983</v>
      </c>
      <c r="M59">
        <f t="shared" ca="1" si="5"/>
        <v>-0.29437551575464649</v>
      </c>
    </row>
    <row r="60" spans="4:13" x14ac:dyDescent="0.3">
      <c r="D60">
        <v>59</v>
      </c>
      <c r="E60">
        <f t="shared" si="8"/>
        <v>81.997614830183892</v>
      </c>
      <c r="F60">
        <f t="shared" si="6"/>
        <v>0.59986203914412106</v>
      </c>
      <c r="G60">
        <v>9.5000000000000001E-2</v>
      </c>
      <c r="H60">
        <f t="shared" si="7"/>
        <v>11.684660113301204</v>
      </c>
      <c r="I60">
        <f t="shared" si="3"/>
        <v>2.4582768801309918</v>
      </c>
      <c r="J60">
        <v>-6.882535088528477E-2</v>
      </c>
      <c r="K60">
        <f t="shared" ca="1" si="4"/>
        <v>0.72263030869763734</v>
      </c>
      <c r="L60">
        <f t="shared" ca="1" si="4"/>
        <v>-0.35430961732525124</v>
      </c>
      <c r="M60">
        <f t="shared" ca="1" si="5"/>
        <v>-0.3277216380029212</v>
      </c>
    </row>
    <row r="61" spans="4:13" x14ac:dyDescent="0.3">
      <c r="D61">
        <v>60</v>
      </c>
      <c r="E61">
        <f t="shared" si="8"/>
        <v>81.623506674790377</v>
      </c>
      <c r="F61">
        <f t="shared" si="6"/>
        <v>0.5851563473695407</v>
      </c>
      <c r="G61">
        <v>9.5000000000000001E-2</v>
      </c>
      <c r="H61">
        <f t="shared" si="7"/>
        <v>11.631349701157628</v>
      </c>
      <c r="I61">
        <f t="shared" si="3"/>
        <v>2.4537040132068393</v>
      </c>
      <c r="J61">
        <v>-9.4053414067169924E-2</v>
      </c>
      <c r="K61">
        <f t="shared" ca="1" si="4"/>
        <v>-0.28017147471189202</v>
      </c>
      <c r="L61">
        <f t="shared" ca="1" si="4"/>
        <v>0.48984265860501136</v>
      </c>
      <c r="M61">
        <f t="shared" ca="1" si="5"/>
        <v>-0.33303923386738726</v>
      </c>
    </row>
    <row r="62" spans="4:13" x14ac:dyDescent="0.3">
      <c r="D62">
        <v>61</v>
      </c>
      <c r="E62">
        <f t="shared" si="8"/>
        <v>80.70795597650266</v>
      </c>
      <c r="F62">
        <f t="shared" si="6"/>
        <v>0.69015026526306933</v>
      </c>
      <c r="G62">
        <v>9.5000000000000001E-2</v>
      </c>
      <c r="H62">
        <f t="shared" si="7"/>
        <v>11.50088372665163</v>
      </c>
      <c r="I62">
        <f t="shared" si="3"/>
        <v>2.4424238782125114</v>
      </c>
      <c r="J62">
        <v>6.9980437117066405E-2</v>
      </c>
      <c r="K62">
        <f t="shared" ca="1" si="4"/>
        <v>-1.9955658746301785E-2</v>
      </c>
      <c r="L62">
        <f t="shared" ca="1" si="4"/>
        <v>0.69514180065255138</v>
      </c>
      <c r="M62">
        <f t="shared" ca="1" si="5"/>
        <v>-0.16846285537290756</v>
      </c>
    </row>
    <row r="63" spans="4:13" x14ac:dyDescent="0.3">
      <c r="D63">
        <v>62</v>
      </c>
      <c r="E63">
        <f t="shared" si="8"/>
        <v>83.637089421763534</v>
      </c>
      <c r="F63">
        <f t="shared" si="6"/>
        <v>0.54885066394351556</v>
      </c>
      <c r="G63">
        <v>9.5000000000000001E-2</v>
      </c>
      <c r="H63">
        <f t="shared" si="7"/>
        <v>11.918285242601304</v>
      </c>
      <c r="I63">
        <f t="shared" si="3"/>
        <v>2.4780737958025427</v>
      </c>
      <c r="J63">
        <v>-0.15591114302823136</v>
      </c>
      <c r="K63">
        <f t="shared" ca="1" si="4"/>
        <v>4.847352701658942E-2</v>
      </c>
      <c r="L63">
        <f t="shared" ca="1" si="4"/>
        <v>0.3933006803752635</v>
      </c>
      <c r="M63">
        <f t="shared" ca="1" si="5"/>
        <v>4.2580758321842382E-3</v>
      </c>
    </row>
    <row r="64" spans="4:13" x14ac:dyDescent="0.3">
      <c r="D64">
        <v>63</v>
      </c>
      <c r="E64">
        <f t="shared" si="8"/>
        <v>81.324935848252537</v>
      </c>
      <c r="F64">
        <f t="shared" si="6"/>
        <v>0.66689767125336497</v>
      </c>
      <c r="G64">
        <v>9.5000000000000001E-2</v>
      </c>
      <c r="H64">
        <f t="shared" si="7"/>
        <v>11.588803358375985</v>
      </c>
      <c r="I64">
        <f t="shared" si="3"/>
        <v>2.4500394042538556</v>
      </c>
      <c r="J64">
        <v>3.637907730051973E-2</v>
      </c>
      <c r="K64">
        <f t="shared" ca="1" si="4"/>
        <v>-0.19674228018643281</v>
      </c>
      <c r="L64">
        <f t="shared" ca="1" si="4"/>
        <v>-0.10991464460707437</v>
      </c>
      <c r="M64">
        <f t="shared" ca="1" si="5"/>
        <v>8.2066596740800093E-2</v>
      </c>
    </row>
    <row r="65" spans="4:13" x14ac:dyDescent="0.3">
      <c r="D65">
        <v>64</v>
      </c>
      <c r="E65">
        <f t="shared" si="8"/>
        <v>83.42077672937792</v>
      </c>
      <c r="F65">
        <f t="shared" si="6"/>
        <v>0.70746411800850906</v>
      </c>
      <c r="G65">
        <v>9.5000000000000001E-2</v>
      </c>
      <c r="H65">
        <f t="shared" si="7"/>
        <v>11.887460683936354</v>
      </c>
      <c r="I65">
        <f t="shared" si="3"/>
        <v>2.4754841205210427</v>
      </c>
      <c r="J65">
        <v>9.7713350927608217E-2</v>
      </c>
      <c r="K65">
        <f t="shared" ca="1" si="4"/>
        <v>-0.53879200436825903</v>
      </c>
      <c r="L65">
        <f t="shared" ca="1" si="4"/>
        <v>-0.61724780090353337</v>
      </c>
      <c r="M65">
        <f t="shared" ca="1" si="5"/>
        <v>4.3670348471225209E-2</v>
      </c>
    </row>
    <row r="66" spans="4:13" x14ac:dyDescent="0.3">
      <c r="D66">
        <v>65</v>
      </c>
      <c r="E66">
        <f t="shared" si="8"/>
        <v>87.101928172246062</v>
      </c>
      <c r="F66">
        <f t="shared" ref="F66:F97" si="9">sj*(1-E66/1000)*EXP(J66)</f>
        <v>0.73053533310865837</v>
      </c>
      <c r="G66">
        <v>9.5000000000000001E-2</v>
      </c>
      <c r="H66">
        <f t="shared" ref="H66:H97" si="10">G66*(E66+E66*br)</f>
        <v>12.412024764545064</v>
      </c>
      <c r="I66">
        <f t="shared" si="3"/>
        <v>2.5186657417940261</v>
      </c>
      <c r="J66">
        <v>0.13382830892025119</v>
      </c>
      <c r="K66">
        <f t="shared" ca="1" si="4"/>
        <v>-0.62226078215959901</v>
      </c>
      <c r="L66">
        <f t="shared" ca="1" si="4"/>
        <v>-0.49686805073896589</v>
      </c>
      <c r="M66">
        <f t="shared" ca="1" si="5"/>
        <v>-8.8513281403726524E-2</v>
      </c>
    </row>
    <row r="67" spans="4:13" x14ac:dyDescent="0.3">
      <c r="D67">
        <v>66</v>
      </c>
      <c r="E67">
        <f t="shared" ref="E67:E101" si="11">sa*E66*(1-G66)+br*E66*F66*(1-G66)</f>
        <v>91.854839837258652</v>
      </c>
      <c r="F67">
        <f t="shared" si="9"/>
        <v>0.80061116595761361</v>
      </c>
      <c r="G67">
        <v>9.5000000000000001E-2</v>
      </c>
      <c r="H67">
        <f t="shared" si="10"/>
        <v>13.089314676809359</v>
      </c>
      <c r="I67">
        <f t="shared" ref="I67:I101" si="12">LN(H67)</f>
        <v>2.571796223838446</v>
      </c>
      <c r="J67">
        <v>0.23064610354232101</v>
      </c>
      <c r="K67">
        <f t="shared" ref="K67:L101" ca="1" si="13">_xlfn.NORM.INV(RAND(),0,0.5)</f>
        <v>0.72591381603050398</v>
      </c>
      <c r="L67">
        <f t="shared" ca="1" si="13"/>
        <v>0.26158467746775943</v>
      </c>
      <c r="M67">
        <f t="shared" ca="1" si="5"/>
        <v>-0.17018423527077442</v>
      </c>
    </row>
    <row r="68" spans="4:13" x14ac:dyDescent="0.3">
      <c r="D68">
        <v>67</v>
      </c>
      <c r="E68">
        <f t="shared" si="11"/>
        <v>99.779758757658527</v>
      </c>
      <c r="F68">
        <f t="shared" si="9"/>
        <v>0.89327961365081221</v>
      </c>
      <c r="G68">
        <v>9.5000000000000001E-2</v>
      </c>
      <c r="H68">
        <f t="shared" si="10"/>
        <v>14.21861562296634</v>
      </c>
      <c r="I68">
        <f t="shared" si="12"/>
        <v>2.6545520654140886</v>
      </c>
      <c r="J68">
        <v>0.34893514711585061</v>
      </c>
      <c r="K68">
        <f t="shared" ca="1" si="13"/>
        <v>0.91649469482802459</v>
      </c>
      <c r="L68">
        <f t="shared" ca="1" si="13"/>
        <v>-0.50606389802916996</v>
      </c>
      <c r="M68">
        <f t="shared" ref="M68:M101" ca="1" si="14">0.8*M67+0.2*L67</f>
        <v>-8.3830452723067647E-2</v>
      </c>
    </row>
    <row r="69" spans="4:13" x14ac:dyDescent="0.3">
      <c r="D69">
        <v>68</v>
      </c>
      <c r="E69">
        <f t="shared" si="11"/>
        <v>112.57242436037342</v>
      </c>
      <c r="F69">
        <f t="shared" si="9"/>
        <v>0.87025243556772813</v>
      </c>
      <c r="G69">
        <v>9.5000000000000001E-2</v>
      </c>
      <c r="H69">
        <f t="shared" si="10"/>
        <v>16.041570471353211</v>
      </c>
      <c r="I69">
        <f t="shared" si="12"/>
        <v>2.7751835073308904</v>
      </c>
      <c r="J69">
        <v>0.33713135621866425</v>
      </c>
      <c r="K69">
        <f t="shared" ca="1" si="13"/>
        <v>0.2751200921215769</v>
      </c>
      <c r="L69">
        <f t="shared" ca="1" si="13"/>
        <v>-0.11778957945956442</v>
      </c>
      <c r="M69">
        <f t="shared" ca="1" si="14"/>
        <v>-0.1682771417842881</v>
      </c>
    </row>
    <row r="70" spans="4:13" x14ac:dyDescent="0.3">
      <c r="D70">
        <v>69</v>
      </c>
      <c r="E70">
        <f t="shared" si="11"/>
        <v>125.83224321792427</v>
      </c>
      <c r="F70">
        <f t="shared" si="9"/>
        <v>0.72212423575444107</v>
      </c>
      <c r="G70">
        <v>9.5000000000000001E-2</v>
      </c>
      <c r="H70">
        <f t="shared" si="10"/>
        <v>17.931094658554208</v>
      </c>
      <c r="I70">
        <f t="shared" si="12"/>
        <v>2.8865363375411985</v>
      </c>
      <c r="J70">
        <v>0.1655998410755781</v>
      </c>
      <c r="K70">
        <f t="shared" ca="1" si="13"/>
        <v>0.75512238018465294</v>
      </c>
      <c r="L70">
        <f t="shared" ca="1" si="13"/>
        <v>0.67896374217408839</v>
      </c>
      <c r="M70">
        <f t="shared" ca="1" si="14"/>
        <v>-0.15817962931934337</v>
      </c>
    </row>
    <row r="71" spans="4:13" x14ac:dyDescent="0.3">
      <c r="D71">
        <v>70</v>
      </c>
      <c r="E71">
        <f t="shared" si="11"/>
        <v>132.21964098109945</v>
      </c>
      <c r="F71">
        <f t="shared" si="9"/>
        <v>0.72627543419504426</v>
      </c>
      <c r="G71">
        <v>9.5000000000000001E-2</v>
      </c>
      <c r="H71">
        <f t="shared" si="10"/>
        <v>18.841298839806669</v>
      </c>
      <c r="I71">
        <f t="shared" si="12"/>
        <v>2.9360512073136822</v>
      </c>
      <c r="J71">
        <v>0.17866563272375049</v>
      </c>
      <c r="K71">
        <f t="shared" ca="1" si="13"/>
        <v>-1.2809413978478647E-2</v>
      </c>
      <c r="L71">
        <f t="shared" ca="1" si="13"/>
        <v>-0.30457759346983199</v>
      </c>
      <c r="M71">
        <f t="shared" ca="1" si="14"/>
        <v>9.2490449793429796E-3</v>
      </c>
    </row>
    <row r="72" spans="4:13" x14ac:dyDescent="0.3">
      <c r="D72">
        <v>71</v>
      </c>
      <c r="E72">
        <f t="shared" si="11"/>
        <v>139.17963448642004</v>
      </c>
      <c r="F72">
        <f t="shared" si="9"/>
        <v>0.63300682840587819</v>
      </c>
      <c r="G72">
        <v>9.5000000000000001E-2</v>
      </c>
      <c r="H72">
        <f t="shared" si="10"/>
        <v>19.833097914314859</v>
      </c>
      <c r="I72">
        <f t="shared" si="12"/>
        <v>2.9873521539465493</v>
      </c>
      <c r="J72">
        <v>4.9270305446588322E-2</v>
      </c>
      <c r="K72">
        <f t="shared" ca="1" si="13"/>
        <v>1.0402654332178827</v>
      </c>
      <c r="L72">
        <f t="shared" ca="1" si="13"/>
        <v>-0.28404790324339363</v>
      </c>
      <c r="M72">
        <f t="shared" ca="1" si="14"/>
        <v>-5.3516282710492018E-2</v>
      </c>
    </row>
    <row r="73" spans="4:13" x14ac:dyDescent="0.3">
      <c r="D73">
        <v>72</v>
      </c>
      <c r="E73">
        <f t="shared" si="11"/>
        <v>140.63205606790262</v>
      </c>
      <c r="F73">
        <f t="shared" si="9"/>
        <v>0.58616057707417146</v>
      </c>
      <c r="G73">
        <v>9.5000000000000001E-2</v>
      </c>
      <c r="H73">
        <f t="shared" si="10"/>
        <v>20.040067989676125</v>
      </c>
      <c r="I73">
        <f t="shared" si="12"/>
        <v>2.9977336689093184</v>
      </c>
      <c r="J73">
        <v>-2.5928451834670768E-2</v>
      </c>
      <c r="K73">
        <f t="shared" ca="1" si="13"/>
        <v>-0.21116586174734753</v>
      </c>
      <c r="L73">
        <f t="shared" ca="1" si="13"/>
        <v>-0.39401464360510835</v>
      </c>
      <c r="M73">
        <f t="shared" ca="1" si="14"/>
        <v>-9.9622606817072343E-2</v>
      </c>
    </row>
    <row r="74" spans="4:13" x14ac:dyDescent="0.3">
      <c r="D74">
        <v>73</v>
      </c>
      <c r="E74">
        <f t="shared" si="11"/>
        <v>139.11852622396131</v>
      </c>
      <c r="F74">
        <f t="shared" si="9"/>
        <v>0.58014083279893081</v>
      </c>
      <c r="G74">
        <v>9.5000000000000001E-2</v>
      </c>
      <c r="H74">
        <f t="shared" si="10"/>
        <v>19.824389986914486</v>
      </c>
      <c r="I74">
        <f t="shared" si="12"/>
        <v>2.9869129971566886</v>
      </c>
      <c r="J74">
        <v>-3.8011000657050334E-2</v>
      </c>
      <c r="K74">
        <f t="shared" ca="1" si="13"/>
        <v>-0.72381174907381152</v>
      </c>
      <c r="L74">
        <f t="shared" ca="1" si="13"/>
        <v>-0.70066838130940179</v>
      </c>
      <c r="M74">
        <f t="shared" ca="1" si="14"/>
        <v>-0.15850101417467954</v>
      </c>
    </row>
    <row r="75" spans="4:13" x14ac:dyDescent="0.3">
      <c r="D75">
        <v>74</v>
      </c>
      <c r="E75">
        <f t="shared" si="11"/>
        <v>137.24233577789931</v>
      </c>
      <c r="F75">
        <f t="shared" si="9"/>
        <v>0.57455486859401883</v>
      </c>
      <c r="G75">
        <v>9.5000000000000001E-2</v>
      </c>
      <c r="H75">
        <f t="shared" si="10"/>
        <v>19.557032848350651</v>
      </c>
      <c r="I75">
        <f t="shared" si="12"/>
        <v>2.9733349582302422</v>
      </c>
      <c r="J75">
        <v>-4.9863302060204964E-2</v>
      </c>
      <c r="K75">
        <f t="shared" ca="1" si="13"/>
        <v>7.7379003625750772E-2</v>
      </c>
      <c r="L75">
        <f t="shared" ca="1" si="13"/>
        <v>0.2713153530717784</v>
      </c>
      <c r="M75">
        <f t="shared" ca="1" si="14"/>
        <v>-0.26693448760162397</v>
      </c>
    </row>
    <row r="76" spans="4:13" x14ac:dyDescent="0.3">
      <c r="D76">
        <v>75</v>
      </c>
      <c r="E76">
        <f t="shared" si="11"/>
        <v>135.04454772297834</v>
      </c>
      <c r="F76">
        <f t="shared" si="9"/>
        <v>0.51076269087194581</v>
      </c>
      <c r="G76">
        <v>9.5000000000000001E-2</v>
      </c>
      <c r="H76">
        <f t="shared" si="10"/>
        <v>19.243848050524413</v>
      </c>
      <c r="I76">
        <f t="shared" si="12"/>
        <v>2.9571914278657108</v>
      </c>
      <c r="J76">
        <v>-0.17009798049798275</v>
      </c>
      <c r="K76">
        <f t="shared" ca="1" si="13"/>
        <v>0.52020822030616543</v>
      </c>
      <c r="L76">
        <f t="shared" ca="1" si="13"/>
        <v>-4.8494323654288032E-2</v>
      </c>
      <c r="M76">
        <f t="shared" ca="1" si="14"/>
        <v>-0.15928451946694352</v>
      </c>
    </row>
    <row r="77" spans="4:13" x14ac:dyDescent="0.3">
      <c r="D77">
        <v>76</v>
      </c>
      <c r="E77">
        <f t="shared" si="11"/>
        <v>128.98376430505076</v>
      </c>
      <c r="F77">
        <f t="shared" si="9"/>
        <v>0.5243772962420159</v>
      </c>
      <c r="G77">
        <v>9.5000000000000001E-2</v>
      </c>
      <c r="H77">
        <f t="shared" si="10"/>
        <v>18.380186413469733</v>
      </c>
      <c r="I77">
        <f t="shared" si="12"/>
        <v>2.9112732590670634</v>
      </c>
      <c r="J77">
        <v>-0.15077421681344794</v>
      </c>
      <c r="K77">
        <f t="shared" ca="1" si="13"/>
        <v>-0.34421340900877001</v>
      </c>
      <c r="L77">
        <f t="shared" ca="1" si="13"/>
        <v>0.4939876471570111</v>
      </c>
      <c r="M77">
        <f t="shared" ca="1" si="14"/>
        <v>-0.13712648030441243</v>
      </c>
    </row>
    <row r="78" spans="4:13" x14ac:dyDescent="0.3">
      <c r="D78">
        <v>77</v>
      </c>
      <c r="E78">
        <f t="shared" si="11"/>
        <v>123.98960666425023</v>
      </c>
      <c r="F78">
        <f t="shared" si="9"/>
        <v>0.57119367154459577</v>
      </c>
      <c r="G78">
        <v>9.5000000000000001E-2</v>
      </c>
      <c r="H78">
        <f t="shared" si="10"/>
        <v>17.66851894965566</v>
      </c>
      <c r="I78">
        <f t="shared" si="12"/>
        <v>2.8717844655949567</v>
      </c>
      <c r="J78">
        <v>-7.097467973045235E-2</v>
      </c>
      <c r="K78">
        <f t="shared" ca="1" si="13"/>
        <v>0.51376694962486014</v>
      </c>
      <c r="L78">
        <f t="shared" ca="1" si="13"/>
        <v>4.040821756965074E-2</v>
      </c>
      <c r="M78">
        <f t="shared" ca="1" si="14"/>
        <v>-1.0903654812127725E-2</v>
      </c>
    </row>
    <row r="79" spans="4:13" x14ac:dyDescent="0.3">
      <c r="D79">
        <v>78</v>
      </c>
      <c r="E79">
        <f t="shared" si="11"/>
        <v>121.8154658203425</v>
      </c>
      <c r="F79">
        <f t="shared" si="9"/>
        <v>0.53959286612263235</v>
      </c>
      <c r="G79">
        <v>9.5000000000000001E-2</v>
      </c>
      <c r="H79">
        <f t="shared" si="10"/>
        <v>17.358703879398803</v>
      </c>
      <c r="I79">
        <f t="shared" si="12"/>
        <v>2.8540940451199548</v>
      </c>
      <c r="J79">
        <v>-0.13036689964674236</v>
      </c>
      <c r="K79">
        <f t="shared" ca="1" si="13"/>
        <v>0.31335823779815636</v>
      </c>
      <c r="L79">
        <f t="shared" ca="1" si="13"/>
        <v>-1.9076744117587478E-2</v>
      </c>
      <c r="M79">
        <f t="shared" ca="1" si="14"/>
        <v>-6.4128033577203272E-4</v>
      </c>
    </row>
    <row r="80" spans="4:13" x14ac:dyDescent="0.3">
      <c r="D80">
        <v>79</v>
      </c>
      <c r="E80">
        <f t="shared" si="11"/>
        <v>117.93756449780611</v>
      </c>
      <c r="F80">
        <f t="shared" si="9"/>
        <v>0.58482375093512784</v>
      </c>
      <c r="G80">
        <v>9.5000000000000001E-2</v>
      </c>
      <c r="H80">
        <f t="shared" si="10"/>
        <v>16.806102940937372</v>
      </c>
      <c r="I80">
        <f t="shared" si="12"/>
        <v>2.8217420907364263</v>
      </c>
      <c r="J80">
        <v>-5.4277376728897687E-2</v>
      </c>
      <c r="K80">
        <f t="shared" ca="1" si="13"/>
        <v>-0.40224046707057287</v>
      </c>
      <c r="L80">
        <f t="shared" ca="1" si="13"/>
        <v>0.18197915087175182</v>
      </c>
      <c r="M80">
        <f t="shared" ca="1" si="14"/>
        <v>-4.3283730921351215E-3</v>
      </c>
    </row>
    <row r="81" spans="4:13" x14ac:dyDescent="0.3">
      <c r="D81">
        <v>80</v>
      </c>
      <c r="E81">
        <f t="shared" si="11"/>
        <v>116.59693839911826</v>
      </c>
      <c r="F81">
        <f t="shared" si="9"/>
        <v>0.59943047363456781</v>
      </c>
      <c r="G81">
        <v>9.5000000000000001E-2</v>
      </c>
      <c r="H81">
        <f t="shared" si="10"/>
        <v>16.615063721874353</v>
      </c>
      <c r="I81">
        <f t="shared" si="12"/>
        <v>2.8103097370007895</v>
      </c>
      <c r="J81">
        <v>-3.1126627097968505E-2</v>
      </c>
      <c r="K81">
        <f t="shared" ca="1" si="13"/>
        <v>-0.37373992647698956</v>
      </c>
      <c r="L81">
        <f t="shared" ca="1" si="13"/>
        <v>-1.7034548118151652E-2</v>
      </c>
      <c r="M81">
        <f t="shared" ca="1" si="14"/>
        <v>3.2933131700642271E-2</v>
      </c>
    </row>
    <row r="82" spans="4:13" x14ac:dyDescent="0.3">
      <c r="D82">
        <v>81</v>
      </c>
      <c r="E82">
        <f t="shared" si="11"/>
        <v>116.04220389999973</v>
      </c>
      <c r="F82">
        <f t="shared" si="9"/>
        <v>0.63957968632463669</v>
      </c>
      <c r="G82">
        <v>9.5000000000000001E-2</v>
      </c>
      <c r="H82">
        <f t="shared" si="10"/>
        <v>16.536014055749963</v>
      </c>
      <c r="I82">
        <f t="shared" si="12"/>
        <v>2.8055406723881746</v>
      </c>
      <c r="J82">
        <v>3.3076844896804111E-2</v>
      </c>
      <c r="K82">
        <f t="shared" ca="1" si="13"/>
        <v>-0.55933242981295583</v>
      </c>
      <c r="L82">
        <f t="shared" ca="1" si="13"/>
        <v>-0.92414062940155151</v>
      </c>
      <c r="M82">
        <f t="shared" ca="1" si="14"/>
        <v>2.2939595736883488E-2</v>
      </c>
    </row>
    <row r="83" spans="4:13" x14ac:dyDescent="0.3">
      <c r="D83">
        <v>82</v>
      </c>
      <c r="E83">
        <f t="shared" si="11"/>
        <v>117.59830758137838</v>
      </c>
      <c r="F83">
        <f t="shared" si="9"/>
        <v>0.60042070330744324</v>
      </c>
      <c r="G83">
        <v>9.5000000000000001E-2</v>
      </c>
      <c r="H83">
        <f t="shared" si="10"/>
        <v>16.757758830346418</v>
      </c>
      <c r="I83">
        <f t="shared" si="12"/>
        <v>2.818861364772729</v>
      </c>
      <c r="J83">
        <v>-2.8341860282012746E-2</v>
      </c>
      <c r="K83">
        <f t="shared" ca="1" si="13"/>
        <v>-7.3508466453267696E-2</v>
      </c>
      <c r="L83">
        <f t="shared" ca="1" si="13"/>
        <v>-0.62187143903244591</v>
      </c>
      <c r="M83">
        <f t="shared" ca="1" si="14"/>
        <v>-0.16647644929080352</v>
      </c>
    </row>
    <row r="84" spans="4:13" x14ac:dyDescent="0.3">
      <c r="D84">
        <v>83</v>
      </c>
      <c r="E84">
        <f t="shared" si="11"/>
        <v>117.09150218088169</v>
      </c>
      <c r="F84">
        <f t="shared" si="9"/>
        <v>0.60317356196828453</v>
      </c>
      <c r="G84">
        <v>9.5000000000000001E-2</v>
      </c>
      <c r="H84">
        <f t="shared" si="10"/>
        <v>16.685539060775643</v>
      </c>
      <c r="I84">
        <f t="shared" si="12"/>
        <v>2.8145424197890621</v>
      </c>
      <c r="J84">
        <v>-2.4341638711693699E-2</v>
      </c>
      <c r="K84">
        <f t="shared" ca="1" si="13"/>
        <v>-0.55084935391939549</v>
      </c>
      <c r="L84">
        <f t="shared" ca="1" si="13"/>
        <v>0.61462176919849643</v>
      </c>
      <c r="M84">
        <f t="shared" ca="1" si="14"/>
        <v>-0.25755544723913204</v>
      </c>
    </row>
    <row r="85" spans="4:13" x14ac:dyDescent="0.3">
      <c r="D85">
        <v>84</v>
      </c>
      <c r="E85">
        <f t="shared" si="11"/>
        <v>116.73273812607181</v>
      </c>
      <c r="F85">
        <f t="shared" si="9"/>
        <v>0.50245193366679552</v>
      </c>
      <c r="G85">
        <v>9.5000000000000001E-2</v>
      </c>
      <c r="H85">
        <f t="shared" si="10"/>
        <v>16.634415182965231</v>
      </c>
      <c r="I85">
        <f t="shared" si="12"/>
        <v>2.8114737530343192</v>
      </c>
      <c r="J85">
        <v>-0.20745290473373254</v>
      </c>
      <c r="K85">
        <f t="shared" ca="1" si="13"/>
        <v>0.59116491500781754</v>
      </c>
      <c r="L85">
        <f t="shared" ca="1" si="13"/>
        <v>2.8737344044684723E-2</v>
      </c>
      <c r="M85">
        <f t="shared" ca="1" si="14"/>
        <v>-8.3120003951606347E-2</v>
      </c>
    </row>
    <row r="86" spans="4:13" x14ac:dyDescent="0.3">
      <c r="D86">
        <v>85</v>
      </c>
      <c r="E86">
        <f t="shared" si="11"/>
        <v>111.05479937540916</v>
      </c>
      <c r="F86">
        <f t="shared" si="9"/>
        <v>0.51696675038644913</v>
      </c>
      <c r="G86">
        <v>9.5000000000000001E-2</v>
      </c>
      <c r="H86">
        <f t="shared" si="10"/>
        <v>15.825308910995805</v>
      </c>
      <c r="I86">
        <f t="shared" si="12"/>
        <v>2.7616104882817916</v>
      </c>
      <c r="J86">
        <v>-0.18538208824157398</v>
      </c>
      <c r="K86">
        <f t="shared" ca="1" si="13"/>
        <v>0.75024399436116784</v>
      </c>
      <c r="L86">
        <f t="shared" ca="1" si="13"/>
        <v>-0.5706287401121739</v>
      </c>
      <c r="M86">
        <f t="shared" ca="1" si="14"/>
        <v>-6.0748534352348137E-2</v>
      </c>
    </row>
    <row r="87" spans="4:13" x14ac:dyDescent="0.3">
      <c r="D87">
        <v>86</v>
      </c>
      <c r="E87">
        <f t="shared" si="11"/>
        <v>106.382441281232</v>
      </c>
      <c r="F87">
        <f t="shared" si="9"/>
        <v>0.60786528297538922</v>
      </c>
      <c r="G87">
        <v>9.5000000000000001E-2</v>
      </c>
      <c r="H87">
        <f t="shared" si="10"/>
        <v>15.159497882575561</v>
      </c>
      <c r="I87">
        <f t="shared" si="12"/>
        <v>2.7186272584635667</v>
      </c>
      <c r="J87">
        <v>-2.8649669678543058E-2</v>
      </c>
      <c r="K87">
        <f t="shared" ca="1" si="13"/>
        <v>0.71139508097772863</v>
      </c>
      <c r="L87">
        <f t="shared" ca="1" si="13"/>
        <v>-0.28951174369386634</v>
      </c>
      <c r="M87">
        <f t="shared" ca="1" si="14"/>
        <v>-0.1627245755043133</v>
      </c>
    </row>
    <row r="88" spans="4:13" x14ac:dyDescent="0.3">
      <c r="D88">
        <v>87</v>
      </c>
      <c r="E88">
        <f t="shared" si="11"/>
        <v>106.28233971740752</v>
      </c>
      <c r="F88">
        <f t="shared" si="9"/>
        <v>0.61683648599384922</v>
      </c>
      <c r="G88">
        <v>9.5000000000000001E-2</v>
      </c>
      <c r="H88">
        <f t="shared" si="10"/>
        <v>15.145233409730572</v>
      </c>
      <c r="I88">
        <f t="shared" si="12"/>
        <v>2.7176858560296777</v>
      </c>
      <c r="J88">
        <v>-1.4110990929484831E-2</v>
      </c>
      <c r="K88">
        <f t="shared" ca="1" si="13"/>
        <v>0.16795293281843998</v>
      </c>
      <c r="L88">
        <f t="shared" ca="1" si="13"/>
        <v>0.26008856595608471</v>
      </c>
      <c r="M88">
        <f t="shared" ca="1" si="14"/>
        <v>-0.18808200914222389</v>
      </c>
    </row>
    <row r="89" spans="4:13" x14ac:dyDescent="0.3">
      <c r="D89">
        <v>88</v>
      </c>
      <c r="E89">
        <f t="shared" si="11"/>
        <v>106.61378224730986</v>
      </c>
      <c r="F89">
        <f t="shared" si="9"/>
        <v>0.56002177356612903</v>
      </c>
      <c r="G89">
        <v>9.5000000000000001E-2</v>
      </c>
      <c r="H89">
        <f t="shared" si="10"/>
        <v>15.192463970241654</v>
      </c>
      <c r="I89">
        <f t="shared" si="12"/>
        <v>2.7207995134755505</v>
      </c>
      <c r="J89">
        <v>-0.11036837378134018</v>
      </c>
      <c r="K89">
        <f t="shared" ca="1" si="13"/>
        <v>-0.2603839695859036</v>
      </c>
      <c r="L89">
        <f t="shared" ca="1" si="13"/>
        <v>0.86518118075940253</v>
      </c>
      <c r="M89">
        <f t="shared" ca="1" si="14"/>
        <v>-9.8447894122562163E-2</v>
      </c>
    </row>
    <row r="90" spans="4:13" x14ac:dyDescent="0.3">
      <c r="D90">
        <v>89</v>
      </c>
      <c r="E90">
        <f t="shared" si="11"/>
        <v>104.20536118493338</v>
      </c>
      <c r="F90">
        <f t="shared" si="9"/>
        <v>0.58446808729531774</v>
      </c>
      <c r="G90">
        <v>9.5000000000000001E-2</v>
      </c>
      <c r="H90">
        <f t="shared" si="10"/>
        <v>14.849263968853005</v>
      </c>
      <c r="I90">
        <f t="shared" si="12"/>
        <v>2.6979502996333506</v>
      </c>
      <c r="J90">
        <v>-7.0334063890902451E-2</v>
      </c>
      <c r="K90">
        <f t="shared" ca="1" si="13"/>
        <v>0.37956772715304216</v>
      </c>
      <c r="L90">
        <f t="shared" ca="1" si="13"/>
        <v>1.0174117115183834</v>
      </c>
      <c r="M90">
        <f t="shared" ca="1" si="14"/>
        <v>9.4277920853830785E-2</v>
      </c>
    </row>
    <row r="91" spans="4:13" x14ac:dyDescent="0.3">
      <c r="D91">
        <v>90</v>
      </c>
      <c r="E91">
        <f t="shared" si="11"/>
        <v>103.00406193019005</v>
      </c>
      <c r="F91">
        <f t="shared" si="9"/>
        <v>0.52960377387167323</v>
      </c>
      <c r="G91">
        <v>9.5000000000000001E-2</v>
      </c>
      <c r="H91">
        <f t="shared" si="10"/>
        <v>14.678078825052081</v>
      </c>
      <c r="I91">
        <f t="shared" si="12"/>
        <v>2.6863551443940543</v>
      </c>
      <c r="J91">
        <v>-0.17024725927151194</v>
      </c>
      <c r="K91">
        <f t="shared" ca="1" si="13"/>
        <v>0.64956092423040102</v>
      </c>
      <c r="L91">
        <f t="shared" ca="1" si="13"/>
        <v>-0.80084522818218373</v>
      </c>
      <c r="M91">
        <f t="shared" ca="1" si="14"/>
        <v>0.27890467898674132</v>
      </c>
    </row>
    <row r="92" spans="4:13" x14ac:dyDescent="0.3">
      <c r="D92">
        <v>91</v>
      </c>
      <c r="E92">
        <f t="shared" si="11"/>
        <v>99.259422152316546</v>
      </c>
      <c r="F92">
        <f t="shared" si="9"/>
        <v>0.5488678972033082</v>
      </c>
      <c r="G92">
        <v>9.5000000000000001E-2</v>
      </c>
      <c r="H92">
        <f t="shared" si="10"/>
        <v>14.144467656705107</v>
      </c>
      <c r="I92">
        <f t="shared" si="12"/>
        <v>2.6493235693125659</v>
      </c>
      <c r="J92">
        <v>-0.13868455714073627</v>
      </c>
      <c r="K92">
        <f t="shared" ca="1" si="13"/>
        <v>0.15042831812037266</v>
      </c>
      <c r="L92">
        <f t="shared" ca="1" si="13"/>
        <v>0.60886487772580411</v>
      </c>
      <c r="M92">
        <f t="shared" ca="1" si="14"/>
        <v>6.2954697552956324E-2</v>
      </c>
    </row>
    <row r="93" spans="4:13" x14ac:dyDescent="0.3">
      <c r="D93">
        <v>92</v>
      </c>
      <c r="E93">
        <f t="shared" si="11"/>
        <v>96.516162055523935</v>
      </c>
      <c r="F93">
        <f t="shared" si="9"/>
        <v>0.6261564937712385</v>
      </c>
      <c r="G93">
        <v>9.5000000000000001E-2</v>
      </c>
      <c r="H93">
        <f t="shared" si="10"/>
        <v>13.753553092912162</v>
      </c>
      <c r="I93">
        <f t="shared" si="12"/>
        <v>2.6212971974885528</v>
      </c>
      <c r="J93">
        <v>-9.9829477518979526E-3</v>
      </c>
      <c r="K93">
        <f t="shared" ca="1" si="13"/>
        <v>0.60575109599687271</v>
      </c>
      <c r="L93">
        <f t="shared" ca="1" si="13"/>
        <v>-4.4783488746048442E-2</v>
      </c>
      <c r="M93">
        <f t="shared" ca="1" si="14"/>
        <v>0.1721367335875259</v>
      </c>
    </row>
    <row r="94" spans="4:13" x14ac:dyDescent="0.3">
      <c r="D94">
        <v>93</v>
      </c>
      <c r="E94">
        <f t="shared" si="11"/>
        <v>97.224186613486282</v>
      </c>
      <c r="F94">
        <f t="shared" si="9"/>
        <v>0.61427734656882649</v>
      </c>
      <c r="G94">
        <v>9.5000000000000001E-2</v>
      </c>
      <c r="H94">
        <f t="shared" si="10"/>
        <v>13.854446592421796</v>
      </c>
      <c r="I94">
        <f t="shared" si="12"/>
        <v>2.6286062347111292</v>
      </c>
      <c r="J94">
        <v>-2.8352779310665564E-2</v>
      </c>
      <c r="K94">
        <f t="shared" ca="1" si="13"/>
        <v>-0.66050535904728258</v>
      </c>
      <c r="L94">
        <f t="shared" ca="1" si="13"/>
        <v>0.37720746882535289</v>
      </c>
      <c r="M94">
        <f t="shared" ca="1" si="14"/>
        <v>0.12875268912081106</v>
      </c>
    </row>
    <row r="95" spans="4:13" x14ac:dyDescent="0.3">
      <c r="D95">
        <v>94</v>
      </c>
      <c r="E95">
        <f t="shared" si="11"/>
        <v>97.41479456546233</v>
      </c>
      <c r="F95">
        <f t="shared" si="9"/>
        <v>0.6157518097411766</v>
      </c>
      <c r="G95">
        <v>9.5000000000000001E-2</v>
      </c>
      <c r="H95">
        <f t="shared" si="10"/>
        <v>13.881608225578383</v>
      </c>
      <c r="I95">
        <f t="shared" si="12"/>
        <v>2.6305648147628031</v>
      </c>
      <c r="J95">
        <v>-2.5744176185039699E-2</v>
      </c>
      <c r="K95">
        <f t="shared" ca="1" si="13"/>
        <v>0.11657797617106548</v>
      </c>
      <c r="L95">
        <f t="shared" ca="1" si="13"/>
        <v>0.3351170183372057</v>
      </c>
      <c r="M95">
        <f t="shared" ca="1" si="14"/>
        <v>0.17844364506171945</v>
      </c>
    </row>
    <row r="96" spans="4:13" x14ac:dyDescent="0.3">
      <c r="D96">
        <v>95</v>
      </c>
      <c r="E96">
        <f t="shared" si="11"/>
        <v>97.670770827679618</v>
      </c>
      <c r="F96">
        <f t="shared" si="9"/>
        <v>0.67032308062621648</v>
      </c>
      <c r="G96">
        <v>9.5000000000000001E-2</v>
      </c>
      <c r="H96">
        <f t="shared" si="10"/>
        <v>13.918084842944346</v>
      </c>
      <c r="I96">
        <f t="shared" si="12"/>
        <v>2.6331890623190333</v>
      </c>
      <c r="J96">
        <v>5.9455297438734477E-2</v>
      </c>
      <c r="K96">
        <f t="shared" ca="1" si="13"/>
        <v>-0.38086989610793914</v>
      </c>
      <c r="L96">
        <f t="shared" ca="1" si="13"/>
        <v>-0.62525019385670955</v>
      </c>
      <c r="M96">
        <f t="shared" ca="1" si="14"/>
        <v>0.20977831971681671</v>
      </c>
    </row>
    <row r="97" spans="4:13" x14ac:dyDescent="0.3">
      <c r="D97">
        <v>96</v>
      </c>
      <c r="E97">
        <f t="shared" si="11"/>
        <v>100.33925290396724</v>
      </c>
      <c r="F97">
        <f t="shared" si="9"/>
        <v>0.72074631487481366</v>
      </c>
      <c r="G97">
        <v>9.5000000000000001E-2</v>
      </c>
      <c r="H97">
        <f t="shared" si="10"/>
        <v>14.298343538815331</v>
      </c>
      <c r="I97">
        <f t="shared" si="12"/>
        <v>2.6601436941098218</v>
      </c>
      <c r="J97">
        <v>0.1349444229500846</v>
      </c>
      <c r="K97">
        <f t="shared" ca="1" si="13"/>
        <v>-0.15531751572014771</v>
      </c>
      <c r="L97">
        <f t="shared" ca="1" si="13"/>
        <v>-1.5917865549603998E-2</v>
      </c>
      <c r="M97">
        <f t="shared" ca="1" si="14"/>
        <v>4.2772617002111463E-2</v>
      </c>
    </row>
    <row r="98" spans="4:13" x14ac:dyDescent="0.3">
      <c r="D98">
        <v>97</v>
      </c>
      <c r="E98">
        <f t="shared" si="11"/>
        <v>105.3700330149137</v>
      </c>
      <c r="F98">
        <f t="shared" ref="F98:F101" si="15">sj*(1-E98/1000)*EXP(J98)</f>
        <v>0.73196062731909239</v>
      </c>
      <c r="G98">
        <v>9.5000000000000001E-2</v>
      </c>
      <c r="H98">
        <f t="shared" ref="H98:H129" si="16">G98*(E98+E98*br)</f>
        <v>15.015229704625202</v>
      </c>
      <c r="I98">
        <f t="shared" si="12"/>
        <v>2.7090649996616119</v>
      </c>
      <c r="J98">
        <v>0.15599148056435433</v>
      </c>
      <c r="K98">
        <f t="shared" ca="1" si="13"/>
        <v>-0.22849507943481631</v>
      </c>
      <c r="L98">
        <f t="shared" ca="1" si="13"/>
        <v>-2.4221715519519234E-2</v>
      </c>
      <c r="M98">
        <f t="shared" ca="1" si="14"/>
        <v>3.1034520491768369E-2</v>
      </c>
    </row>
    <row r="99" spans="4:13" x14ac:dyDescent="0.3">
      <c r="D99">
        <v>98</v>
      </c>
      <c r="E99">
        <f t="shared" si="11"/>
        <v>111.18774265126646</v>
      </c>
      <c r="F99">
        <f t="shared" si="15"/>
        <v>0.86327843561475903</v>
      </c>
      <c r="G99">
        <v>9.5000000000000001E-2</v>
      </c>
      <c r="H99">
        <f t="shared" si="16"/>
        <v>15.84425332780547</v>
      </c>
      <c r="I99">
        <f t="shared" si="12"/>
        <v>2.7628068685112654</v>
      </c>
      <c r="J99">
        <v>0.3275261907246434</v>
      </c>
      <c r="K99">
        <f t="shared" ca="1" si="13"/>
        <v>0.83919204334529951</v>
      </c>
      <c r="L99">
        <f t="shared" ca="1" si="13"/>
        <v>0.40668359963925826</v>
      </c>
      <c r="M99">
        <f t="shared" ca="1" si="14"/>
        <v>1.9983273289510849E-2</v>
      </c>
    </row>
    <row r="100" spans="4:13" x14ac:dyDescent="0.3">
      <c r="D100">
        <v>99</v>
      </c>
      <c r="E100">
        <f t="shared" si="11"/>
        <v>123.93358187184052</v>
      </c>
      <c r="F100">
        <f t="shared" si="15"/>
        <v>0.74028167895981545</v>
      </c>
      <c r="G100">
        <v>9.5000000000000001E-2</v>
      </c>
      <c r="H100">
        <f t="shared" si="16"/>
        <v>17.660535416737275</v>
      </c>
      <c r="I100">
        <f t="shared" si="12"/>
        <v>2.8713325127647744</v>
      </c>
      <c r="J100">
        <v>0.18826379710893809</v>
      </c>
      <c r="K100">
        <f t="shared" ca="1" si="13"/>
        <v>-0.44016778682549412</v>
      </c>
      <c r="L100">
        <f t="shared" ca="1" si="13"/>
        <v>0.2102296507329845</v>
      </c>
      <c r="M100">
        <f t="shared" ca="1" si="14"/>
        <v>9.7323338559460335E-2</v>
      </c>
    </row>
    <row r="101" spans="4:13" x14ac:dyDescent="0.3">
      <c r="D101">
        <v>100</v>
      </c>
      <c r="E101">
        <f t="shared" si="11"/>
        <v>131.24286970579695</v>
      </c>
      <c r="F101">
        <f t="shared" si="15"/>
        <v>0.6557309367718076</v>
      </c>
      <c r="G101">
        <v>9.5000000000000001E-2</v>
      </c>
      <c r="H101">
        <f t="shared" si="16"/>
        <v>18.702108933076065</v>
      </c>
      <c r="I101">
        <f t="shared" si="12"/>
        <v>2.928636294671517</v>
      </c>
      <c r="J101">
        <v>7.5361887007018985E-2</v>
      </c>
      <c r="K101">
        <f t="shared" ca="1" si="13"/>
        <v>-0.40336161158753348</v>
      </c>
      <c r="L101">
        <f t="shared" ca="1" si="13"/>
        <v>-9.7195194991939848E-2</v>
      </c>
      <c r="M101">
        <f t="shared" ca="1" si="14"/>
        <v>0.11990460099416517</v>
      </c>
    </row>
    <row r="102" spans="4:13" x14ac:dyDescent="0.3">
      <c r="G102">
        <v>9.5000000000000001E-2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Omniscient Manager</vt:lpstr>
      <vt:lpstr>br</vt:lpstr>
      <vt:lpstr>hr</vt:lpstr>
      <vt:lpstr>sa</vt:lpstr>
      <vt:lpstr>sj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2017-10-25T01:59:09Z</dcterms:created>
  <dcterms:modified xsi:type="dcterms:W3CDTF">2017-10-27T00:15:23Z</dcterms:modified>
</cp:coreProperties>
</file>