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65" windowWidth="21840" windowHeight="13740" tabRatio="883" firstSheet="1" activeTab="4"/>
  </bookViews>
  <sheets>
    <sheet name="1_Stage Structure" sheetId="9" r:id="rId1"/>
    <sheet name="2_New Pop Vector" sheetId="14" r:id="rId2"/>
    <sheet name="3_Stage Structure w TEDs" sheetId="15" r:id="rId3"/>
    <sheet name="4_Stage Structure Fertility" sheetId="16" r:id="rId4"/>
    <sheet name="5_State Structure DensDepen" sheetId="17" r:id="rId5"/>
  </sheets>
  <definedNames>
    <definedName name="InitialA" localSheetId="0">'1_Stage Structure'!$I$8</definedName>
    <definedName name="InitialA" localSheetId="1">'2_New Pop Vector'!$I$8</definedName>
    <definedName name="InitialA" localSheetId="2">'3_Stage Structure w TEDs'!$I$8</definedName>
    <definedName name="InitialA" localSheetId="3">'4_Stage Structure Fertility'!$I$8</definedName>
    <definedName name="InitialA" localSheetId="4">'5_State Structure DensDepen'!$I$8</definedName>
    <definedName name="InitialA">#REF!</definedName>
    <definedName name="InitialH" localSheetId="0">'1_Stage Structure'!$I$4</definedName>
    <definedName name="InitialH" localSheetId="1">'2_New Pop Vector'!$I$4</definedName>
    <definedName name="InitialH" localSheetId="2">'3_Stage Structure w TEDs'!$I$4</definedName>
    <definedName name="InitialH" localSheetId="3">'4_Stage Structure Fertility'!$I$4</definedName>
    <definedName name="InitialH" localSheetId="4">'5_State Structure DensDepen'!$I$4</definedName>
    <definedName name="InitialH">#REF!</definedName>
    <definedName name="InitialLJ" localSheetId="0">'1_Stage Structure'!$I$6</definedName>
    <definedName name="InitialLJ" localSheetId="1">'2_New Pop Vector'!$I$6</definedName>
    <definedName name="InitialLJ" localSheetId="2">'3_Stage Structure w TEDs'!$I$6</definedName>
    <definedName name="InitialLJ" localSheetId="3">'4_Stage Structure Fertility'!$I$6</definedName>
    <definedName name="InitialLJ" localSheetId="4">'5_State Structure DensDepen'!$I$6</definedName>
    <definedName name="InitialLJ">#REF!</definedName>
    <definedName name="InitialSA" localSheetId="0">'1_Stage Structure'!$I$7</definedName>
    <definedName name="InitialSA" localSheetId="1">'2_New Pop Vector'!$I$7</definedName>
    <definedName name="InitialSA" localSheetId="2">'3_Stage Structure w TEDs'!$I$7</definedName>
    <definedName name="InitialSA" localSheetId="3">'4_Stage Structure Fertility'!$I$7</definedName>
    <definedName name="InitialSA" localSheetId="4">'5_State Structure DensDepen'!$I$7</definedName>
    <definedName name="InitialSA">#REF!</definedName>
    <definedName name="InitialSJ" localSheetId="0">'1_Stage Structure'!$I$5</definedName>
    <definedName name="InitialSJ" localSheetId="1">'2_New Pop Vector'!$I$5</definedName>
    <definedName name="InitialSJ" localSheetId="2">'3_Stage Structure w TEDs'!$I$5</definedName>
    <definedName name="InitialSJ" localSheetId="3">'4_Stage Structure Fertility'!$I$5</definedName>
    <definedName name="InitialSJ" localSheetId="4">'5_State Structure DensDepen'!$I$5</definedName>
    <definedName name="InitialSJ">#REF!</definedName>
    <definedName name="Pa_a" localSheetId="0">'1_Stage Structure'!$G$8</definedName>
    <definedName name="Pa_a" localSheetId="1">'2_New Pop Vector'!$G$8</definedName>
    <definedName name="Pa_a" localSheetId="2">'3_Stage Structure w TEDs'!$G$8</definedName>
    <definedName name="Pa_a" localSheetId="3">'4_Stage Structure Fertility'!$G$8</definedName>
    <definedName name="Pa_a" localSheetId="4">'5_State Structure DensDepen'!$G$8</definedName>
    <definedName name="Pa_a">#REF!</definedName>
    <definedName name="Pa_h" localSheetId="0">'1_Stage Structure'!$C$8</definedName>
    <definedName name="Pa_h" localSheetId="1">'2_New Pop Vector'!$C$8</definedName>
    <definedName name="Pa_h" localSheetId="2">'3_Stage Structure w TEDs'!$C$8</definedName>
    <definedName name="Pa_h" localSheetId="3">'4_Stage Structure Fertility'!$C$8</definedName>
    <definedName name="Pa_h" localSheetId="4">'5_State Structure DensDepen'!$C$8</definedName>
    <definedName name="Pa_h">#REF!</definedName>
    <definedName name="Pa_lj" localSheetId="0">'1_Stage Structure'!$E$8</definedName>
    <definedName name="Pa_lj" localSheetId="1">'2_New Pop Vector'!$E$8</definedName>
    <definedName name="Pa_lj" localSheetId="2">'3_Stage Structure w TEDs'!$E$8</definedName>
    <definedName name="Pa_lj" localSheetId="3">'4_Stage Structure Fertility'!$E$8</definedName>
    <definedName name="Pa_lj" localSheetId="4">'5_State Structure DensDepen'!$E$8</definedName>
    <definedName name="Pa_lj">#REF!</definedName>
    <definedName name="Pa_sa" localSheetId="0">'1_Stage Structure'!$F$8</definedName>
    <definedName name="Pa_sa" localSheetId="1">'2_New Pop Vector'!$F$8</definedName>
    <definedName name="Pa_sa" localSheetId="2">'3_Stage Structure w TEDs'!$F$8</definedName>
    <definedName name="Pa_sa" localSheetId="3">'4_Stage Structure Fertility'!$F$8</definedName>
    <definedName name="Pa_sa" localSheetId="4">'5_State Structure DensDepen'!$F$8</definedName>
    <definedName name="Pa_sa">#REF!</definedName>
    <definedName name="Pa_sj" localSheetId="0">'1_Stage Structure'!$D$8</definedName>
    <definedName name="Pa_sj" localSheetId="1">'2_New Pop Vector'!$D$8</definedName>
    <definedName name="Pa_sj" localSheetId="2">'3_Stage Structure w TEDs'!$D$8</definedName>
    <definedName name="Pa_sj" localSheetId="3">'4_Stage Structure Fertility'!$D$8</definedName>
    <definedName name="Pa_sj" localSheetId="4">'5_State Structure DensDepen'!$D$8</definedName>
    <definedName name="Pa_sj">#REF!</definedName>
    <definedName name="Ph_a" localSheetId="1">'2_New Pop Vector'!$G$4</definedName>
    <definedName name="Ph_a" localSheetId="2">'3_Stage Structure w TEDs'!$G$4</definedName>
    <definedName name="Ph_a" localSheetId="3">'4_Stage Structure Fertility'!$G$4</definedName>
    <definedName name="Ph_a" localSheetId="4">'5_State Structure DensDepen'!$G$4</definedName>
    <definedName name="Ph_a">'1_Stage Structure'!$G$4</definedName>
    <definedName name="Ph_h" localSheetId="1">'2_New Pop Vector'!$C$4</definedName>
    <definedName name="Ph_h" localSheetId="2">'3_Stage Structure w TEDs'!$C$4</definedName>
    <definedName name="Ph_h" localSheetId="3">'4_Stage Structure Fertility'!$C$4</definedName>
    <definedName name="Ph_h" localSheetId="4">'5_State Structure DensDepen'!$C$4</definedName>
    <definedName name="Ph_h">'1_Stage Structure'!$C$4</definedName>
    <definedName name="Ph_lj" localSheetId="1">'2_New Pop Vector'!$E$4</definedName>
    <definedName name="Ph_lj" localSheetId="2">'3_Stage Structure w TEDs'!$E$4</definedName>
    <definedName name="Ph_lj" localSheetId="3">'4_Stage Structure Fertility'!$E$4</definedName>
    <definedName name="Ph_lj" localSheetId="4">'5_State Structure DensDepen'!$E$4</definedName>
    <definedName name="Ph_lj">'1_Stage Structure'!$E$4</definedName>
    <definedName name="Ph_sa" localSheetId="1">'2_New Pop Vector'!$F$4</definedName>
    <definedName name="Ph_sa" localSheetId="2">'3_Stage Structure w TEDs'!$F$4</definedName>
    <definedName name="Ph_sa" localSheetId="3">'4_Stage Structure Fertility'!$F$4</definedName>
    <definedName name="Ph_sa" localSheetId="4">'5_State Structure DensDepen'!$F$4</definedName>
    <definedName name="Ph_sa">'1_Stage Structure'!$F$4</definedName>
    <definedName name="Ph_sj" localSheetId="1">'2_New Pop Vector'!$D$4</definedName>
    <definedName name="Ph_sj" localSheetId="2">'3_Stage Structure w TEDs'!$D$4</definedName>
    <definedName name="Ph_sj" localSheetId="3">'4_Stage Structure Fertility'!$D$4</definedName>
    <definedName name="Ph_sj" localSheetId="4">'5_State Structure DensDepen'!$D$4</definedName>
    <definedName name="Ph_sj">'1_Stage Structure'!$D$4</definedName>
    <definedName name="Plj_a" localSheetId="0">'1_Stage Structure'!$G$6</definedName>
    <definedName name="Plj_a" localSheetId="1">'2_New Pop Vector'!$G$6</definedName>
    <definedName name="Plj_a" localSheetId="2">'3_Stage Structure w TEDs'!$G$6</definedName>
    <definedName name="Plj_a" localSheetId="3">'4_Stage Structure Fertility'!$G$6</definedName>
    <definedName name="Plj_a" localSheetId="4">'5_State Structure DensDepen'!$G$6</definedName>
    <definedName name="Plj_a">#REF!</definedName>
    <definedName name="Plj_h" localSheetId="0">'1_Stage Structure'!$C$6</definedName>
    <definedName name="Plj_h" localSheetId="1">'2_New Pop Vector'!$C$6</definedName>
    <definedName name="Plj_h" localSheetId="2">'3_Stage Structure w TEDs'!$C$6</definedName>
    <definedName name="Plj_h" localSheetId="3">'4_Stage Structure Fertility'!$C$6</definedName>
    <definedName name="Plj_h" localSheetId="4">'5_State Structure DensDepen'!$C$6</definedName>
    <definedName name="Plj_h">#REF!</definedName>
    <definedName name="Plj_lj" localSheetId="0">'1_Stage Structure'!$E$6</definedName>
    <definedName name="Plj_lj" localSheetId="1">'2_New Pop Vector'!$E$6</definedName>
    <definedName name="Plj_lj" localSheetId="2">'3_Stage Structure w TEDs'!$E$6</definedName>
    <definedName name="Plj_lj" localSheetId="3">'4_Stage Structure Fertility'!$E$6</definedName>
    <definedName name="Plj_lj" localSheetId="4">'5_State Structure DensDepen'!$E$6</definedName>
    <definedName name="Plj_lj">#REF!</definedName>
    <definedName name="Plj_sa" localSheetId="0">'1_Stage Structure'!$F$6</definedName>
    <definedName name="Plj_sa" localSheetId="1">'2_New Pop Vector'!$F$6</definedName>
    <definedName name="Plj_sa" localSheetId="2">'3_Stage Structure w TEDs'!$F$6</definedName>
    <definedName name="Plj_sa" localSheetId="3">'4_Stage Structure Fertility'!$F$6</definedName>
    <definedName name="Plj_sa" localSheetId="4">'5_State Structure DensDepen'!$F$6</definedName>
    <definedName name="Plj_sa">#REF!</definedName>
    <definedName name="Plj_sj" localSheetId="0">'1_Stage Structure'!$D$6</definedName>
    <definedName name="Plj_sj" localSheetId="1">'2_New Pop Vector'!$D$6</definedName>
    <definedName name="Plj_sj" localSheetId="2">'3_Stage Structure w TEDs'!$D$6</definedName>
    <definedName name="Plj_sj" localSheetId="3">'4_Stage Structure Fertility'!$D$6</definedName>
    <definedName name="Plj_sj" localSheetId="4">'5_State Structure DensDepen'!$D$6</definedName>
    <definedName name="Plj_sj">#REF!</definedName>
    <definedName name="Psa_a" localSheetId="0">'1_Stage Structure'!$G$7</definedName>
    <definedName name="Psa_a" localSheetId="1">'2_New Pop Vector'!$G$7</definedName>
    <definedName name="Psa_a" localSheetId="2">'3_Stage Structure w TEDs'!$G$7</definedName>
    <definedName name="Psa_a" localSheetId="3">'4_Stage Structure Fertility'!$G$7</definedName>
    <definedName name="Psa_a" localSheetId="4">'5_State Structure DensDepen'!$G$7</definedName>
    <definedName name="Psa_a">#REF!</definedName>
    <definedName name="Psa_h" localSheetId="0">'1_Stage Structure'!$C$7</definedName>
    <definedName name="Psa_h" localSheetId="1">'2_New Pop Vector'!$C$7</definedName>
    <definedName name="Psa_h" localSheetId="2">'3_Stage Structure w TEDs'!$C$7</definedName>
    <definedName name="Psa_h" localSheetId="3">'4_Stage Structure Fertility'!$C$7</definedName>
    <definedName name="Psa_h" localSheetId="4">'5_State Structure DensDepen'!$C$7</definedName>
    <definedName name="Psa_h">#REF!</definedName>
    <definedName name="Psa_lj" localSheetId="0">'1_Stage Structure'!$E$7</definedName>
    <definedName name="Psa_lj" localSheetId="1">'2_New Pop Vector'!$E$7</definedName>
    <definedName name="Psa_lj" localSheetId="2">'3_Stage Structure w TEDs'!$E$7</definedName>
    <definedName name="Psa_lj" localSheetId="3">'4_Stage Structure Fertility'!$E$7</definedName>
    <definedName name="Psa_lj" localSheetId="4">'5_State Structure DensDepen'!$E$7</definedName>
    <definedName name="Psa_lj">#REF!</definedName>
    <definedName name="Psa_sa" localSheetId="0">'1_Stage Structure'!$F$7</definedName>
    <definedName name="Psa_sa" localSheetId="1">'2_New Pop Vector'!$F$7</definedName>
    <definedName name="Psa_sa" localSheetId="2">'3_Stage Structure w TEDs'!$F$7</definedName>
    <definedName name="Psa_sa" localSheetId="3">'4_Stage Structure Fertility'!$F$7</definedName>
    <definedName name="Psa_sa" localSheetId="4">'5_State Structure DensDepen'!$F$7</definedName>
    <definedName name="Psa_sa">#REF!</definedName>
    <definedName name="Psa_sj" localSheetId="0">'1_Stage Structure'!$D$7</definedName>
    <definedName name="Psa_sj" localSheetId="1">'2_New Pop Vector'!$D$7</definedName>
    <definedName name="Psa_sj" localSheetId="2">'3_Stage Structure w TEDs'!$D$7</definedName>
    <definedName name="Psa_sj" localSheetId="3">'4_Stage Structure Fertility'!$D$7</definedName>
    <definedName name="Psa_sj" localSheetId="4">'5_State Structure DensDepen'!$D$7</definedName>
    <definedName name="Psa_sj">#REF!</definedName>
    <definedName name="Psj_a" localSheetId="0">'1_Stage Structure'!$G$5</definedName>
    <definedName name="Psj_a" localSheetId="1">'2_New Pop Vector'!$G$5</definedName>
    <definedName name="Psj_a" localSheetId="2">'3_Stage Structure w TEDs'!$G$5</definedName>
    <definedName name="Psj_a" localSheetId="3">'4_Stage Structure Fertility'!$G$5</definedName>
    <definedName name="Psj_a" localSheetId="4">'5_State Structure DensDepen'!$G$5</definedName>
    <definedName name="Psj_a">#REF!</definedName>
    <definedName name="Psj_h" localSheetId="0">'1_Stage Structure'!$C$5</definedName>
    <definedName name="Psj_h" localSheetId="1">'2_New Pop Vector'!$C$5</definedName>
    <definedName name="Psj_h" localSheetId="2">'3_Stage Structure w TEDs'!$C$5</definedName>
    <definedName name="Psj_h" localSheetId="3">'4_Stage Structure Fertility'!$C$5</definedName>
    <definedName name="Psj_h" localSheetId="4">'5_State Structure DensDepen'!$C$5</definedName>
    <definedName name="Psj_h">#REF!</definedName>
    <definedName name="Psj_lj" localSheetId="0">'1_Stage Structure'!$E$5</definedName>
    <definedName name="Psj_lj" localSheetId="1">'2_New Pop Vector'!$E$5</definedName>
    <definedName name="Psj_lj" localSheetId="2">'3_Stage Structure w TEDs'!$E$5</definedName>
    <definedName name="Psj_lj" localSheetId="3">'4_Stage Structure Fertility'!$E$5</definedName>
    <definedName name="Psj_lj" localSheetId="4">'5_State Structure DensDepen'!$E$5</definedName>
    <definedName name="Psj_lj">#REF!</definedName>
    <definedName name="Psj_sa" localSheetId="0">'1_Stage Structure'!$F$5</definedName>
    <definedName name="Psj_sa" localSheetId="1">'2_New Pop Vector'!$F$5</definedName>
    <definedName name="Psj_sa" localSheetId="2">'3_Stage Structure w TEDs'!$F$5</definedName>
    <definedName name="Psj_sa" localSheetId="3">'4_Stage Structure Fertility'!$F$5</definedName>
    <definedName name="Psj_sa" localSheetId="4">'5_State Structure DensDepen'!$F$5</definedName>
    <definedName name="Psj_sa">#REF!</definedName>
    <definedName name="Psj_sj" localSheetId="0">'1_Stage Structure'!$D$5</definedName>
    <definedName name="Psj_sj" localSheetId="1">'2_New Pop Vector'!$D$5</definedName>
    <definedName name="Psj_sj" localSheetId="2">'3_Stage Structure w TEDs'!$D$5</definedName>
    <definedName name="Psj_sj" localSheetId="3">'4_Stage Structure Fertility'!$D$5</definedName>
    <definedName name="Psj_sj" localSheetId="4">'5_State Structure DensDepen'!$D$5</definedName>
    <definedName name="Psj_sj">#REF!</definedName>
    <definedName name="vector" localSheetId="1">'2_New Pop Vector'!$I$4</definedName>
    <definedName name="vector" localSheetId="2">'3_Stage Structure w TEDs'!$I$4</definedName>
    <definedName name="vector" localSheetId="3">'4_Stage Structure Fertility'!$I$4</definedName>
    <definedName name="vector" localSheetId="4">'5_State Structure DensDepen'!$I$4</definedName>
    <definedName name="vector">'1_Stage Structure'!$I$4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7" l="1"/>
  <c r="J13" i="17"/>
  <c r="K13" i="17"/>
  <c r="L13" i="17"/>
  <c r="M13" i="17"/>
  <c r="I14" i="17"/>
  <c r="J14" i="17"/>
  <c r="K14" i="17"/>
  <c r="L14" i="17"/>
  <c r="M14" i="17"/>
  <c r="I15" i="17"/>
  <c r="J15" i="17"/>
  <c r="K15" i="17"/>
  <c r="L15" i="17"/>
  <c r="M15" i="17"/>
  <c r="I16" i="17"/>
  <c r="J16" i="17"/>
  <c r="K16" i="17"/>
  <c r="L16" i="17"/>
  <c r="M16" i="17"/>
  <c r="I17" i="17"/>
  <c r="J17" i="17"/>
  <c r="K17" i="17"/>
  <c r="L17" i="17"/>
  <c r="M17" i="17"/>
  <c r="I18" i="17"/>
  <c r="J18" i="17"/>
  <c r="K18" i="17"/>
  <c r="L18" i="17"/>
  <c r="M18" i="17"/>
  <c r="I19" i="17"/>
  <c r="J19" i="17"/>
  <c r="K19" i="17"/>
  <c r="L19" i="17"/>
  <c r="M19" i="17"/>
  <c r="I20" i="17"/>
  <c r="J20" i="17"/>
  <c r="K20" i="17"/>
  <c r="L20" i="17"/>
  <c r="M20" i="17"/>
  <c r="I21" i="17"/>
  <c r="J21" i="17"/>
  <c r="K21" i="17"/>
  <c r="L21" i="17"/>
  <c r="M21" i="17"/>
  <c r="I22" i="17"/>
  <c r="J22" i="17"/>
  <c r="K22" i="17"/>
  <c r="L22" i="17"/>
  <c r="M22" i="17"/>
  <c r="I23" i="17"/>
  <c r="J23" i="17"/>
  <c r="K23" i="17"/>
  <c r="L23" i="17"/>
  <c r="M23" i="17"/>
  <c r="I24" i="17"/>
  <c r="J24" i="17"/>
  <c r="K24" i="17"/>
  <c r="L24" i="17"/>
  <c r="M24" i="17"/>
  <c r="I25" i="17"/>
  <c r="J25" i="17"/>
  <c r="K25" i="17"/>
  <c r="L25" i="17"/>
  <c r="M25" i="17"/>
  <c r="I26" i="17"/>
  <c r="J26" i="17"/>
  <c r="K26" i="17"/>
  <c r="L26" i="17"/>
  <c r="M26" i="17"/>
  <c r="I27" i="17"/>
  <c r="J27" i="17"/>
  <c r="K27" i="17"/>
  <c r="L27" i="17"/>
  <c r="M27" i="17"/>
  <c r="I28" i="17"/>
  <c r="J28" i="17"/>
  <c r="K28" i="17"/>
  <c r="L28" i="17"/>
  <c r="M28" i="17"/>
  <c r="I29" i="17"/>
  <c r="J29" i="17"/>
  <c r="K29" i="17"/>
  <c r="L29" i="17"/>
  <c r="M29" i="17"/>
  <c r="I30" i="17"/>
  <c r="J30" i="17"/>
  <c r="K30" i="17"/>
  <c r="L30" i="17"/>
  <c r="M30" i="17"/>
  <c r="I31" i="17"/>
  <c r="J31" i="17"/>
  <c r="K31" i="17"/>
  <c r="L31" i="17"/>
  <c r="M31" i="17"/>
  <c r="I32" i="17"/>
  <c r="J32" i="17"/>
  <c r="K32" i="17"/>
  <c r="L32" i="17"/>
  <c r="M32" i="17"/>
  <c r="I33" i="17"/>
  <c r="J33" i="17"/>
  <c r="K33" i="17"/>
  <c r="L33" i="17"/>
  <c r="M33" i="17"/>
  <c r="I34" i="17"/>
  <c r="J34" i="17"/>
  <c r="K34" i="17"/>
  <c r="L34" i="17"/>
  <c r="M34" i="17"/>
  <c r="I35" i="17"/>
  <c r="J35" i="17"/>
  <c r="K35" i="17"/>
  <c r="L35" i="17"/>
  <c r="M35" i="17"/>
  <c r="I36" i="17"/>
  <c r="J36" i="17"/>
  <c r="K36" i="17"/>
  <c r="L36" i="17"/>
  <c r="M36" i="17"/>
  <c r="I37" i="17"/>
  <c r="J37" i="17"/>
  <c r="K37" i="17"/>
  <c r="L37" i="17"/>
  <c r="M37" i="17"/>
  <c r="I38" i="17"/>
  <c r="J38" i="17"/>
  <c r="K38" i="17"/>
  <c r="L38" i="17"/>
  <c r="M38" i="17"/>
  <c r="I39" i="17"/>
  <c r="J39" i="17"/>
  <c r="K39" i="17"/>
  <c r="L39" i="17"/>
  <c r="M39" i="17"/>
  <c r="I40" i="17"/>
  <c r="J40" i="17"/>
  <c r="K40" i="17"/>
  <c r="L40" i="17"/>
  <c r="M40" i="17"/>
  <c r="I41" i="17"/>
  <c r="J41" i="17"/>
  <c r="K41" i="17"/>
  <c r="L41" i="17"/>
  <c r="M41" i="17"/>
  <c r="I42" i="17"/>
  <c r="J42" i="17"/>
  <c r="K42" i="17"/>
  <c r="L42" i="17"/>
  <c r="M42" i="17"/>
  <c r="I43" i="17"/>
  <c r="J43" i="17"/>
  <c r="K43" i="17"/>
  <c r="L43" i="17"/>
  <c r="M43" i="17"/>
  <c r="I44" i="17"/>
  <c r="J44" i="17"/>
  <c r="K44" i="17"/>
  <c r="L44" i="17"/>
  <c r="M44" i="17"/>
  <c r="I45" i="17"/>
  <c r="J45" i="17"/>
  <c r="K45" i="17"/>
  <c r="L45" i="17"/>
  <c r="M45" i="17"/>
  <c r="I46" i="17"/>
  <c r="J46" i="17"/>
  <c r="K46" i="17"/>
  <c r="L46" i="17"/>
  <c r="M46" i="17"/>
  <c r="I47" i="17"/>
  <c r="J47" i="17"/>
  <c r="K47" i="17"/>
  <c r="L47" i="17"/>
  <c r="M47" i="17"/>
  <c r="I48" i="17"/>
  <c r="J48" i="17"/>
  <c r="K48" i="17"/>
  <c r="L48" i="17"/>
  <c r="M48" i="17"/>
  <c r="I49" i="17"/>
  <c r="J49" i="17"/>
  <c r="K49" i="17"/>
  <c r="L49" i="17"/>
  <c r="M49" i="17"/>
  <c r="I50" i="17"/>
  <c r="J50" i="17"/>
  <c r="K50" i="17"/>
  <c r="L50" i="17"/>
  <c r="M50" i="17"/>
  <c r="I51" i="17"/>
  <c r="J51" i="17"/>
  <c r="K51" i="17"/>
  <c r="L51" i="17"/>
  <c r="M51" i="17"/>
  <c r="I52" i="17"/>
  <c r="J52" i="17"/>
  <c r="K52" i="17"/>
  <c r="L52" i="17"/>
  <c r="M52" i="17"/>
  <c r="I53" i="17"/>
  <c r="J53" i="17"/>
  <c r="K53" i="17"/>
  <c r="L53" i="17"/>
  <c r="M53" i="17"/>
  <c r="I54" i="17"/>
  <c r="J54" i="17"/>
  <c r="K54" i="17"/>
  <c r="L54" i="17"/>
  <c r="M54" i="17"/>
  <c r="I55" i="17"/>
  <c r="J55" i="17"/>
  <c r="K55" i="17"/>
  <c r="L55" i="17"/>
  <c r="M55" i="17"/>
  <c r="I56" i="17"/>
  <c r="J56" i="17"/>
  <c r="K56" i="17"/>
  <c r="L56" i="17"/>
  <c r="M56" i="17"/>
  <c r="I57" i="17"/>
  <c r="J57" i="17"/>
  <c r="K57" i="17"/>
  <c r="L57" i="17"/>
  <c r="M57" i="17"/>
  <c r="I58" i="17"/>
  <c r="J58" i="17"/>
  <c r="K58" i="17"/>
  <c r="L58" i="17"/>
  <c r="M58" i="17"/>
  <c r="I59" i="17"/>
  <c r="J59" i="17"/>
  <c r="K59" i="17"/>
  <c r="L59" i="17"/>
  <c r="M59" i="17"/>
  <c r="I60" i="17"/>
  <c r="J60" i="17"/>
  <c r="K60" i="17"/>
  <c r="L60" i="17"/>
  <c r="M60" i="17"/>
  <c r="I61" i="17"/>
  <c r="J61" i="17"/>
  <c r="K61" i="17"/>
  <c r="L61" i="17"/>
  <c r="M61" i="17"/>
  <c r="I62" i="17"/>
  <c r="J62" i="17"/>
  <c r="K62" i="17"/>
  <c r="L62" i="17"/>
  <c r="M62" i="17"/>
  <c r="I63" i="17"/>
  <c r="J63" i="17"/>
  <c r="K63" i="17"/>
  <c r="L63" i="17"/>
  <c r="M63" i="17"/>
  <c r="I64" i="17"/>
  <c r="J64" i="17"/>
  <c r="K64" i="17"/>
  <c r="L64" i="17"/>
  <c r="M64" i="17"/>
  <c r="I65" i="17"/>
  <c r="J65" i="17"/>
  <c r="K65" i="17"/>
  <c r="L65" i="17"/>
  <c r="M65" i="17"/>
  <c r="I66" i="17"/>
  <c r="J66" i="17"/>
  <c r="K66" i="17"/>
  <c r="L66" i="17"/>
  <c r="M66" i="17"/>
  <c r="I67" i="17"/>
  <c r="J67" i="17"/>
  <c r="K67" i="17"/>
  <c r="L67" i="17"/>
  <c r="M67" i="17"/>
  <c r="I68" i="17"/>
  <c r="J68" i="17"/>
  <c r="K68" i="17"/>
  <c r="L68" i="17"/>
  <c r="M68" i="17"/>
  <c r="I69" i="17"/>
  <c r="J69" i="17"/>
  <c r="K69" i="17"/>
  <c r="L69" i="17"/>
  <c r="M69" i="17"/>
  <c r="I70" i="17"/>
  <c r="J70" i="17"/>
  <c r="K70" i="17"/>
  <c r="L70" i="17"/>
  <c r="M70" i="17"/>
  <c r="I71" i="17"/>
  <c r="J71" i="17"/>
  <c r="K71" i="17"/>
  <c r="L71" i="17"/>
  <c r="M71" i="17"/>
  <c r="I72" i="17"/>
  <c r="J72" i="17"/>
  <c r="K72" i="17"/>
  <c r="L72" i="17"/>
  <c r="M72" i="17"/>
  <c r="I73" i="17"/>
  <c r="J73" i="17"/>
  <c r="K73" i="17"/>
  <c r="L73" i="17"/>
  <c r="M73" i="17"/>
  <c r="I74" i="17"/>
  <c r="J74" i="17"/>
  <c r="K74" i="17"/>
  <c r="L74" i="17"/>
  <c r="M74" i="17"/>
  <c r="I75" i="17"/>
  <c r="J75" i="17"/>
  <c r="K75" i="17"/>
  <c r="L75" i="17"/>
  <c r="M75" i="17"/>
  <c r="I76" i="17"/>
  <c r="J76" i="17"/>
  <c r="K76" i="17"/>
  <c r="L76" i="17"/>
  <c r="M76" i="17"/>
  <c r="I77" i="17"/>
  <c r="J77" i="17"/>
  <c r="K77" i="17"/>
  <c r="L77" i="17"/>
  <c r="M77" i="17"/>
  <c r="I78" i="17"/>
  <c r="J78" i="17"/>
  <c r="K78" i="17"/>
  <c r="L78" i="17"/>
  <c r="M78" i="17"/>
  <c r="I79" i="17"/>
  <c r="J79" i="17"/>
  <c r="K79" i="17"/>
  <c r="L79" i="17"/>
  <c r="M79" i="17"/>
  <c r="I80" i="17"/>
  <c r="J80" i="17"/>
  <c r="K80" i="17"/>
  <c r="L80" i="17"/>
  <c r="M80" i="17"/>
  <c r="I81" i="17"/>
  <c r="J81" i="17"/>
  <c r="K81" i="17"/>
  <c r="L81" i="17"/>
  <c r="M81" i="17"/>
  <c r="I82" i="17"/>
  <c r="J82" i="17"/>
  <c r="K82" i="17"/>
  <c r="L82" i="17"/>
  <c r="M82" i="17"/>
  <c r="I83" i="17"/>
  <c r="J83" i="17"/>
  <c r="K83" i="17"/>
  <c r="L83" i="17"/>
  <c r="M83" i="17"/>
  <c r="I84" i="17"/>
  <c r="J84" i="17"/>
  <c r="K84" i="17"/>
  <c r="L84" i="17"/>
  <c r="M84" i="17"/>
  <c r="I85" i="17"/>
  <c r="J85" i="17"/>
  <c r="K85" i="17"/>
  <c r="L85" i="17"/>
  <c r="M85" i="17"/>
  <c r="I86" i="17"/>
  <c r="J86" i="17"/>
  <c r="K86" i="17"/>
  <c r="L86" i="17"/>
  <c r="M86" i="17"/>
  <c r="I87" i="17"/>
  <c r="J87" i="17"/>
  <c r="K87" i="17"/>
  <c r="L87" i="17"/>
  <c r="M87" i="17"/>
  <c r="I88" i="17"/>
  <c r="J88" i="17"/>
  <c r="K88" i="17"/>
  <c r="L88" i="17"/>
  <c r="M88" i="17"/>
  <c r="I89" i="17"/>
  <c r="J89" i="17"/>
  <c r="K89" i="17"/>
  <c r="L89" i="17"/>
  <c r="M89" i="17"/>
  <c r="I90" i="17"/>
  <c r="J90" i="17"/>
  <c r="K90" i="17"/>
  <c r="L90" i="17"/>
  <c r="M90" i="17"/>
  <c r="I91" i="17"/>
  <c r="J91" i="17"/>
  <c r="K91" i="17"/>
  <c r="L91" i="17"/>
  <c r="M91" i="17"/>
  <c r="I92" i="17"/>
  <c r="J92" i="17"/>
  <c r="K92" i="17"/>
  <c r="L92" i="17"/>
  <c r="M92" i="17"/>
  <c r="I93" i="17"/>
  <c r="J93" i="17"/>
  <c r="K93" i="17"/>
  <c r="L93" i="17"/>
  <c r="M93" i="17"/>
  <c r="I94" i="17"/>
  <c r="J94" i="17"/>
  <c r="K94" i="17"/>
  <c r="L94" i="17"/>
  <c r="M94" i="17"/>
  <c r="I95" i="17"/>
  <c r="J95" i="17"/>
  <c r="K95" i="17"/>
  <c r="L95" i="17"/>
  <c r="M95" i="17"/>
  <c r="I96" i="17"/>
  <c r="J96" i="17"/>
  <c r="K96" i="17"/>
  <c r="L96" i="17"/>
  <c r="M96" i="17"/>
  <c r="I97" i="17"/>
  <c r="J97" i="17"/>
  <c r="K97" i="17"/>
  <c r="L97" i="17"/>
  <c r="M97" i="17"/>
  <c r="I98" i="17"/>
  <c r="J98" i="17"/>
  <c r="K98" i="17"/>
  <c r="L98" i="17"/>
  <c r="M98" i="17"/>
  <c r="I99" i="17"/>
  <c r="J99" i="17"/>
  <c r="K99" i="17"/>
  <c r="L99" i="17"/>
  <c r="M99" i="17"/>
  <c r="I100" i="17"/>
  <c r="J100" i="17"/>
  <c r="K100" i="17"/>
  <c r="L100" i="17"/>
  <c r="M100" i="17"/>
  <c r="I101" i="17"/>
  <c r="J101" i="17"/>
  <c r="K101" i="17"/>
  <c r="L101" i="17"/>
  <c r="M101" i="17"/>
  <c r="I102" i="17"/>
  <c r="J102" i="17"/>
  <c r="K102" i="17"/>
  <c r="L102" i="17"/>
  <c r="M102" i="17"/>
  <c r="I103" i="17"/>
  <c r="J103" i="17"/>
  <c r="K103" i="17"/>
  <c r="L103" i="17"/>
  <c r="M103" i="17"/>
  <c r="I104" i="17"/>
  <c r="J104" i="17"/>
  <c r="K104" i="17"/>
  <c r="L104" i="17"/>
  <c r="M104" i="17"/>
  <c r="I105" i="17"/>
  <c r="J105" i="17"/>
  <c r="K105" i="17"/>
  <c r="L105" i="17"/>
  <c r="M105" i="17"/>
  <c r="I106" i="17"/>
  <c r="J106" i="17"/>
  <c r="K106" i="17"/>
  <c r="L106" i="17"/>
  <c r="M106" i="17"/>
  <c r="I107" i="17"/>
  <c r="J107" i="17"/>
  <c r="K107" i="17"/>
  <c r="L107" i="17"/>
  <c r="M107" i="17"/>
  <c r="I108" i="17"/>
  <c r="J108" i="17"/>
  <c r="K108" i="17"/>
  <c r="L108" i="17"/>
  <c r="M108" i="17"/>
  <c r="I109" i="17"/>
  <c r="J109" i="17"/>
  <c r="K109" i="17"/>
  <c r="L109" i="17"/>
  <c r="M109" i="17"/>
  <c r="I110" i="17"/>
  <c r="J110" i="17"/>
  <c r="K110" i="17"/>
  <c r="L110" i="17"/>
  <c r="M110" i="17"/>
  <c r="I111" i="17"/>
  <c r="J111" i="17"/>
  <c r="K111" i="17"/>
  <c r="L111" i="17"/>
  <c r="M111" i="17"/>
  <c r="I112" i="17"/>
  <c r="J112" i="17"/>
  <c r="K112" i="17"/>
  <c r="L112" i="17"/>
  <c r="M112" i="17"/>
  <c r="I113" i="17"/>
  <c r="J113" i="17"/>
  <c r="K113" i="17"/>
  <c r="L113" i="17"/>
  <c r="M113" i="17"/>
  <c r="I114" i="17"/>
  <c r="J114" i="17"/>
  <c r="K114" i="17"/>
  <c r="L114" i="17"/>
  <c r="M114" i="17"/>
  <c r="I115" i="17"/>
  <c r="J115" i="17"/>
  <c r="K115" i="17"/>
  <c r="L115" i="17"/>
  <c r="M115" i="17"/>
  <c r="I116" i="17"/>
  <c r="J116" i="17"/>
  <c r="K116" i="17"/>
  <c r="L116" i="17"/>
  <c r="M116" i="17"/>
  <c r="I117" i="17"/>
  <c r="J117" i="17"/>
  <c r="K117" i="17"/>
  <c r="L117" i="17"/>
  <c r="M117" i="17"/>
  <c r="I118" i="17"/>
  <c r="J118" i="17"/>
  <c r="K118" i="17"/>
  <c r="L118" i="17"/>
  <c r="M118" i="17"/>
  <c r="I119" i="17"/>
  <c r="J119" i="17"/>
  <c r="K119" i="17"/>
  <c r="L119" i="17"/>
  <c r="M119" i="17"/>
  <c r="I120" i="17"/>
  <c r="J120" i="17"/>
  <c r="K120" i="17"/>
  <c r="L120" i="17"/>
  <c r="M120" i="17"/>
  <c r="I121" i="17"/>
  <c r="J121" i="17"/>
  <c r="K121" i="17"/>
  <c r="L121" i="17"/>
  <c r="M121" i="17"/>
  <c r="I122" i="17"/>
  <c r="J122" i="17"/>
  <c r="K122" i="17"/>
  <c r="L122" i="17"/>
  <c r="M122" i="17"/>
  <c r="I123" i="17"/>
  <c r="J123" i="17"/>
  <c r="K123" i="17"/>
  <c r="L123" i="17"/>
  <c r="M123" i="17"/>
  <c r="I124" i="17"/>
  <c r="J124" i="17"/>
  <c r="K124" i="17"/>
  <c r="L124" i="17"/>
  <c r="M124" i="17"/>
  <c r="I125" i="17"/>
  <c r="J125" i="17"/>
  <c r="K125" i="17"/>
  <c r="L125" i="17"/>
  <c r="M125" i="17"/>
  <c r="I126" i="17"/>
  <c r="J126" i="17"/>
  <c r="K126" i="17"/>
  <c r="L126" i="17"/>
  <c r="M126" i="17"/>
  <c r="I127" i="17"/>
  <c r="J127" i="17"/>
  <c r="K127" i="17"/>
  <c r="L127" i="17"/>
  <c r="M127" i="17"/>
  <c r="I128" i="17"/>
  <c r="J128" i="17"/>
  <c r="K128" i="17"/>
  <c r="L128" i="17"/>
  <c r="M128" i="17"/>
  <c r="I129" i="17"/>
  <c r="J129" i="17"/>
  <c r="K129" i="17"/>
  <c r="L129" i="17"/>
  <c r="M129" i="17"/>
  <c r="I130" i="17"/>
  <c r="J130" i="17"/>
  <c r="K130" i="17"/>
  <c r="L130" i="17"/>
  <c r="M130" i="17"/>
  <c r="I131" i="17"/>
  <c r="J131" i="17"/>
  <c r="K131" i="17"/>
  <c r="L131" i="17"/>
  <c r="M131" i="17"/>
  <c r="I132" i="17"/>
  <c r="J132" i="17"/>
  <c r="K132" i="17"/>
  <c r="L132" i="17"/>
  <c r="M132" i="17"/>
  <c r="I133" i="17"/>
  <c r="J133" i="17"/>
  <c r="K133" i="17"/>
  <c r="L133" i="17"/>
  <c r="M133" i="17"/>
  <c r="I134" i="17"/>
  <c r="J134" i="17"/>
  <c r="K134" i="17"/>
  <c r="L134" i="17"/>
  <c r="M134" i="17"/>
  <c r="I135" i="17"/>
  <c r="J135" i="17"/>
  <c r="K135" i="17"/>
  <c r="L135" i="17"/>
  <c r="M135" i="17"/>
  <c r="I136" i="17"/>
  <c r="J136" i="17"/>
  <c r="K136" i="17"/>
  <c r="L136" i="17"/>
  <c r="M136" i="17"/>
  <c r="I137" i="17"/>
  <c r="J137" i="17"/>
  <c r="K137" i="17"/>
  <c r="L137" i="17"/>
  <c r="M137" i="17"/>
  <c r="I138" i="17"/>
  <c r="J138" i="17"/>
  <c r="K138" i="17"/>
  <c r="L138" i="17"/>
  <c r="M138" i="17"/>
  <c r="I139" i="17"/>
  <c r="J139" i="17"/>
  <c r="K139" i="17"/>
  <c r="L139" i="17"/>
  <c r="M139" i="17"/>
  <c r="I140" i="17"/>
  <c r="J140" i="17"/>
  <c r="K140" i="17"/>
  <c r="L140" i="17"/>
  <c r="M140" i="17"/>
  <c r="I141" i="17"/>
  <c r="J141" i="17"/>
  <c r="K141" i="17"/>
  <c r="L141" i="17"/>
  <c r="M141" i="17"/>
  <c r="I142" i="17"/>
  <c r="J142" i="17"/>
  <c r="K142" i="17"/>
  <c r="L142" i="17"/>
  <c r="M142" i="17"/>
  <c r="I143" i="17"/>
  <c r="J143" i="17"/>
  <c r="K143" i="17"/>
  <c r="L143" i="17"/>
  <c r="M143" i="17"/>
  <c r="I144" i="17"/>
  <c r="J144" i="17"/>
  <c r="K144" i="17"/>
  <c r="L144" i="17"/>
  <c r="M144" i="17"/>
  <c r="I145" i="17"/>
  <c r="J145" i="17"/>
  <c r="K145" i="17"/>
  <c r="L145" i="17"/>
  <c r="M145" i="17"/>
  <c r="I146" i="17"/>
  <c r="J146" i="17"/>
  <c r="K146" i="17"/>
  <c r="L146" i="17"/>
  <c r="M146" i="17"/>
  <c r="I147" i="17"/>
  <c r="J147" i="17"/>
  <c r="K147" i="17"/>
  <c r="L147" i="17"/>
  <c r="M147" i="17"/>
  <c r="I148" i="17"/>
  <c r="J148" i="17"/>
  <c r="K148" i="17"/>
  <c r="L148" i="17"/>
  <c r="M148" i="17"/>
  <c r="I149" i="17"/>
  <c r="J149" i="17"/>
  <c r="K149" i="17"/>
  <c r="L149" i="17"/>
  <c r="M149" i="17"/>
  <c r="I150" i="17"/>
  <c r="J150" i="17"/>
  <c r="K150" i="17"/>
  <c r="L150" i="17"/>
  <c r="M150" i="17"/>
  <c r="I151" i="17"/>
  <c r="J151" i="17"/>
  <c r="K151" i="17"/>
  <c r="L151" i="17"/>
  <c r="M151" i="17"/>
  <c r="I152" i="17"/>
  <c r="J152" i="17"/>
  <c r="K152" i="17"/>
  <c r="L152" i="17"/>
  <c r="M152" i="17"/>
  <c r="I153" i="17"/>
  <c r="J153" i="17"/>
  <c r="K153" i="17"/>
  <c r="L153" i="17"/>
  <c r="M153" i="17"/>
  <c r="I154" i="17"/>
  <c r="J154" i="17"/>
  <c r="K154" i="17"/>
  <c r="L154" i="17"/>
  <c r="M154" i="17"/>
  <c r="I155" i="17"/>
  <c r="J155" i="17"/>
  <c r="K155" i="17"/>
  <c r="L155" i="17"/>
  <c r="M155" i="17"/>
  <c r="I156" i="17"/>
  <c r="J156" i="17"/>
  <c r="K156" i="17"/>
  <c r="L156" i="17"/>
  <c r="M156" i="17"/>
  <c r="I157" i="17"/>
  <c r="J157" i="17"/>
  <c r="K157" i="17"/>
  <c r="L157" i="17"/>
  <c r="M157" i="17"/>
  <c r="I158" i="17"/>
  <c r="J158" i="17"/>
  <c r="K158" i="17"/>
  <c r="L158" i="17"/>
  <c r="M158" i="17"/>
  <c r="I159" i="17"/>
  <c r="J159" i="17"/>
  <c r="K159" i="17"/>
  <c r="L159" i="17"/>
  <c r="M159" i="17"/>
  <c r="I160" i="17"/>
  <c r="J160" i="17"/>
  <c r="K160" i="17"/>
  <c r="L160" i="17"/>
  <c r="M160" i="17"/>
  <c r="I161" i="17"/>
  <c r="J161" i="17"/>
  <c r="K161" i="17"/>
  <c r="L161" i="17"/>
  <c r="M161" i="17"/>
  <c r="I162" i="17"/>
  <c r="J162" i="17"/>
  <c r="K162" i="17"/>
  <c r="L162" i="17"/>
  <c r="M162" i="17"/>
  <c r="I163" i="17"/>
  <c r="J163" i="17"/>
  <c r="K163" i="17"/>
  <c r="L163" i="17"/>
  <c r="M163" i="17"/>
  <c r="I164" i="17"/>
  <c r="J164" i="17"/>
  <c r="K164" i="17"/>
  <c r="L164" i="17"/>
  <c r="M164" i="17"/>
  <c r="I165" i="17"/>
  <c r="J165" i="17"/>
  <c r="K165" i="17"/>
  <c r="L165" i="17"/>
  <c r="M165" i="17"/>
  <c r="I166" i="17"/>
  <c r="J166" i="17"/>
  <c r="K166" i="17"/>
  <c r="L166" i="17"/>
  <c r="M166" i="17"/>
  <c r="I167" i="17"/>
  <c r="J167" i="17"/>
  <c r="K167" i="17"/>
  <c r="L167" i="17"/>
  <c r="M167" i="17"/>
  <c r="I168" i="17"/>
  <c r="J168" i="17"/>
  <c r="K168" i="17"/>
  <c r="L168" i="17"/>
  <c r="M168" i="17"/>
  <c r="I169" i="17"/>
  <c r="J169" i="17"/>
  <c r="K169" i="17"/>
  <c r="L169" i="17"/>
  <c r="M169" i="17"/>
  <c r="I170" i="17"/>
  <c r="J170" i="17"/>
  <c r="K170" i="17"/>
  <c r="L170" i="17"/>
  <c r="M170" i="17"/>
  <c r="I171" i="17"/>
  <c r="J171" i="17"/>
  <c r="K171" i="17"/>
  <c r="L171" i="17"/>
  <c r="M171" i="17"/>
  <c r="I172" i="17"/>
  <c r="J172" i="17"/>
  <c r="K172" i="17"/>
  <c r="L172" i="17"/>
  <c r="M172" i="17"/>
  <c r="I173" i="17"/>
  <c r="J173" i="17"/>
  <c r="K173" i="17"/>
  <c r="L173" i="17"/>
  <c r="M173" i="17"/>
  <c r="I174" i="17"/>
  <c r="J174" i="17"/>
  <c r="K174" i="17"/>
  <c r="L174" i="17"/>
  <c r="M174" i="17"/>
  <c r="I175" i="17"/>
  <c r="J175" i="17"/>
  <c r="K175" i="17"/>
  <c r="L175" i="17"/>
  <c r="M175" i="17"/>
  <c r="I176" i="17"/>
  <c r="J176" i="17"/>
  <c r="K176" i="17"/>
  <c r="L176" i="17"/>
  <c r="M176" i="17"/>
  <c r="I177" i="17"/>
  <c r="J177" i="17"/>
  <c r="K177" i="17"/>
  <c r="L177" i="17"/>
  <c r="M177" i="17"/>
  <c r="I178" i="17"/>
  <c r="J178" i="17"/>
  <c r="K178" i="17"/>
  <c r="L178" i="17"/>
  <c r="M178" i="17"/>
  <c r="I179" i="17"/>
  <c r="J179" i="17"/>
  <c r="K179" i="17"/>
  <c r="L179" i="17"/>
  <c r="M179" i="17"/>
  <c r="I180" i="17"/>
  <c r="J180" i="17"/>
  <c r="K180" i="17"/>
  <c r="L180" i="17"/>
  <c r="M180" i="17"/>
  <c r="I181" i="17"/>
  <c r="J181" i="17"/>
  <c r="K181" i="17"/>
  <c r="L181" i="17"/>
  <c r="M181" i="17"/>
  <c r="I182" i="17"/>
  <c r="J182" i="17"/>
  <c r="K182" i="17"/>
  <c r="L182" i="17"/>
  <c r="M182" i="17"/>
  <c r="I183" i="17"/>
  <c r="J183" i="17"/>
  <c r="K183" i="17"/>
  <c r="L183" i="17"/>
  <c r="M183" i="17"/>
  <c r="I184" i="17"/>
  <c r="J184" i="17"/>
  <c r="K184" i="17"/>
  <c r="L184" i="17"/>
  <c r="M184" i="17"/>
  <c r="I185" i="17"/>
  <c r="J185" i="17"/>
  <c r="K185" i="17"/>
  <c r="L185" i="17"/>
  <c r="M185" i="17"/>
  <c r="I186" i="17"/>
  <c r="J186" i="17"/>
  <c r="K186" i="17"/>
  <c r="L186" i="17"/>
  <c r="M186" i="17"/>
  <c r="I187" i="17"/>
  <c r="J187" i="17"/>
  <c r="K187" i="17"/>
  <c r="L187" i="17"/>
  <c r="M187" i="17"/>
  <c r="I188" i="17"/>
  <c r="J188" i="17"/>
  <c r="K188" i="17"/>
  <c r="L188" i="17"/>
  <c r="M188" i="17"/>
  <c r="I189" i="17"/>
  <c r="J189" i="17"/>
  <c r="K189" i="17"/>
  <c r="L189" i="17"/>
  <c r="M189" i="17"/>
  <c r="I190" i="17"/>
  <c r="J190" i="17"/>
  <c r="K190" i="17"/>
  <c r="L190" i="17"/>
  <c r="M190" i="17"/>
  <c r="I191" i="17"/>
  <c r="J191" i="17"/>
  <c r="K191" i="17"/>
  <c r="L191" i="17"/>
  <c r="M191" i="17"/>
  <c r="I192" i="17"/>
  <c r="J192" i="17"/>
  <c r="K192" i="17"/>
  <c r="L192" i="17"/>
  <c r="M192" i="17"/>
  <c r="I193" i="17"/>
  <c r="J193" i="17"/>
  <c r="K193" i="17"/>
  <c r="L193" i="17"/>
  <c r="M193" i="17"/>
  <c r="I194" i="17"/>
  <c r="J194" i="17"/>
  <c r="K194" i="17"/>
  <c r="L194" i="17"/>
  <c r="M194" i="17"/>
  <c r="I195" i="17"/>
  <c r="J195" i="17"/>
  <c r="K195" i="17"/>
  <c r="L195" i="17"/>
  <c r="M195" i="17"/>
  <c r="I196" i="17"/>
  <c r="J196" i="17"/>
  <c r="K196" i="17"/>
  <c r="L196" i="17"/>
  <c r="M196" i="17"/>
  <c r="I197" i="17"/>
  <c r="J197" i="17"/>
  <c r="K197" i="17"/>
  <c r="L197" i="17"/>
  <c r="M197" i="17"/>
  <c r="I198" i="17"/>
  <c r="J198" i="17"/>
  <c r="K198" i="17"/>
  <c r="L198" i="17"/>
  <c r="M198" i="17"/>
  <c r="I199" i="17"/>
  <c r="J199" i="17"/>
  <c r="K199" i="17"/>
  <c r="L199" i="17"/>
  <c r="M199" i="17"/>
  <c r="I200" i="17"/>
  <c r="J200" i="17"/>
  <c r="K200" i="17"/>
  <c r="L200" i="17"/>
  <c r="M200" i="17"/>
  <c r="I201" i="17"/>
  <c r="J201" i="17"/>
  <c r="K201" i="17"/>
  <c r="L201" i="17"/>
  <c r="M201" i="17"/>
  <c r="I202" i="17"/>
  <c r="J202" i="17"/>
  <c r="K202" i="17"/>
  <c r="L202" i="17"/>
  <c r="M202" i="17"/>
  <c r="I203" i="17"/>
  <c r="J203" i="17"/>
  <c r="K203" i="17"/>
  <c r="L203" i="17"/>
  <c r="M203" i="17"/>
  <c r="I204" i="17"/>
  <c r="J204" i="17"/>
  <c r="K204" i="17"/>
  <c r="L204" i="17"/>
  <c r="M204" i="17"/>
  <c r="I205" i="17"/>
  <c r="J205" i="17"/>
  <c r="K205" i="17"/>
  <c r="L205" i="17"/>
  <c r="M205" i="17"/>
  <c r="I206" i="17"/>
  <c r="J206" i="17"/>
  <c r="K206" i="17"/>
  <c r="L206" i="17"/>
  <c r="M206" i="17"/>
  <c r="I207" i="17"/>
  <c r="J207" i="17"/>
  <c r="K207" i="17"/>
  <c r="L207" i="17"/>
  <c r="M207" i="17"/>
  <c r="I208" i="17"/>
  <c r="J208" i="17"/>
  <c r="K208" i="17"/>
  <c r="L208" i="17"/>
  <c r="M208" i="17"/>
  <c r="I209" i="17"/>
  <c r="J209" i="17"/>
  <c r="K209" i="17"/>
  <c r="L209" i="17"/>
  <c r="M209" i="17"/>
  <c r="I210" i="17"/>
  <c r="J210" i="17"/>
  <c r="K210" i="17"/>
  <c r="L210" i="17"/>
  <c r="M210" i="17"/>
  <c r="I211" i="17"/>
  <c r="J211" i="17"/>
  <c r="K211" i="17"/>
  <c r="L211" i="17"/>
  <c r="M211" i="17"/>
  <c r="I212" i="17"/>
  <c r="J212" i="17"/>
  <c r="K212" i="17"/>
  <c r="L212" i="17"/>
  <c r="M212" i="17"/>
  <c r="I213" i="17"/>
  <c r="J213" i="17"/>
  <c r="K213" i="17"/>
  <c r="L213" i="17"/>
  <c r="M213" i="17"/>
  <c r="I214" i="17"/>
  <c r="J214" i="17"/>
  <c r="K214" i="17"/>
  <c r="L214" i="17"/>
  <c r="M214" i="17"/>
  <c r="I215" i="17"/>
  <c r="J215" i="17"/>
  <c r="K215" i="17"/>
  <c r="L215" i="17"/>
  <c r="M215" i="17"/>
  <c r="I216" i="17"/>
  <c r="J216" i="17"/>
  <c r="K216" i="17"/>
  <c r="L216" i="17"/>
  <c r="M216" i="17"/>
  <c r="I217" i="17"/>
  <c r="J217" i="17"/>
  <c r="K217" i="17"/>
  <c r="L217" i="17"/>
  <c r="M217" i="17"/>
  <c r="I218" i="17"/>
  <c r="J218" i="17"/>
  <c r="K218" i="17"/>
  <c r="L218" i="17"/>
  <c r="M218" i="17"/>
  <c r="I219" i="17"/>
  <c r="J219" i="17"/>
  <c r="K219" i="17"/>
  <c r="L219" i="17"/>
  <c r="M219" i="17"/>
  <c r="I220" i="17"/>
  <c r="J220" i="17"/>
  <c r="K220" i="17"/>
  <c r="L220" i="17"/>
  <c r="M220" i="17"/>
  <c r="I221" i="17"/>
  <c r="J221" i="17"/>
  <c r="K221" i="17"/>
  <c r="L221" i="17"/>
  <c r="M221" i="17"/>
  <c r="I222" i="17"/>
  <c r="J222" i="17"/>
  <c r="K222" i="17"/>
  <c r="L222" i="17"/>
  <c r="M222" i="17"/>
  <c r="I223" i="17"/>
  <c r="J223" i="17"/>
  <c r="K223" i="17"/>
  <c r="L223" i="17"/>
  <c r="M223" i="17"/>
  <c r="I224" i="17"/>
  <c r="J224" i="17"/>
  <c r="K224" i="17"/>
  <c r="L224" i="17"/>
  <c r="M224" i="17"/>
  <c r="I225" i="17"/>
  <c r="J225" i="17"/>
  <c r="K225" i="17"/>
  <c r="L225" i="17"/>
  <c r="M225" i="17"/>
  <c r="I226" i="17"/>
  <c r="J226" i="17"/>
  <c r="K226" i="17"/>
  <c r="L226" i="17"/>
  <c r="M226" i="17"/>
  <c r="I227" i="17"/>
  <c r="J227" i="17"/>
  <c r="K227" i="17"/>
  <c r="L227" i="17"/>
  <c r="M227" i="17"/>
  <c r="I228" i="17"/>
  <c r="J228" i="17"/>
  <c r="K228" i="17"/>
  <c r="L228" i="17"/>
  <c r="M228" i="17"/>
  <c r="I229" i="17"/>
  <c r="J229" i="17"/>
  <c r="K229" i="17"/>
  <c r="L229" i="17"/>
  <c r="M229" i="17"/>
  <c r="I230" i="17"/>
  <c r="J230" i="17"/>
  <c r="K230" i="17"/>
  <c r="L230" i="17"/>
  <c r="M230" i="17"/>
  <c r="I231" i="17"/>
  <c r="J231" i="17"/>
  <c r="K231" i="17"/>
  <c r="L231" i="17"/>
  <c r="M231" i="17"/>
  <c r="I232" i="17"/>
  <c r="J232" i="17"/>
  <c r="K232" i="17"/>
  <c r="L232" i="17"/>
  <c r="M232" i="17"/>
  <c r="I233" i="17"/>
  <c r="J233" i="17"/>
  <c r="K233" i="17"/>
  <c r="L233" i="17"/>
  <c r="M233" i="17"/>
  <c r="I234" i="17"/>
  <c r="J234" i="17"/>
  <c r="K234" i="17"/>
  <c r="L234" i="17"/>
  <c r="M234" i="17"/>
  <c r="I235" i="17"/>
  <c r="J235" i="17"/>
  <c r="K235" i="17"/>
  <c r="L235" i="17"/>
  <c r="M235" i="17"/>
  <c r="I236" i="17"/>
  <c r="J236" i="17"/>
  <c r="K236" i="17"/>
  <c r="L236" i="17"/>
  <c r="M236" i="17"/>
  <c r="I237" i="17"/>
  <c r="J237" i="17"/>
  <c r="K237" i="17"/>
  <c r="L237" i="17"/>
  <c r="M237" i="17"/>
  <c r="I238" i="17"/>
  <c r="J238" i="17"/>
  <c r="K238" i="17"/>
  <c r="L238" i="17"/>
  <c r="M238" i="17"/>
  <c r="I239" i="17"/>
  <c r="J239" i="17"/>
  <c r="K239" i="17"/>
  <c r="L239" i="17"/>
  <c r="M239" i="17"/>
  <c r="I240" i="17"/>
  <c r="J240" i="17"/>
  <c r="K240" i="17"/>
  <c r="L240" i="17"/>
  <c r="M240" i="17"/>
  <c r="I241" i="17"/>
  <c r="J241" i="17"/>
  <c r="K241" i="17"/>
  <c r="L241" i="17"/>
  <c r="M241" i="17"/>
  <c r="I242" i="17"/>
  <c r="J242" i="17"/>
  <c r="K242" i="17"/>
  <c r="L242" i="17"/>
  <c r="M242" i="17"/>
  <c r="I243" i="17"/>
  <c r="J243" i="17"/>
  <c r="K243" i="17"/>
  <c r="L243" i="17"/>
  <c r="M243" i="17"/>
  <c r="I244" i="17"/>
  <c r="J244" i="17"/>
  <c r="K244" i="17"/>
  <c r="L244" i="17"/>
  <c r="M244" i="17"/>
  <c r="I245" i="17"/>
  <c r="J245" i="17"/>
  <c r="K245" i="17"/>
  <c r="L245" i="17"/>
  <c r="M245" i="17"/>
  <c r="I246" i="17"/>
  <c r="J246" i="17"/>
  <c r="K246" i="17"/>
  <c r="L246" i="17"/>
  <c r="M246" i="17"/>
  <c r="I247" i="17"/>
  <c r="J247" i="17"/>
  <c r="K247" i="17"/>
  <c r="L247" i="17"/>
  <c r="M247" i="17"/>
  <c r="I248" i="17"/>
  <c r="J248" i="17"/>
  <c r="K248" i="17"/>
  <c r="L248" i="17"/>
  <c r="M248" i="17"/>
  <c r="I249" i="17"/>
  <c r="J249" i="17"/>
  <c r="K249" i="17"/>
  <c r="L249" i="17"/>
  <c r="M249" i="17"/>
  <c r="I250" i="17"/>
  <c r="J250" i="17"/>
  <c r="K250" i="17"/>
  <c r="L250" i="17"/>
  <c r="M250" i="17"/>
  <c r="I251" i="17"/>
  <c r="J251" i="17"/>
  <c r="K251" i="17"/>
  <c r="L251" i="17"/>
  <c r="M251" i="17"/>
  <c r="I252" i="17"/>
  <c r="J252" i="17"/>
  <c r="K252" i="17"/>
  <c r="L252" i="17"/>
  <c r="M252" i="17"/>
  <c r="I253" i="17"/>
  <c r="J253" i="17"/>
  <c r="K253" i="17"/>
  <c r="L253" i="17"/>
  <c r="M253" i="17"/>
  <c r="I254" i="17"/>
  <c r="J254" i="17"/>
  <c r="K254" i="17"/>
  <c r="L254" i="17"/>
  <c r="M254" i="17"/>
  <c r="I255" i="17"/>
  <c r="J255" i="17"/>
  <c r="K255" i="17"/>
  <c r="L255" i="17"/>
  <c r="M255" i="17"/>
  <c r="I256" i="17"/>
  <c r="J256" i="17"/>
  <c r="K256" i="17"/>
  <c r="L256" i="17"/>
  <c r="M256" i="17"/>
  <c r="I257" i="17"/>
  <c r="J257" i="17"/>
  <c r="K257" i="17"/>
  <c r="L257" i="17"/>
  <c r="M257" i="17"/>
  <c r="I258" i="17"/>
  <c r="J258" i="17"/>
  <c r="K258" i="17"/>
  <c r="L258" i="17"/>
  <c r="M258" i="17"/>
  <c r="I259" i="17"/>
  <c r="J259" i="17"/>
  <c r="K259" i="17"/>
  <c r="L259" i="17"/>
  <c r="M259" i="17"/>
  <c r="I260" i="17"/>
  <c r="J260" i="17"/>
  <c r="K260" i="17"/>
  <c r="L260" i="17"/>
  <c r="M260" i="17"/>
  <c r="I261" i="17"/>
  <c r="J261" i="17"/>
  <c r="K261" i="17"/>
  <c r="L261" i="17"/>
  <c r="M261" i="17"/>
  <c r="I262" i="17"/>
  <c r="J262" i="17"/>
  <c r="K262" i="17"/>
  <c r="L262" i="17"/>
  <c r="M262" i="17"/>
  <c r="I263" i="17"/>
  <c r="J263" i="17"/>
  <c r="K263" i="17"/>
  <c r="L263" i="17"/>
  <c r="M263" i="17"/>
  <c r="I264" i="17"/>
  <c r="J264" i="17"/>
  <c r="K264" i="17"/>
  <c r="L264" i="17"/>
  <c r="M264" i="17"/>
  <c r="I265" i="17"/>
  <c r="J265" i="17"/>
  <c r="K265" i="17"/>
  <c r="L265" i="17"/>
  <c r="M265" i="17"/>
  <c r="I266" i="17"/>
  <c r="J266" i="17"/>
  <c r="K266" i="17"/>
  <c r="L266" i="17"/>
  <c r="M266" i="17"/>
  <c r="I267" i="17"/>
  <c r="J267" i="17"/>
  <c r="K267" i="17"/>
  <c r="L267" i="17"/>
  <c r="M267" i="17"/>
  <c r="I268" i="17"/>
  <c r="J268" i="17"/>
  <c r="K268" i="17"/>
  <c r="L268" i="17"/>
  <c r="M268" i="17"/>
  <c r="I269" i="17"/>
  <c r="J269" i="17"/>
  <c r="K269" i="17"/>
  <c r="L269" i="17"/>
  <c r="M269" i="17"/>
  <c r="I270" i="17"/>
  <c r="J270" i="17"/>
  <c r="K270" i="17"/>
  <c r="L270" i="17"/>
  <c r="M270" i="17"/>
  <c r="I271" i="17"/>
  <c r="J271" i="17"/>
  <c r="K271" i="17"/>
  <c r="L271" i="17"/>
  <c r="M271" i="17"/>
  <c r="I272" i="17"/>
  <c r="J272" i="17"/>
  <c r="K272" i="17"/>
  <c r="L272" i="17"/>
  <c r="M272" i="17"/>
  <c r="I273" i="17"/>
  <c r="J273" i="17"/>
  <c r="K273" i="17"/>
  <c r="L273" i="17"/>
  <c r="M273" i="17"/>
  <c r="I274" i="17"/>
  <c r="J274" i="17"/>
  <c r="K274" i="17"/>
  <c r="L274" i="17"/>
  <c r="M274" i="17"/>
  <c r="I275" i="17"/>
  <c r="J275" i="17"/>
  <c r="K275" i="17"/>
  <c r="L275" i="17"/>
  <c r="M275" i="17"/>
  <c r="I276" i="17"/>
  <c r="J276" i="17"/>
  <c r="K276" i="17"/>
  <c r="L276" i="17"/>
  <c r="M276" i="17"/>
  <c r="I277" i="17"/>
  <c r="J277" i="17"/>
  <c r="K277" i="17"/>
  <c r="L277" i="17"/>
  <c r="M277" i="17"/>
  <c r="I278" i="17"/>
  <c r="J278" i="17"/>
  <c r="K278" i="17"/>
  <c r="L278" i="17"/>
  <c r="M278" i="17"/>
  <c r="I279" i="17"/>
  <c r="J279" i="17"/>
  <c r="K279" i="17"/>
  <c r="L279" i="17"/>
  <c r="M279" i="17"/>
  <c r="I280" i="17"/>
  <c r="J280" i="17"/>
  <c r="K280" i="17"/>
  <c r="L280" i="17"/>
  <c r="M280" i="17"/>
  <c r="I281" i="17"/>
  <c r="J281" i="17"/>
  <c r="K281" i="17"/>
  <c r="L281" i="17"/>
  <c r="M281" i="17"/>
  <c r="I282" i="17"/>
  <c r="J282" i="17"/>
  <c r="K282" i="17"/>
  <c r="L282" i="17"/>
  <c r="M282" i="17"/>
  <c r="I283" i="17"/>
  <c r="J283" i="17"/>
  <c r="K283" i="17"/>
  <c r="L283" i="17"/>
  <c r="M283" i="17"/>
  <c r="I284" i="17"/>
  <c r="J284" i="17"/>
  <c r="K284" i="17"/>
  <c r="L284" i="17"/>
  <c r="M284" i="17"/>
  <c r="I285" i="17"/>
  <c r="J285" i="17"/>
  <c r="K285" i="17"/>
  <c r="L285" i="17"/>
  <c r="M285" i="17"/>
  <c r="I286" i="17"/>
  <c r="J286" i="17"/>
  <c r="K286" i="17"/>
  <c r="L286" i="17"/>
  <c r="M286" i="17"/>
  <c r="I287" i="17"/>
  <c r="J287" i="17"/>
  <c r="K287" i="17"/>
  <c r="L287" i="17"/>
  <c r="M287" i="17"/>
  <c r="I288" i="17"/>
  <c r="J288" i="17"/>
  <c r="K288" i="17"/>
  <c r="L288" i="17"/>
  <c r="M288" i="17"/>
  <c r="I289" i="17"/>
  <c r="J289" i="17"/>
  <c r="K289" i="17"/>
  <c r="L289" i="17"/>
  <c r="M289" i="17"/>
  <c r="I290" i="17"/>
  <c r="J290" i="17"/>
  <c r="K290" i="17"/>
  <c r="L290" i="17"/>
  <c r="M290" i="17"/>
  <c r="I291" i="17"/>
  <c r="J291" i="17"/>
  <c r="K291" i="17"/>
  <c r="L291" i="17"/>
  <c r="M291" i="17"/>
  <c r="I292" i="17"/>
  <c r="J292" i="17"/>
  <c r="K292" i="17"/>
  <c r="L292" i="17"/>
  <c r="M292" i="17"/>
  <c r="I293" i="17"/>
  <c r="J293" i="17"/>
  <c r="K293" i="17"/>
  <c r="L293" i="17"/>
  <c r="M293" i="17"/>
  <c r="I294" i="17"/>
  <c r="J294" i="17"/>
  <c r="K294" i="17"/>
  <c r="L294" i="17"/>
  <c r="M294" i="17"/>
  <c r="I295" i="17"/>
  <c r="J295" i="17"/>
  <c r="K295" i="17"/>
  <c r="L295" i="17"/>
  <c r="M295" i="17"/>
  <c r="I296" i="17"/>
  <c r="J296" i="17"/>
  <c r="K296" i="17"/>
  <c r="L296" i="17"/>
  <c r="M296" i="17"/>
  <c r="I297" i="17"/>
  <c r="J297" i="17"/>
  <c r="K297" i="17"/>
  <c r="L297" i="17"/>
  <c r="M297" i="17"/>
  <c r="I298" i="17"/>
  <c r="J298" i="17"/>
  <c r="K298" i="17"/>
  <c r="L298" i="17"/>
  <c r="M298" i="17"/>
  <c r="I299" i="17"/>
  <c r="J299" i="17"/>
  <c r="K299" i="17"/>
  <c r="L299" i="17"/>
  <c r="M299" i="17"/>
  <c r="I300" i="17"/>
  <c r="J300" i="17"/>
  <c r="K300" i="17"/>
  <c r="L300" i="17"/>
  <c r="M300" i="17"/>
  <c r="I301" i="17"/>
  <c r="J301" i="17"/>
  <c r="K301" i="17"/>
  <c r="L301" i="17"/>
  <c r="M301" i="17"/>
  <c r="I302" i="17"/>
  <c r="J302" i="17"/>
  <c r="K302" i="17"/>
  <c r="L302" i="17"/>
  <c r="M302" i="17"/>
  <c r="I303" i="17"/>
  <c r="J303" i="17"/>
  <c r="K303" i="17"/>
  <c r="L303" i="17"/>
  <c r="M303" i="17"/>
  <c r="I304" i="17"/>
  <c r="J304" i="17"/>
  <c r="K304" i="17"/>
  <c r="L304" i="17"/>
  <c r="M304" i="17"/>
  <c r="I305" i="17"/>
  <c r="J305" i="17"/>
  <c r="K305" i="17"/>
  <c r="L305" i="17"/>
  <c r="M305" i="17"/>
  <c r="I306" i="17"/>
  <c r="J306" i="17"/>
  <c r="K306" i="17"/>
  <c r="L306" i="17"/>
  <c r="M306" i="17"/>
  <c r="I307" i="17"/>
  <c r="J307" i="17"/>
  <c r="K307" i="17"/>
  <c r="L307" i="17"/>
  <c r="M307" i="17"/>
  <c r="I308" i="17"/>
  <c r="J308" i="17"/>
  <c r="K308" i="17"/>
  <c r="L308" i="17"/>
  <c r="M308" i="17"/>
  <c r="I309" i="17"/>
  <c r="J309" i="17"/>
  <c r="K309" i="17"/>
  <c r="L309" i="17"/>
  <c r="M309" i="17"/>
  <c r="I310" i="17"/>
  <c r="J310" i="17"/>
  <c r="K310" i="17"/>
  <c r="L310" i="17"/>
  <c r="M310" i="17"/>
  <c r="I311" i="17"/>
  <c r="J311" i="17"/>
  <c r="K311" i="17"/>
  <c r="L311" i="17"/>
  <c r="M311" i="17"/>
  <c r="I312" i="17"/>
  <c r="J312" i="17"/>
  <c r="K312" i="17"/>
  <c r="L312" i="17"/>
  <c r="M312" i="17"/>
  <c r="I313" i="17"/>
  <c r="J313" i="17"/>
  <c r="K313" i="17"/>
  <c r="L313" i="17"/>
  <c r="M313" i="17"/>
  <c r="I314" i="17"/>
  <c r="J314" i="17"/>
  <c r="K314" i="17"/>
  <c r="L314" i="17"/>
  <c r="M314" i="17"/>
  <c r="I315" i="17"/>
  <c r="J315" i="17"/>
  <c r="K315" i="17"/>
  <c r="L315" i="17"/>
  <c r="M315" i="17"/>
  <c r="I316" i="17"/>
  <c r="J316" i="17"/>
  <c r="K316" i="17"/>
  <c r="L316" i="17"/>
  <c r="M316" i="17"/>
  <c r="I317" i="17"/>
  <c r="J317" i="17"/>
  <c r="K317" i="17"/>
  <c r="L317" i="17"/>
  <c r="M317" i="17"/>
  <c r="I318" i="17"/>
  <c r="J318" i="17"/>
  <c r="K318" i="17"/>
  <c r="L318" i="17"/>
  <c r="M318" i="17"/>
  <c r="I319" i="17"/>
  <c r="J319" i="17"/>
  <c r="K319" i="17"/>
  <c r="L319" i="17"/>
  <c r="M319" i="17"/>
  <c r="I320" i="17"/>
  <c r="J320" i="17"/>
  <c r="K320" i="17"/>
  <c r="L320" i="17"/>
  <c r="M320" i="17"/>
  <c r="I321" i="17"/>
  <c r="J321" i="17"/>
  <c r="K321" i="17"/>
  <c r="L321" i="17"/>
  <c r="M321" i="17"/>
  <c r="I322" i="17"/>
  <c r="J322" i="17"/>
  <c r="K322" i="17"/>
  <c r="L322" i="17"/>
  <c r="M322" i="17"/>
  <c r="I323" i="17"/>
  <c r="J323" i="17"/>
  <c r="K323" i="17"/>
  <c r="L323" i="17"/>
  <c r="M323" i="17"/>
  <c r="I324" i="17"/>
  <c r="J324" i="17"/>
  <c r="K324" i="17"/>
  <c r="L324" i="17"/>
  <c r="M324" i="17"/>
  <c r="I325" i="17"/>
  <c r="J325" i="17"/>
  <c r="K325" i="17"/>
  <c r="L325" i="17"/>
  <c r="M325" i="17"/>
  <c r="I326" i="17"/>
  <c r="J326" i="17"/>
  <c r="K326" i="17"/>
  <c r="L326" i="17"/>
  <c r="M326" i="17"/>
  <c r="I327" i="17"/>
  <c r="J327" i="17"/>
  <c r="K327" i="17"/>
  <c r="L327" i="17"/>
  <c r="M327" i="17"/>
  <c r="I328" i="17"/>
  <c r="J328" i="17"/>
  <c r="K328" i="17"/>
  <c r="L328" i="17"/>
  <c r="M328" i="17"/>
  <c r="I329" i="17"/>
  <c r="J329" i="17"/>
  <c r="K329" i="17"/>
  <c r="L329" i="17"/>
  <c r="M329" i="17"/>
  <c r="I330" i="17"/>
  <c r="J330" i="17"/>
  <c r="K330" i="17"/>
  <c r="L330" i="17"/>
  <c r="M330" i="17"/>
  <c r="I331" i="17"/>
  <c r="J331" i="17"/>
  <c r="K331" i="17"/>
  <c r="L331" i="17"/>
  <c r="M331" i="17"/>
  <c r="I332" i="17"/>
  <c r="J332" i="17"/>
  <c r="K332" i="17"/>
  <c r="L332" i="17"/>
  <c r="M332" i="17"/>
  <c r="I333" i="17"/>
  <c r="J333" i="17"/>
  <c r="K333" i="17"/>
  <c r="L333" i="17"/>
  <c r="M333" i="17"/>
  <c r="I334" i="17"/>
  <c r="J334" i="17"/>
  <c r="K334" i="17"/>
  <c r="L334" i="17"/>
  <c r="M334" i="17"/>
  <c r="I335" i="17"/>
  <c r="J335" i="17"/>
  <c r="K335" i="17"/>
  <c r="L335" i="17"/>
  <c r="M335" i="17"/>
  <c r="I336" i="17"/>
  <c r="J336" i="17"/>
  <c r="K336" i="17"/>
  <c r="L336" i="17"/>
  <c r="M336" i="17"/>
  <c r="I337" i="17"/>
  <c r="J337" i="17"/>
  <c r="K337" i="17"/>
  <c r="L337" i="17"/>
  <c r="M337" i="17"/>
  <c r="I338" i="17"/>
  <c r="J338" i="17"/>
  <c r="K338" i="17"/>
  <c r="L338" i="17"/>
  <c r="M338" i="17"/>
  <c r="I339" i="17"/>
  <c r="J339" i="17"/>
  <c r="K339" i="17"/>
  <c r="L339" i="17"/>
  <c r="M339" i="17"/>
  <c r="I340" i="17"/>
  <c r="J340" i="17"/>
  <c r="K340" i="17"/>
  <c r="L340" i="17"/>
  <c r="M340" i="17"/>
  <c r="I341" i="17"/>
  <c r="J341" i="17"/>
  <c r="K341" i="17"/>
  <c r="L341" i="17"/>
  <c r="M341" i="17"/>
  <c r="I342" i="17"/>
  <c r="J342" i="17"/>
  <c r="K342" i="17"/>
  <c r="L342" i="17"/>
  <c r="M342" i="17"/>
  <c r="I343" i="17"/>
  <c r="J343" i="17"/>
  <c r="K343" i="17"/>
  <c r="L343" i="17"/>
  <c r="M343" i="17"/>
  <c r="I344" i="17"/>
  <c r="J344" i="17"/>
  <c r="K344" i="17"/>
  <c r="L344" i="17"/>
  <c r="M344" i="17"/>
  <c r="I345" i="17"/>
  <c r="J345" i="17"/>
  <c r="K345" i="17"/>
  <c r="L345" i="17"/>
  <c r="M345" i="17"/>
  <c r="I346" i="17"/>
  <c r="J346" i="17"/>
  <c r="K346" i="17"/>
  <c r="L346" i="17"/>
  <c r="M346" i="17"/>
  <c r="I347" i="17"/>
  <c r="J347" i="17"/>
  <c r="K347" i="17"/>
  <c r="L347" i="17"/>
  <c r="M347" i="17"/>
  <c r="I348" i="17"/>
  <c r="J348" i="17"/>
  <c r="K348" i="17"/>
  <c r="L348" i="17"/>
  <c r="M348" i="17"/>
  <c r="I349" i="17"/>
  <c r="J349" i="17"/>
  <c r="K349" i="17"/>
  <c r="L349" i="17"/>
  <c r="M349" i="17"/>
  <c r="I350" i="17"/>
  <c r="J350" i="17"/>
  <c r="K350" i="17"/>
  <c r="L350" i="17"/>
  <c r="M350" i="17"/>
  <c r="I351" i="17"/>
  <c r="J351" i="17"/>
  <c r="K351" i="17"/>
  <c r="L351" i="17"/>
  <c r="M351" i="17"/>
  <c r="I352" i="17"/>
  <c r="J352" i="17"/>
  <c r="K352" i="17"/>
  <c r="L352" i="17"/>
  <c r="M352" i="17"/>
  <c r="I353" i="17"/>
  <c r="J353" i="17"/>
  <c r="K353" i="17"/>
  <c r="L353" i="17"/>
  <c r="M353" i="17"/>
  <c r="I354" i="17"/>
  <c r="J354" i="17"/>
  <c r="K354" i="17"/>
  <c r="L354" i="17"/>
  <c r="M354" i="17"/>
  <c r="I355" i="17"/>
  <c r="J355" i="17"/>
  <c r="K355" i="17"/>
  <c r="L355" i="17"/>
  <c r="M355" i="17"/>
  <c r="I356" i="17"/>
  <c r="J356" i="17"/>
  <c r="K356" i="17"/>
  <c r="L356" i="17"/>
  <c r="M356" i="17"/>
  <c r="I357" i="17"/>
  <c r="J357" i="17"/>
  <c r="K357" i="17"/>
  <c r="L357" i="17"/>
  <c r="M357" i="17"/>
  <c r="I358" i="17"/>
  <c r="J358" i="17"/>
  <c r="K358" i="17"/>
  <c r="L358" i="17"/>
  <c r="M358" i="17"/>
  <c r="I359" i="17"/>
  <c r="J359" i="17"/>
  <c r="K359" i="17"/>
  <c r="L359" i="17"/>
  <c r="M359" i="17"/>
  <c r="I360" i="17"/>
  <c r="J360" i="17"/>
  <c r="K360" i="17"/>
  <c r="L360" i="17"/>
  <c r="M360" i="17"/>
  <c r="I361" i="17"/>
  <c r="J361" i="17"/>
  <c r="K361" i="17"/>
  <c r="L361" i="17"/>
  <c r="M361" i="17"/>
  <c r="I362" i="17"/>
  <c r="J362" i="17"/>
  <c r="K362" i="17"/>
  <c r="L362" i="17"/>
  <c r="M362" i="17"/>
  <c r="I363" i="17"/>
  <c r="J363" i="17"/>
  <c r="K363" i="17"/>
  <c r="L363" i="17"/>
  <c r="M363" i="17"/>
  <c r="I364" i="17"/>
  <c r="J364" i="17"/>
  <c r="K364" i="17"/>
  <c r="L364" i="17"/>
  <c r="M364" i="17"/>
  <c r="I365" i="17"/>
  <c r="J365" i="17"/>
  <c r="K365" i="17"/>
  <c r="L365" i="17"/>
  <c r="M365" i="17"/>
  <c r="I366" i="17"/>
  <c r="J366" i="17"/>
  <c r="K366" i="17"/>
  <c r="L366" i="17"/>
  <c r="M366" i="17"/>
  <c r="I367" i="17"/>
  <c r="J367" i="17"/>
  <c r="K367" i="17"/>
  <c r="L367" i="17"/>
  <c r="M367" i="17"/>
  <c r="I368" i="17"/>
  <c r="J368" i="17"/>
  <c r="K368" i="17"/>
  <c r="L368" i="17"/>
  <c r="M368" i="17"/>
  <c r="I369" i="17"/>
  <c r="J369" i="17"/>
  <c r="K369" i="17"/>
  <c r="L369" i="17"/>
  <c r="M369" i="17"/>
  <c r="I370" i="17"/>
  <c r="J370" i="17"/>
  <c r="K370" i="17"/>
  <c r="L370" i="17"/>
  <c r="M370" i="17"/>
  <c r="I371" i="17"/>
  <c r="J371" i="17"/>
  <c r="K371" i="17"/>
  <c r="L371" i="17"/>
  <c r="M371" i="17"/>
  <c r="I372" i="17"/>
  <c r="J372" i="17"/>
  <c r="K372" i="17"/>
  <c r="L372" i="17"/>
  <c r="M372" i="17"/>
  <c r="I373" i="17"/>
  <c r="J373" i="17"/>
  <c r="K373" i="17"/>
  <c r="L373" i="17"/>
  <c r="M373" i="17"/>
  <c r="I374" i="17"/>
  <c r="J374" i="17"/>
  <c r="K374" i="17"/>
  <c r="L374" i="17"/>
  <c r="M374" i="17"/>
  <c r="I375" i="17"/>
  <c r="J375" i="17"/>
  <c r="K375" i="17"/>
  <c r="L375" i="17"/>
  <c r="M375" i="17"/>
  <c r="I376" i="17"/>
  <c r="J376" i="17"/>
  <c r="K376" i="17"/>
  <c r="L376" i="17"/>
  <c r="M376" i="17"/>
  <c r="I377" i="17"/>
  <c r="J377" i="17"/>
  <c r="K377" i="17"/>
  <c r="L377" i="17"/>
  <c r="M377" i="17"/>
  <c r="I378" i="17"/>
  <c r="J378" i="17"/>
  <c r="K378" i="17"/>
  <c r="L378" i="17"/>
  <c r="M378" i="17"/>
  <c r="I379" i="17"/>
  <c r="J379" i="17"/>
  <c r="K379" i="17"/>
  <c r="L379" i="17"/>
  <c r="M379" i="17"/>
  <c r="I380" i="17"/>
  <c r="J380" i="17"/>
  <c r="K380" i="17"/>
  <c r="L380" i="17"/>
  <c r="M380" i="17"/>
  <c r="I381" i="17"/>
  <c r="J381" i="17"/>
  <c r="K381" i="17"/>
  <c r="L381" i="17"/>
  <c r="M381" i="17"/>
  <c r="I382" i="17"/>
  <c r="J382" i="17"/>
  <c r="K382" i="17"/>
  <c r="L382" i="17"/>
  <c r="M382" i="17"/>
  <c r="I383" i="17"/>
  <c r="J383" i="17"/>
  <c r="K383" i="17"/>
  <c r="L383" i="17"/>
  <c r="M383" i="17"/>
  <c r="I384" i="17"/>
  <c r="J384" i="17"/>
  <c r="K384" i="17"/>
  <c r="L384" i="17"/>
  <c r="M384" i="17"/>
  <c r="I385" i="17"/>
  <c r="J385" i="17"/>
  <c r="K385" i="17"/>
  <c r="L385" i="17"/>
  <c r="M385" i="17"/>
  <c r="I386" i="17"/>
  <c r="J386" i="17"/>
  <c r="K386" i="17"/>
  <c r="L386" i="17"/>
  <c r="M386" i="17"/>
  <c r="I387" i="17"/>
  <c r="J387" i="17"/>
  <c r="K387" i="17"/>
  <c r="L387" i="17"/>
  <c r="M387" i="17"/>
  <c r="I388" i="17"/>
  <c r="J388" i="17"/>
  <c r="K388" i="17"/>
  <c r="L388" i="17"/>
  <c r="M388" i="17"/>
  <c r="I389" i="17"/>
  <c r="J389" i="17"/>
  <c r="K389" i="17"/>
  <c r="L389" i="17"/>
  <c r="M389" i="17"/>
  <c r="I390" i="17"/>
  <c r="J390" i="17"/>
  <c r="K390" i="17"/>
  <c r="L390" i="17"/>
  <c r="M390" i="17"/>
  <c r="I391" i="17"/>
  <c r="J391" i="17"/>
  <c r="K391" i="17"/>
  <c r="L391" i="17"/>
  <c r="M391" i="17"/>
  <c r="I392" i="17"/>
  <c r="J392" i="17"/>
  <c r="K392" i="17"/>
  <c r="L392" i="17"/>
  <c r="M392" i="17"/>
  <c r="I393" i="17"/>
  <c r="J393" i="17"/>
  <c r="K393" i="17"/>
  <c r="L393" i="17"/>
  <c r="M393" i="17"/>
  <c r="I394" i="17"/>
  <c r="J394" i="17"/>
  <c r="K394" i="17"/>
  <c r="L394" i="17"/>
  <c r="M394" i="17"/>
  <c r="I395" i="17"/>
  <c r="J395" i="17"/>
  <c r="K395" i="17"/>
  <c r="L395" i="17"/>
  <c r="M395" i="17"/>
  <c r="I396" i="17"/>
  <c r="J396" i="17"/>
  <c r="K396" i="17"/>
  <c r="L396" i="17"/>
  <c r="M396" i="17"/>
  <c r="I397" i="17"/>
  <c r="J397" i="17"/>
  <c r="K397" i="17"/>
  <c r="L397" i="17"/>
  <c r="M397" i="17"/>
  <c r="I398" i="17"/>
  <c r="J398" i="17"/>
  <c r="K398" i="17"/>
  <c r="L398" i="17"/>
  <c r="M398" i="17"/>
  <c r="I399" i="17"/>
  <c r="J399" i="17"/>
  <c r="K399" i="17"/>
  <c r="L399" i="17"/>
  <c r="M399" i="17"/>
  <c r="I400" i="17"/>
  <c r="J400" i="17"/>
  <c r="K400" i="17"/>
  <c r="L400" i="17"/>
  <c r="M400" i="17"/>
  <c r="I401" i="17"/>
  <c r="J401" i="17"/>
  <c r="K401" i="17"/>
  <c r="L401" i="17"/>
  <c r="M401" i="17"/>
  <c r="I402" i="17"/>
  <c r="J402" i="17"/>
  <c r="K402" i="17"/>
  <c r="L402" i="17"/>
  <c r="M402" i="17"/>
  <c r="I403" i="17"/>
  <c r="J403" i="17"/>
  <c r="K403" i="17"/>
  <c r="L403" i="17"/>
  <c r="M403" i="17"/>
  <c r="I404" i="17"/>
  <c r="J404" i="17"/>
  <c r="K404" i="17"/>
  <c r="L404" i="17"/>
  <c r="M404" i="17"/>
  <c r="I405" i="17"/>
  <c r="J405" i="17"/>
  <c r="K405" i="17"/>
  <c r="L405" i="17"/>
  <c r="M405" i="17"/>
  <c r="I406" i="17"/>
  <c r="J406" i="17"/>
  <c r="K406" i="17"/>
  <c r="L406" i="17"/>
  <c r="M406" i="17"/>
  <c r="I407" i="17"/>
  <c r="J407" i="17"/>
  <c r="K407" i="17"/>
  <c r="L407" i="17"/>
  <c r="M407" i="17"/>
  <c r="I408" i="17"/>
  <c r="J408" i="17"/>
  <c r="K408" i="17"/>
  <c r="L408" i="17"/>
  <c r="M408" i="17"/>
  <c r="I409" i="17"/>
  <c r="J409" i="17"/>
  <c r="K409" i="17"/>
  <c r="L409" i="17"/>
  <c r="M409" i="17"/>
  <c r="I410" i="17"/>
  <c r="J410" i="17"/>
  <c r="K410" i="17"/>
  <c r="L410" i="17"/>
  <c r="M410" i="17"/>
  <c r="M12" i="17"/>
  <c r="L12" i="17"/>
  <c r="K12" i="17"/>
  <c r="J12" i="17"/>
  <c r="I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12" i="17"/>
  <c r="A14" i="17"/>
  <c r="B14" i="17"/>
  <c r="C14" i="17"/>
  <c r="D14" i="17"/>
  <c r="E14" i="17"/>
  <c r="F14" i="17"/>
  <c r="G14" i="17"/>
  <c r="A15" i="17"/>
  <c r="B15" i="17"/>
  <c r="C15" i="17"/>
  <c r="D15" i="17"/>
  <c r="E15" i="17"/>
  <c r="F15" i="17"/>
  <c r="G15" i="17"/>
  <c r="A16" i="17"/>
  <c r="B16" i="17"/>
  <c r="C16" i="17"/>
  <c r="D16" i="17"/>
  <c r="E16" i="17"/>
  <c r="F16" i="17"/>
  <c r="G16" i="17"/>
  <c r="A17" i="17"/>
  <c r="B17" i="17"/>
  <c r="C17" i="17"/>
  <c r="D17" i="17"/>
  <c r="E17" i="17"/>
  <c r="F17" i="17"/>
  <c r="G17" i="17"/>
  <c r="A18" i="17"/>
  <c r="B18" i="17"/>
  <c r="C18" i="17"/>
  <c r="D18" i="17"/>
  <c r="E18" i="17"/>
  <c r="F18" i="17"/>
  <c r="G18" i="17"/>
  <c r="A19" i="17"/>
  <c r="B19" i="17"/>
  <c r="C19" i="17"/>
  <c r="D19" i="17"/>
  <c r="E19" i="17"/>
  <c r="F19" i="17"/>
  <c r="G19" i="17"/>
  <c r="A20" i="17"/>
  <c r="B20" i="17"/>
  <c r="C20" i="17"/>
  <c r="D20" i="17"/>
  <c r="E20" i="17"/>
  <c r="F20" i="17"/>
  <c r="G20" i="17"/>
  <c r="A21" i="17"/>
  <c r="B21" i="17"/>
  <c r="C21" i="17"/>
  <c r="D21" i="17"/>
  <c r="E21" i="17"/>
  <c r="F21" i="17"/>
  <c r="G21" i="17"/>
  <c r="A22" i="17"/>
  <c r="B22" i="17"/>
  <c r="C22" i="17"/>
  <c r="D22" i="17"/>
  <c r="E22" i="17"/>
  <c r="F22" i="17"/>
  <c r="G22" i="17"/>
  <c r="A23" i="17"/>
  <c r="B23" i="17"/>
  <c r="C23" i="17"/>
  <c r="D23" i="17"/>
  <c r="E23" i="17"/>
  <c r="F23" i="17"/>
  <c r="G23" i="17"/>
  <c r="A24" i="17"/>
  <c r="B24" i="17"/>
  <c r="C24" i="17"/>
  <c r="D24" i="17"/>
  <c r="E24" i="17"/>
  <c r="F24" i="17"/>
  <c r="G24" i="17"/>
  <c r="A25" i="17"/>
  <c r="B25" i="17"/>
  <c r="C25" i="17"/>
  <c r="D25" i="17"/>
  <c r="E25" i="17"/>
  <c r="F25" i="17"/>
  <c r="G25" i="17"/>
  <c r="A26" i="17"/>
  <c r="B26" i="17"/>
  <c r="C26" i="17"/>
  <c r="D26" i="17"/>
  <c r="E26" i="17"/>
  <c r="F26" i="17"/>
  <c r="G26" i="17"/>
  <c r="A27" i="17"/>
  <c r="B27" i="17"/>
  <c r="C27" i="17"/>
  <c r="D27" i="17"/>
  <c r="E27" i="17"/>
  <c r="F27" i="17"/>
  <c r="G27" i="17"/>
  <c r="A28" i="17"/>
  <c r="B28" i="17"/>
  <c r="C28" i="17"/>
  <c r="D28" i="17"/>
  <c r="E28" i="17"/>
  <c r="F28" i="17"/>
  <c r="G28" i="17"/>
  <c r="A29" i="17"/>
  <c r="B29" i="17"/>
  <c r="C29" i="17"/>
  <c r="D29" i="17"/>
  <c r="E29" i="17"/>
  <c r="F29" i="17"/>
  <c r="G29" i="17"/>
  <c r="A30" i="17"/>
  <c r="B30" i="17"/>
  <c r="C30" i="17"/>
  <c r="D30" i="17"/>
  <c r="E30" i="17"/>
  <c r="F30" i="17"/>
  <c r="G30" i="17"/>
  <c r="A31" i="17"/>
  <c r="B31" i="17"/>
  <c r="C31" i="17"/>
  <c r="D31" i="17"/>
  <c r="E31" i="17"/>
  <c r="F31" i="17"/>
  <c r="G31" i="17"/>
  <c r="A32" i="17"/>
  <c r="B32" i="17"/>
  <c r="C32" i="17"/>
  <c r="D32" i="17"/>
  <c r="E32" i="17"/>
  <c r="F32" i="17"/>
  <c r="G32" i="17"/>
  <c r="A33" i="17"/>
  <c r="B33" i="17"/>
  <c r="C33" i="17"/>
  <c r="D33" i="17"/>
  <c r="E33" i="17"/>
  <c r="F33" i="17"/>
  <c r="G33" i="17"/>
  <c r="A34" i="17"/>
  <c r="B34" i="17"/>
  <c r="C34" i="17"/>
  <c r="D34" i="17"/>
  <c r="E34" i="17"/>
  <c r="F34" i="17"/>
  <c r="G34" i="17"/>
  <c r="A35" i="17"/>
  <c r="B35" i="17"/>
  <c r="C35" i="17"/>
  <c r="D35" i="17"/>
  <c r="E35" i="17"/>
  <c r="F35" i="17"/>
  <c r="G35" i="17"/>
  <c r="A36" i="17"/>
  <c r="B36" i="17"/>
  <c r="C36" i="17"/>
  <c r="D36" i="17"/>
  <c r="E36" i="17"/>
  <c r="F36" i="17"/>
  <c r="G36" i="17"/>
  <c r="A37" i="17"/>
  <c r="B37" i="17"/>
  <c r="C37" i="17"/>
  <c r="D37" i="17"/>
  <c r="E37" i="17"/>
  <c r="F37" i="17"/>
  <c r="G37" i="17"/>
  <c r="A38" i="17"/>
  <c r="B38" i="17"/>
  <c r="C38" i="17"/>
  <c r="D38" i="17"/>
  <c r="E38" i="17"/>
  <c r="F38" i="17"/>
  <c r="G38" i="17"/>
  <c r="A39" i="17"/>
  <c r="B39" i="17"/>
  <c r="C39" i="17"/>
  <c r="D39" i="17"/>
  <c r="E39" i="17"/>
  <c r="F39" i="17"/>
  <c r="G39" i="17"/>
  <c r="A40" i="17"/>
  <c r="B40" i="17"/>
  <c r="C40" i="17"/>
  <c r="D40" i="17"/>
  <c r="E40" i="17"/>
  <c r="F40" i="17"/>
  <c r="G40" i="17"/>
  <c r="A41" i="17"/>
  <c r="B41" i="17"/>
  <c r="C41" i="17"/>
  <c r="D41" i="17"/>
  <c r="E41" i="17"/>
  <c r="F41" i="17"/>
  <c r="G41" i="17"/>
  <c r="A42" i="17"/>
  <c r="B42" i="17"/>
  <c r="C42" i="17"/>
  <c r="D42" i="17"/>
  <c r="E42" i="17"/>
  <c r="F42" i="17"/>
  <c r="G42" i="17"/>
  <c r="A43" i="17"/>
  <c r="B43" i="17"/>
  <c r="C43" i="17"/>
  <c r="D43" i="17"/>
  <c r="E43" i="17"/>
  <c r="F43" i="17"/>
  <c r="G43" i="17"/>
  <c r="A44" i="17"/>
  <c r="B44" i="17"/>
  <c r="C44" i="17"/>
  <c r="D44" i="17"/>
  <c r="E44" i="17"/>
  <c r="F44" i="17"/>
  <c r="G44" i="17"/>
  <c r="A45" i="17"/>
  <c r="B45" i="17"/>
  <c r="C45" i="17"/>
  <c r="D45" i="17"/>
  <c r="E45" i="17"/>
  <c r="F45" i="17"/>
  <c r="G45" i="17"/>
  <c r="A46" i="17"/>
  <c r="B46" i="17"/>
  <c r="C46" i="17"/>
  <c r="D46" i="17"/>
  <c r="E46" i="17"/>
  <c r="F46" i="17"/>
  <c r="G46" i="17"/>
  <c r="A47" i="17"/>
  <c r="B47" i="17"/>
  <c r="C47" i="17"/>
  <c r="D47" i="17"/>
  <c r="E47" i="17"/>
  <c r="F47" i="17"/>
  <c r="G47" i="17"/>
  <c r="A48" i="17"/>
  <c r="B48" i="17"/>
  <c r="C48" i="17"/>
  <c r="D48" i="17"/>
  <c r="E48" i="17"/>
  <c r="F48" i="17"/>
  <c r="G48" i="17"/>
  <c r="A49" i="17"/>
  <c r="B49" i="17"/>
  <c r="C49" i="17"/>
  <c r="D49" i="17"/>
  <c r="E49" i="17"/>
  <c r="F49" i="17"/>
  <c r="G49" i="17"/>
  <c r="A50" i="17"/>
  <c r="B50" i="17"/>
  <c r="C50" i="17"/>
  <c r="D50" i="17"/>
  <c r="E50" i="17"/>
  <c r="F50" i="17"/>
  <c r="G50" i="17"/>
  <c r="A51" i="17"/>
  <c r="B51" i="17"/>
  <c r="C51" i="17"/>
  <c r="D51" i="17"/>
  <c r="E51" i="17"/>
  <c r="F51" i="17"/>
  <c r="G51" i="17"/>
  <c r="A52" i="17"/>
  <c r="B52" i="17"/>
  <c r="C52" i="17"/>
  <c r="D52" i="17"/>
  <c r="E52" i="17"/>
  <c r="F52" i="17"/>
  <c r="G52" i="17"/>
  <c r="A53" i="17"/>
  <c r="B53" i="17"/>
  <c r="C53" i="17"/>
  <c r="D53" i="17"/>
  <c r="E53" i="17"/>
  <c r="F53" i="17"/>
  <c r="G53" i="17"/>
  <c r="A54" i="17"/>
  <c r="B54" i="17"/>
  <c r="C54" i="17"/>
  <c r="D54" i="17"/>
  <c r="E54" i="17"/>
  <c r="F54" i="17"/>
  <c r="G54" i="17"/>
  <c r="A55" i="17"/>
  <c r="B55" i="17"/>
  <c r="C55" i="17"/>
  <c r="D55" i="17"/>
  <c r="E55" i="17"/>
  <c r="F55" i="17"/>
  <c r="G55" i="17"/>
  <c r="A56" i="17"/>
  <c r="B56" i="17"/>
  <c r="C56" i="17"/>
  <c r="D56" i="17"/>
  <c r="E56" i="17"/>
  <c r="F56" i="17"/>
  <c r="G56" i="17"/>
  <c r="A57" i="17"/>
  <c r="B57" i="17"/>
  <c r="C57" i="17"/>
  <c r="D57" i="17"/>
  <c r="E57" i="17"/>
  <c r="F57" i="17"/>
  <c r="G57" i="17"/>
  <c r="A58" i="17"/>
  <c r="B58" i="17"/>
  <c r="C58" i="17"/>
  <c r="D58" i="17"/>
  <c r="E58" i="17"/>
  <c r="F58" i="17"/>
  <c r="G58" i="17"/>
  <c r="A59" i="17"/>
  <c r="B59" i="17"/>
  <c r="C59" i="17"/>
  <c r="D59" i="17"/>
  <c r="E59" i="17"/>
  <c r="F59" i="17"/>
  <c r="G59" i="17"/>
  <c r="A60" i="17"/>
  <c r="B60" i="17"/>
  <c r="C60" i="17"/>
  <c r="D60" i="17"/>
  <c r="E60" i="17"/>
  <c r="F60" i="17"/>
  <c r="G60" i="17"/>
  <c r="A61" i="17"/>
  <c r="B61" i="17"/>
  <c r="C61" i="17"/>
  <c r="D61" i="17"/>
  <c r="E61" i="17"/>
  <c r="F61" i="17"/>
  <c r="G61" i="17"/>
  <c r="A62" i="17"/>
  <c r="B62" i="17"/>
  <c r="C62" i="17"/>
  <c r="D62" i="17"/>
  <c r="E62" i="17"/>
  <c r="F62" i="17"/>
  <c r="G62" i="17"/>
  <c r="A63" i="17"/>
  <c r="B63" i="17"/>
  <c r="C63" i="17"/>
  <c r="D63" i="17"/>
  <c r="E63" i="17"/>
  <c r="F63" i="17"/>
  <c r="G63" i="17"/>
  <c r="A64" i="17"/>
  <c r="B64" i="17"/>
  <c r="C64" i="17"/>
  <c r="D64" i="17"/>
  <c r="E64" i="17"/>
  <c r="F64" i="17"/>
  <c r="G64" i="17"/>
  <c r="A65" i="17"/>
  <c r="B65" i="17"/>
  <c r="C65" i="17"/>
  <c r="D65" i="17"/>
  <c r="E65" i="17"/>
  <c r="F65" i="17"/>
  <c r="G65" i="17"/>
  <c r="A66" i="17"/>
  <c r="B66" i="17"/>
  <c r="C66" i="17"/>
  <c r="D66" i="17"/>
  <c r="E66" i="17"/>
  <c r="F66" i="17"/>
  <c r="G66" i="17"/>
  <c r="A67" i="17"/>
  <c r="B67" i="17"/>
  <c r="C67" i="17"/>
  <c r="D67" i="17"/>
  <c r="E67" i="17"/>
  <c r="F67" i="17"/>
  <c r="G67" i="17"/>
  <c r="A68" i="17"/>
  <c r="B68" i="17"/>
  <c r="C68" i="17"/>
  <c r="D68" i="17"/>
  <c r="E68" i="17"/>
  <c r="F68" i="17"/>
  <c r="G68" i="17"/>
  <c r="A69" i="17"/>
  <c r="B69" i="17"/>
  <c r="C69" i="17"/>
  <c r="D69" i="17"/>
  <c r="E69" i="17"/>
  <c r="F69" i="17"/>
  <c r="G69" i="17"/>
  <c r="A70" i="17"/>
  <c r="B70" i="17"/>
  <c r="C70" i="17"/>
  <c r="D70" i="17"/>
  <c r="E70" i="17"/>
  <c r="F70" i="17"/>
  <c r="G70" i="17"/>
  <c r="A71" i="17"/>
  <c r="B71" i="17"/>
  <c r="C71" i="17"/>
  <c r="D71" i="17"/>
  <c r="E71" i="17"/>
  <c r="F71" i="17"/>
  <c r="G71" i="17"/>
  <c r="A72" i="17"/>
  <c r="B72" i="17"/>
  <c r="C72" i="17"/>
  <c r="D72" i="17"/>
  <c r="E72" i="17"/>
  <c r="F72" i="17"/>
  <c r="G72" i="17"/>
  <c r="A73" i="17"/>
  <c r="B73" i="17"/>
  <c r="C73" i="17"/>
  <c r="D73" i="17"/>
  <c r="E73" i="17"/>
  <c r="F73" i="17"/>
  <c r="G73" i="17"/>
  <c r="A74" i="17"/>
  <c r="B74" i="17"/>
  <c r="C74" i="17"/>
  <c r="D74" i="17"/>
  <c r="E74" i="17"/>
  <c r="F74" i="17"/>
  <c r="G74" i="17"/>
  <c r="A75" i="17"/>
  <c r="B75" i="17"/>
  <c r="C75" i="17"/>
  <c r="D75" i="17"/>
  <c r="E75" i="17"/>
  <c r="F75" i="17"/>
  <c r="G75" i="17"/>
  <c r="A76" i="17"/>
  <c r="B76" i="17"/>
  <c r="C76" i="17"/>
  <c r="D76" i="17"/>
  <c r="E76" i="17"/>
  <c r="F76" i="17"/>
  <c r="G76" i="17"/>
  <c r="A77" i="17"/>
  <c r="B77" i="17"/>
  <c r="C77" i="17"/>
  <c r="D77" i="17"/>
  <c r="E77" i="17"/>
  <c r="F77" i="17"/>
  <c r="G77" i="17"/>
  <c r="A78" i="17"/>
  <c r="B78" i="17"/>
  <c r="C78" i="17"/>
  <c r="D78" i="17"/>
  <c r="E78" i="17"/>
  <c r="F78" i="17"/>
  <c r="G78" i="17"/>
  <c r="A79" i="17"/>
  <c r="B79" i="17"/>
  <c r="C79" i="17"/>
  <c r="D79" i="17"/>
  <c r="E79" i="17"/>
  <c r="F79" i="17"/>
  <c r="G79" i="17"/>
  <c r="A80" i="17"/>
  <c r="B80" i="17"/>
  <c r="C80" i="17"/>
  <c r="D80" i="17"/>
  <c r="E80" i="17"/>
  <c r="F80" i="17"/>
  <c r="G80" i="17"/>
  <c r="A81" i="17"/>
  <c r="B81" i="17"/>
  <c r="C81" i="17"/>
  <c r="D81" i="17"/>
  <c r="E81" i="17"/>
  <c r="F81" i="17"/>
  <c r="G81" i="17"/>
  <c r="A82" i="17"/>
  <c r="B82" i="17"/>
  <c r="C82" i="17"/>
  <c r="D82" i="17"/>
  <c r="E82" i="17"/>
  <c r="F82" i="17"/>
  <c r="G82" i="17"/>
  <c r="A83" i="17"/>
  <c r="B83" i="17"/>
  <c r="C83" i="17"/>
  <c r="D83" i="17"/>
  <c r="E83" i="17"/>
  <c r="F83" i="17"/>
  <c r="G83" i="17"/>
  <c r="A84" i="17"/>
  <c r="B84" i="17"/>
  <c r="C84" i="17"/>
  <c r="D84" i="17"/>
  <c r="E84" i="17"/>
  <c r="F84" i="17"/>
  <c r="G84" i="17"/>
  <c r="A85" i="17"/>
  <c r="B85" i="17"/>
  <c r="C85" i="17"/>
  <c r="D85" i="17"/>
  <c r="E85" i="17"/>
  <c r="F85" i="17"/>
  <c r="G85" i="17"/>
  <c r="A86" i="17"/>
  <c r="B86" i="17"/>
  <c r="C86" i="17"/>
  <c r="D86" i="17"/>
  <c r="E86" i="17"/>
  <c r="F86" i="17"/>
  <c r="G86" i="17"/>
  <c r="A87" i="17"/>
  <c r="B87" i="17"/>
  <c r="C87" i="17"/>
  <c r="D87" i="17"/>
  <c r="E87" i="17"/>
  <c r="F87" i="17"/>
  <c r="G87" i="17"/>
  <c r="A88" i="17"/>
  <c r="B88" i="17"/>
  <c r="C88" i="17"/>
  <c r="D88" i="17"/>
  <c r="E88" i="17"/>
  <c r="F88" i="17"/>
  <c r="G88" i="17"/>
  <c r="A89" i="17"/>
  <c r="B89" i="17"/>
  <c r="C89" i="17"/>
  <c r="D89" i="17"/>
  <c r="E89" i="17"/>
  <c r="F89" i="17"/>
  <c r="G89" i="17"/>
  <c r="A90" i="17"/>
  <c r="B90" i="17"/>
  <c r="C90" i="17"/>
  <c r="D90" i="17"/>
  <c r="E90" i="17"/>
  <c r="F90" i="17"/>
  <c r="G90" i="17"/>
  <c r="A91" i="17"/>
  <c r="B91" i="17"/>
  <c r="C91" i="17"/>
  <c r="D91" i="17"/>
  <c r="E91" i="17"/>
  <c r="F91" i="17"/>
  <c r="G91" i="17"/>
  <c r="A92" i="17"/>
  <c r="B92" i="17"/>
  <c r="C92" i="17"/>
  <c r="D92" i="17"/>
  <c r="E92" i="17"/>
  <c r="F92" i="17"/>
  <c r="G92" i="17"/>
  <c r="A93" i="17"/>
  <c r="B93" i="17"/>
  <c r="C93" i="17"/>
  <c r="D93" i="17"/>
  <c r="E93" i="17"/>
  <c r="F93" i="17"/>
  <c r="G93" i="17"/>
  <c r="A94" i="17"/>
  <c r="B94" i="17"/>
  <c r="C94" i="17"/>
  <c r="D94" i="17"/>
  <c r="E94" i="17"/>
  <c r="F94" i="17"/>
  <c r="G94" i="17"/>
  <c r="A95" i="17"/>
  <c r="B95" i="17"/>
  <c r="C95" i="17"/>
  <c r="D95" i="17"/>
  <c r="E95" i="17"/>
  <c r="F95" i="17"/>
  <c r="G95" i="17"/>
  <c r="A96" i="17"/>
  <c r="B96" i="17"/>
  <c r="C96" i="17"/>
  <c r="D96" i="17"/>
  <c r="E96" i="17"/>
  <c r="F96" i="17"/>
  <c r="G96" i="17"/>
  <c r="A97" i="17"/>
  <c r="B97" i="17"/>
  <c r="C97" i="17"/>
  <c r="D97" i="17"/>
  <c r="E97" i="17"/>
  <c r="F97" i="17"/>
  <c r="G97" i="17"/>
  <c r="A98" i="17"/>
  <c r="B98" i="17"/>
  <c r="C98" i="17"/>
  <c r="D98" i="17"/>
  <c r="E98" i="17"/>
  <c r="F98" i="17"/>
  <c r="G98" i="17"/>
  <c r="A99" i="17"/>
  <c r="B99" i="17"/>
  <c r="C99" i="17"/>
  <c r="D99" i="17"/>
  <c r="E99" i="17"/>
  <c r="F99" i="17"/>
  <c r="G99" i="17"/>
  <c r="A100" i="17"/>
  <c r="B100" i="17"/>
  <c r="C100" i="17"/>
  <c r="D100" i="17"/>
  <c r="E100" i="17"/>
  <c r="F100" i="17"/>
  <c r="G100" i="17"/>
  <c r="A101" i="17"/>
  <c r="B101" i="17"/>
  <c r="C101" i="17"/>
  <c r="D101" i="17"/>
  <c r="E101" i="17"/>
  <c r="F101" i="17"/>
  <c r="G101" i="17"/>
  <c r="A102" i="17"/>
  <c r="B102" i="17"/>
  <c r="C102" i="17"/>
  <c r="D102" i="17"/>
  <c r="E102" i="17"/>
  <c r="F102" i="17"/>
  <c r="G102" i="17"/>
  <c r="A103" i="17"/>
  <c r="B103" i="17"/>
  <c r="C103" i="17"/>
  <c r="D103" i="17"/>
  <c r="E103" i="17"/>
  <c r="F103" i="17"/>
  <c r="G103" i="17"/>
  <c r="A104" i="17"/>
  <c r="B104" i="17"/>
  <c r="C104" i="17"/>
  <c r="D104" i="17"/>
  <c r="E104" i="17"/>
  <c r="F104" i="17"/>
  <c r="G104" i="17"/>
  <c r="A105" i="17"/>
  <c r="B105" i="17"/>
  <c r="C105" i="17"/>
  <c r="D105" i="17"/>
  <c r="E105" i="17"/>
  <c r="F105" i="17"/>
  <c r="G105" i="17"/>
  <c r="A106" i="17"/>
  <c r="B106" i="17"/>
  <c r="C106" i="17"/>
  <c r="D106" i="17"/>
  <c r="E106" i="17"/>
  <c r="F106" i="17"/>
  <c r="G106" i="17"/>
  <c r="A107" i="17"/>
  <c r="B107" i="17"/>
  <c r="C107" i="17"/>
  <c r="D107" i="17"/>
  <c r="E107" i="17"/>
  <c r="F107" i="17"/>
  <c r="G107" i="17"/>
  <c r="A108" i="17"/>
  <c r="B108" i="17"/>
  <c r="C108" i="17"/>
  <c r="D108" i="17"/>
  <c r="E108" i="17"/>
  <c r="F108" i="17"/>
  <c r="G108" i="17"/>
  <c r="A109" i="17"/>
  <c r="B109" i="17"/>
  <c r="C109" i="17"/>
  <c r="D109" i="17"/>
  <c r="E109" i="17"/>
  <c r="F109" i="17"/>
  <c r="G109" i="17"/>
  <c r="A110" i="17"/>
  <c r="B110" i="17"/>
  <c r="C110" i="17"/>
  <c r="D110" i="17"/>
  <c r="E110" i="17"/>
  <c r="F110" i="17"/>
  <c r="G110" i="17"/>
  <c r="A111" i="17"/>
  <c r="B111" i="17"/>
  <c r="C111" i="17"/>
  <c r="D111" i="17"/>
  <c r="E111" i="17"/>
  <c r="F111" i="17"/>
  <c r="G111" i="17"/>
  <c r="A112" i="17"/>
  <c r="B112" i="17"/>
  <c r="C112" i="17"/>
  <c r="D112" i="17"/>
  <c r="E112" i="17"/>
  <c r="F112" i="17"/>
  <c r="G112" i="17"/>
  <c r="A113" i="17"/>
  <c r="B113" i="17"/>
  <c r="C113" i="17"/>
  <c r="D113" i="17"/>
  <c r="E113" i="17"/>
  <c r="F113" i="17"/>
  <c r="G113" i="17"/>
  <c r="A114" i="17"/>
  <c r="B114" i="17"/>
  <c r="C114" i="17"/>
  <c r="D114" i="17"/>
  <c r="E114" i="17"/>
  <c r="F114" i="17"/>
  <c r="G114" i="17"/>
  <c r="A115" i="17"/>
  <c r="B115" i="17"/>
  <c r="C115" i="17"/>
  <c r="D115" i="17"/>
  <c r="E115" i="17"/>
  <c r="F115" i="17"/>
  <c r="G115" i="17"/>
  <c r="A116" i="17"/>
  <c r="B116" i="17"/>
  <c r="C116" i="17"/>
  <c r="D116" i="17"/>
  <c r="E116" i="17"/>
  <c r="F116" i="17"/>
  <c r="G116" i="17"/>
  <c r="A117" i="17"/>
  <c r="B117" i="17"/>
  <c r="C117" i="17"/>
  <c r="D117" i="17"/>
  <c r="E117" i="17"/>
  <c r="F117" i="17"/>
  <c r="G117" i="17"/>
  <c r="A118" i="17"/>
  <c r="B118" i="17"/>
  <c r="C118" i="17"/>
  <c r="D118" i="17"/>
  <c r="E118" i="17"/>
  <c r="F118" i="17"/>
  <c r="G118" i="17"/>
  <c r="A119" i="17"/>
  <c r="B119" i="17"/>
  <c r="C119" i="17"/>
  <c r="D119" i="17"/>
  <c r="E119" i="17"/>
  <c r="F119" i="17"/>
  <c r="G119" i="17"/>
  <c r="A120" i="17"/>
  <c r="B120" i="17"/>
  <c r="C120" i="17"/>
  <c r="D120" i="17"/>
  <c r="E120" i="17"/>
  <c r="F120" i="17"/>
  <c r="G120" i="17"/>
  <c r="A121" i="17"/>
  <c r="B121" i="17"/>
  <c r="C121" i="17"/>
  <c r="D121" i="17"/>
  <c r="E121" i="17"/>
  <c r="F121" i="17"/>
  <c r="G121" i="17"/>
  <c r="A122" i="17"/>
  <c r="B122" i="17"/>
  <c r="C122" i="17"/>
  <c r="D122" i="17"/>
  <c r="E122" i="17"/>
  <c r="F122" i="17"/>
  <c r="G122" i="17"/>
  <c r="A123" i="17"/>
  <c r="B123" i="17"/>
  <c r="C123" i="17"/>
  <c r="D123" i="17"/>
  <c r="E123" i="17"/>
  <c r="F123" i="17"/>
  <c r="G123" i="17"/>
  <c r="A124" i="17"/>
  <c r="B124" i="17"/>
  <c r="C124" i="17"/>
  <c r="D124" i="17"/>
  <c r="E124" i="17"/>
  <c r="F124" i="17"/>
  <c r="G124" i="17"/>
  <c r="A125" i="17"/>
  <c r="B125" i="17"/>
  <c r="C125" i="17"/>
  <c r="D125" i="17"/>
  <c r="E125" i="17"/>
  <c r="F125" i="17"/>
  <c r="G125" i="17"/>
  <c r="A126" i="17"/>
  <c r="B126" i="17"/>
  <c r="C126" i="17"/>
  <c r="D126" i="17"/>
  <c r="E126" i="17"/>
  <c r="F126" i="17"/>
  <c r="G126" i="17"/>
  <c r="A127" i="17"/>
  <c r="B127" i="17"/>
  <c r="C127" i="17"/>
  <c r="D127" i="17"/>
  <c r="E127" i="17"/>
  <c r="F127" i="17"/>
  <c r="G127" i="17"/>
  <c r="A128" i="17"/>
  <c r="B128" i="17"/>
  <c r="C128" i="17"/>
  <c r="D128" i="17"/>
  <c r="E128" i="17"/>
  <c r="F128" i="17"/>
  <c r="G128" i="17"/>
  <c r="A129" i="17"/>
  <c r="B129" i="17"/>
  <c r="C129" i="17"/>
  <c r="D129" i="17"/>
  <c r="E129" i="17"/>
  <c r="F129" i="17"/>
  <c r="G129" i="17"/>
  <c r="A130" i="17"/>
  <c r="B130" i="17"/>
  <c r="C130" i="17"/>
  <c r="D130" i="17"/>
  <c r="E130" i="17"/>
  <c r="F130" i="17"/>
  <c r="G130" i="17"/>
  <c r="A131" i="17"/>
  <c r="B131" i="17"/>
  <c r="C131" i="17"/>
  <c r="D131" i="17"/>
  <c r="E131" i="17"/>
  <c r="F131" i="17"/>
  <c r="G131" i="17"/>
  <c r="A132" i="17"/>
  <c r="B132" i="17"/>
  <c r="C132" i="17"/>
  <c r="D132" i="17"/>
  <c r="E132" i="17"/>
  <c r="F132" i="17"/>
  <c r="G132" i="17"/>
  <c r="A133" i="17"/>
  <c r="B133" i="17"/>
  <c r="C133" i="17"/>
  <c r="D133" i="17"/>
  <c r="E133" i="17"/>
  <c r="F133" i="17"/>
  <c r="G133" i="17"/>
  <c r="A134" i="17"/>
  <c r="B134" i="17"/>
  <c r="C134" i="17"/>
  <c r="D134" i="17"/>
  <c r="E134" i="17"/>
  <c r="F134" i="17"/>
  <c r="G134" i="17"/>
  <c r="A135" i="17"/>
  <c r="B135" i="17"/>
  <c r="C135" i="17"/>
  <c r="D135" i="17"/>
  <c r="E135" i="17"/>
  <c r="F135" i="17"/>
  <c r="G135" i="17"/>
  <c r="A136" i="17"/>
  <c r="B136" i="17"/>
  <c r="C136" i="17"/>
  <c r="D136" i="17"/>
  <c r="E136" i="17"/>
  <c r="F136" i="17"/>
  <c r="G136" i="17"/>
  <c r="A137" i="17"/>
  <c r="B137" i="17"/>
  <c r="C137" i="17"/>
  <c r="D137" i="17"/>
  <c r="E137" i="17"/>
  <c r="F137" i="17"/>
  <c r="G137" i="17"/>
  <c r="A138" i="17"/>
  <c r="B138" i="17"/>
  <c r="C138" i="17"/>
  <c r="D138" i="17"/>
  <c r="E138" i="17"/>
  <c r="F138" i="17"/>
  <c r="G138" i="17"/>
  <c r="A139" i="17"/>
  <c r="B139" i="17"/>
  <c r="C139" i="17"/>
  <c r="D139" i="17"/>
  <c r="E139" i="17"/>
  <c r="F139" i="17"/>
  <c r="G139" i="17"/>
  <c r="A140" i="17"/>
  <c r="B140" i="17"/>
  <c r="C140" i="17"/>
  <c r="D140" i="17"/>
  <c r="E140" i="17"/>
  <c r="F140" i="17"/>
  <c r="G140" i="17"/>
  <c r="A141" i="17"/>
  <c r="B141" i="17"/>
  <c r="C141" i="17"/>
  <c r="D141" i="17"/>
  <c r="E141" i="17"/>
  <c r="F141" i="17"/>
  <c r="G141" i="17"/>
  <c r="A142" i="17"/>
  <c r="B142" i="17"/>
  <c r="C142" i="17"/>
  <c r="D142" i="17"/>
  <c r="E142" i="17"/>
  <c r="F142" i="17"/>
  <c r="G142" i="17"/>
  <c r="A143" i="17"/>
  <c r="B143" i="17"/>
  <c r="C143" i="17"/>
  <c r="D143" i="17"/>
  <c r="E143" i="17"/>
  <c r="F143" i="17"/>
  <c r="G143" i="17"/>
  <c r="A144" i="17"/>
  <c r="B144" i="17"/>
  <c r="C144" i="17"/>
  <c r="D144" i="17"/>
  <c r="E144" i="17"/>
  <c r="F144" i="17"/>
  <c r="G144" i="17"/>
  <c r="A145" i="17"/>
  <c r="B145" i="17"/>
  <c r="C145" i="17"/>
  <c r="D145" i="17"/>
  <c r="E145" i="17"/>
  <c r="F145" i="17"/>
  <c r="G145" i="17"/>
  <c r="A146" i="17"/>
  <c r="B146" i="17"/>
  <c r="C146" i="17"/>
  <c r="D146" i="17"/>
  <c r="E146" i="17"/>
  <c r="F146" i="17"/>
  <c r="G146" i="17"/>
  <c r="A147" i="17"/>
  <c r="B147" i="17"/>
  <c r="C147" i="17"/>
  <c r="D147" i="17"/>
  <c r="E147" i="17"/>
  <c r="F147" i="17"/>
  <c r="G147" i="17"/>
  <c r="A148" i="17"/>
  <c r="B148" i="17"/>
  <c r="C148" i="17"/>
  <c r="D148" i="17"/>
  <c r="E148" i="17"/>
  <c r="F148" i="17"/>
  <c r="G148" i="17"/>
  <c r="A149" i="17"/>
  <c r="B149" i="17"/>
  <c r="C149" i="17"/>
  <c r="D149" i="17"/>
  <c r="E149" i="17"/>
  <c r="F149" i="17"/>
  <c r="G149" i="17"/>
  <c r="A150" i="17"/>
  <c r="B150" i="17"/>
  <c r="C150" i="17"/>
  <c r="D150" i="17"/>
  <c r="E150" i="17"/>
  <c r="F150" i="17"/>
  <c r="G150" i="17"/>
  <c r="A151" i="17"/>
  <c r="B151" i="17"/>
  <c r="C151" i="17"/>
  <c r="D151" i="17"/>
  <c r="E151" i="17"/>
  <c r="F151" i="17"/>
  <c r="G151" i="17"/>
  <c r="A152" i="17"/>
  <c r="B152" i="17"/>
  <c r="C152" i="17"/>
  <c r="D152" i="17"/>
  <c r="E152" i="17"/>
  <c r="F152" i="17"/>
  <c r="G152" i="17"/>
  <c r="A153" i="17"/>
  <c r="B153" i="17"/>
  <c r="C153" i="17"/>
  <c r="D153" i="17"/>
  <c r="E153" i="17"/>
  <c r="F153" i="17"/>
  <c r="G153" i="17"/>
  <c r="A154" i="17"/>
  <c r="B154" i="17"/>
  <c r="C154" i="17"/>
  <c r="D154" i="17"/>
  <c r="E154" i="17"/>
  <c r="F154" i="17"/>
  <c r="G154" i="17"/>
  <c r="A155" i="17"/>
  <c r="B155" i="17"/>
  <c r="C155" i="17"/>
  <c r="D155" i="17"/>
  <c r="E155" i="17"/>
  <c r="F155" i="17"/>
  <c r="G155" i="17"/>
  <c r="A156" i="17"/>
  <c r="B156" i="17"/>
  <c r="C156" i="17"/>
  <c r="D156" i="17"/>
  <c r="E156" i="17"/>
  <c r="F156" i="17"/>
  <c r="G156" i="17"/>
  <c r="A157" i="17"/>
  <c r="B157" i="17"/>
  <c r="C157" i="17"/>
  <c r="D157" i="17"/>
  <c r="E157" i="17"/>
  <c r="F157" i="17"/>
  <c r="G157" i="17"/>
  <c r="A158" i="17"/>
  <c r="B158" i="17"/>
  <c r="C158" i="17"/>
  <c r="D158" i="17"/>
  <c r="E158" i="17"/>
  <c r="F158" i="17"/>
  <c r="G158" i="17"/>
  <c r="A159" i="17"/>
  <c r="B159" i="17"/>
  <c r="C159" i="17"/>
  <c r="D159" i="17"/>
  <c r="E159" i="17"/>
  <c r="F159" i="17"/>
  <c r="G159" i="17"/>
  <c r="A160" i="17"/>
  <c r="B160" i="17"/>
  <c r="C160" i="17"/>
  <c r="D160" i="17"/>
  <c r="E160" i="17"/>
  <c r="F160" i="17"/>
  <c r="G160" i="17"/>
  <c r="A161" i="17"/>
  <c r="B161" i="17"/>
  <c r="C161" i="17"/>
  <c r="D161" i="17"/>
  <c r="E161" i="17"/>
  <c r="F161" i="17"/>
  <c r="G161" i="17"/>
  <c r="A162" i="17"/>
  <c r="B162" i="17"/>
  <c r="C162" i="17"/>
  <c r="D162" i="17"/>
  <c r="E162" i="17"/>
  <c r="F162" i="17"/>
  <c r="G162" i="17"/>
  <c r="A163" i="17"/>
  <c r="B163" i="17"/>
  <c r="C163" i="17"/>
  <c r="D163" i="17"/>
  <c r="E163" i="17"/>
  <c r="F163" i="17"/>
  <c r="G163" i="17"/>
  <c r="A164" i="17"/>
  <c r="B164" i="17"/>
  <c r="C164" i="17"/>
  <c r="D164" i="17"/>
  <c r="E164" i="17"/>
  <c r="F164" i="17"/>
  <c r="G164" i="17"/>
  <c r="A165" i="17"/>
  <c r="B165" i="17"/>
  <c r="C165" i="17"/>
  <c r="D165" i="17"/>
  <c r="E165" i="17"/>
  <c r="F165" i="17"/>
  <c r="G165" i="17"/>
  <c r="A166" i="17"/>
  <c r="B166" i="17"/>
  <c r="C166" i="17"/>
  <c r="D166" i="17"/>
  <c r="E166" i="17"/>
  <c r="F166" i="17"/>
  <c r="G166" i="17"/>
  <c r="A167" i="17"/>
  <c r="B167" i="17"/>
  <c r="C167" i="17"/>
  <c r="D167" i="17"/>
  <c r="E167" i="17"/>
  <c r="F167" i="17"/>
  <c r="G167" i="17"/>
  <c r="A168" i="17"/>
  <c r="B168" i="17"/>
  <c r="C168" i="17"/>
  <c r="D168" i="17"/>
  <c r="E168" i="17"/>
  <c r="F168" i="17"/>
  <c r="G168" i="17"/>
  <c r="A169" i="17"/>
  <c r="B169" i="17"/>
  <c r="C169" i="17"/>
  <c r="D169" i="17"/>
  <c r="E169" i="17"/>
  <c r="F169" i="17"/>
  <c r="G169" i="17"/>
  <c r="A170" i="17"/>
  <c r="B170" i="17"/>
  <c r="C170" i="17"/>
  <c r="D170" i="17"/>
  <c r="E170" i="17"/>
  <c r="F170" i="17"/>
  <c r="G170" i="17"/>
  <c r="A171" i="17"/>
  <c r="B171" i="17"/>
  <c r="C171" i="17"/>
  <c r="D171" i="17"/>
  <c r="E171" i="17"/>
  <c r="F171" i="17"/>
  <c r="G171" i="17"/>
  <c r="A172" i="17"/>
  <c r="B172" i="17"/>
  <c r="C172" i="17"/>
  <c r="D172" i="17"/>
  <c r="E172" i="17"/>
  <c r="F172" i="17"/>
  <c r="G172" i="17"/>
  <c r="A173" i="17"/>
  <c r="B173" i="17"/>
  <c r="C173" i="17"/>
  <c r="D173" i="17"/>
  <c r="E173" i="17"/>
  <c r="F173" i="17"/>
  <c r="G173" i="17"/>
  <c r="A174" i="17"/>
  <c r="B174" i="17"/>
  <c r="C174" i="17"/>
  <c r="D174" i="17"/>
  <c r="E174" i="17"/>
  <c r="F174" i="17"/>
  <c r="G174" i="17"/>
  <c r="A175" i="17"/>
  <c r="B175" i="17"/>
  <c r="C175" i="17"/>
  <c r="D175" i="17"/>
  <c r="E175" i="17"/>
  <c r="F175" i="17"/>
  <c r="G175" i="17"/>
  <c r="A176" i="17"/>
  <c r="B176" i="17"/>
  <c r="C176" i="17"/>
  <c r="D176" i="17"/>
  <c r="E176" i="17"/>
  <c r="F176" i="17"/>
  <c r="G176" i="17"/>
  <c r="A177" i="17"/>
  <c r="B177" i="17"/>
  <c r="C177" i="17"/>
  <c r="D177" i="17"/>
  <c r="E177" i="17"/>
  <c r="F177" i="17"/>
  <c r="G177" i="17"/>
  <c r="A178" i="17"/>
  <c r="B178" i="17"/>
  <c r="C178" i="17"/>
  <c r="D178" i="17"/>
  <c r="E178" i="17"/>
  <c r="F178" i="17"/>
  <c r="G178" i="17"/>
  <c r="A179" i="17"/>
  <c r="B179" i="17"/>
  <c r="C179" i="17"/>
  <c r="D179" i="17"/>
  <c r="E179" i="17"/>
  <c r="F179" i="17"/>
  <c r="G179" i="17"/>
  <c r="A180" i="17"/>
  <c r="B180" i="17"/>
  <c r="C180" i="17"/>
  <c r="D180" i="17"/>
  <c r="E180" i="17"/>
  <c r="F180" i="17"/>
  <c r="G180" i="17"/>
  <c r="A181" i="17"/>
  <c r="B181" i="17"/>
  <c r="C181" i="17"/>
  <c r="D181" i="17"/>
  <c r="E181" i="17"/>
  <c r="F181" i="17"/>
  <c r="G181" i="17"/>
  <c r="A182" i="17"/>
  <c r="B182" i="17"/>
  <c r="C182" i="17"/>
  <c r="D182" i="17"/>
  <c r="E182" i="17"/>
  <c r="F182" i="17"/>
  <c r="G182" i="17"/>
  <c r="A183" i="17"/>
  <c r="B183" i="17"/>
  <c r="C183" i="17"/>
  <c r="D183" i="17"/>
  <c r="E183" i="17"/>
  <c r="F183" i="17"/>
  <c r="G183" i="17"/>
  <c r="A184" i="17"/>
  <c r="B184" i="17"/>
  <c r="C184" i="17"/>
  <c r="D184" i="17"/>
  <c r="E184" i="17"/>
  <c r="F184" i="17"/>
  <c r="G184" i="17"/>
  <c r="A185" i="17"/>
  <c r="B185" i="17"/>
  <c r="C185" i="17"/>
  <c r="D185" i="17"/>
  <c r="E185" i="17"/>
  <c r="F185" i="17"/>
  <c r="G185" i="17"/>
  <c r="A186" i="17"/>
  <c r="B186" i="17"/>
  <c r="C186" i="17"/>
  <c r="D186" i="17"/>
  <c r="E186" i="17"/>
  <c r="F186" i="17"/>
  <c r="G186" i="17"/>
  <c r="A187" i="17"/>
  <c r="B187" i="17"/>
  <c r="C187" i="17"/>
  <c r="D187" i="17"/>
  <c r="E187" i="17"/>
  <c r="F187" i="17"/>
  <c r="G187" i="17"/>
  <c r="A188" i="17"/>
  <c r="B188" i="17"/>
  <c r="C188" i="17"/>
  <c r="D188" i="17"/>
  <c r="E188" i="17"/>
  <c r="F188" i="17"/>
  <c r="G188" i="17"/>
  <c r="A189" i="17"/>
  <c r="B189" i="17"/>
  <c r="C189" i="17"/>
  <c r="D189" i="17"/>
  <c r="E189" i="17"/>
  <c r="F189" i="17"/>
  <c r="G189" i="17"/>
  <c r="A190" i="17"/>
  <c r="B190" i="17"/>
  <c r="C190" i="17"/>
  <c r="D190" i="17"/>
  <c r="E190" i="17"/>
  <c r="F190" i="17"/>
  <c r="G190" i="17"/>
  <c r="A191" i="17"/>
  <c r="B191" i="17"/>
  <c r="C191" i="17"/>
  <c r="D191" i="17"/>
  <c r="E191" i="17"/>
  <c r="F191" i="17"/>
  <c r="G191" i="17"/>
  <c r="A192" i="17"/>
  <c r="B192" i="17"/>
  <c r="C192" i="17"/>
  <c r="D192" i="17"/>
  <c r="E192" i="17"/>
  <c r="F192" i="17"/>
  <c r="G192" i="17"/>
  <c r="A193" i="17"/>
  <c r="B193" i="17"/>
  <c r="C193" i="17"/>
  <c r="D193" i="17"/>
  <c r="E193" i="17"/>
  <c r="F193" i="17"/>
  <c r="G193" i="17"/>
  <c r="A194" i="17"/>
  <c r="B194" i="17"/>
  <c r="C194" i="17"/>
  <c r="D194" i="17"/>
  <c r="E194" i="17"/>
  <c r="F194" i="17"/>
  <c r="G194" i="17"/>
  <c r="A195" i="17"/>
  <c r="B195" i="17"/>
  <c r="C195" i="17"/>
  <c r="D195" i="17"/>
  <c r="E195" i="17"/>
  <c r="F195" i="17"/>
  <c r="G195" i="17"/>
  <c r="A196" i="17"/>
  <c r="B196" i="17"/>
  <c r="C196" i="17"/>
  <c r="D196" i="17"/>
  <c r="E196" i="17"/>
  <c r="F196" i="17"/>
  <c r="G196" i="17"/>
  <c r="A197" i="17"/>
  <c r="B197" i="17"/>
  <c r="C197" i="17"/>
  <c r="D197" i="17"/>
  <c r="E197" i="17"/>
  <c r="F197" i="17"/>
  <c r="G197" i="17"/>
  <c r="A198" i="17"/>
  <c r="B198" i="17"/>
  <c r="C198" i="17"/>
  <c r="D198" i="17"/>
  <c r="E198" i="17"/>
  <c r="F198" i="17"/>
  <c r="G198" i="17"/>
  <c r="A199" i="17"/>
  <c r="B199" i="17"/>
  <c r="C199" i="17"/>
  <c r="D199" i="17"/>
  <c r="E199" i="17"/>
  <c r="F199" i="17"/>
  <c r="G199" i="17"/>
  <c r="A200" i="17"/>
  <c r="B200" i="17"/>
  <c r="C200" i="17"/>
  <c r="D200" i="17"/>
  <c r="E200" i="17"/>
  <c r="F200" i="17"/>
  <c r="G200" i="17"/>
  <c r="A201" i="17"/>
  <c r="B201" i="17"/>
  <c r="C201" i="17"/>
  <c r="D201" i="17"/>
  <c r="E201" i="17"/>
  <c r="F201" i="17"/>
  <c r="G201" i="17"/>
  <c r="A202" i="17"/>
  <c r="B202" i="17"/>
  <c r="C202" i="17"/>
  <c r="D202" i="17"/>
  <c r="E202" i="17"/>
  <c r="F202" i="17"/>
  <c r="G202" i="17"/>
  <c r="A203" i="17"/>
  <c r="B203" i="17"/>
  <c r="C203" i="17"/>
  <c r="D203" i="17"/>
  <c r="E203" i="17"/>
  <c r="F203" i="17"/>
  <c r="G203" i="17"/>
  <c r="A204" i="17"/>
  <c r="B204" i="17"/>
  <c r="C204" i="17"/>
  <c r="D204" i="17"/>
  <c r="E204" i="17"/>
  <c r="F204" i="17"/>
  <c r="G204" i="17"/>
  <c r="A205" i="17"/>
  <c r="B205" i="17"/>
  <c r="C205" i="17"/>
  <c r="D205" i="17"/>
  <c r="E205" i="17"/>
  <c r="F205" i="17"/>
  <c r="G205" i="17"/>
  <c r="A206" i="17"/>
  <c r="B206" i="17"/>
  <c r="C206" i="17"/>
  <c r="D206" i="17"/>
  <c r="E206" i="17"/>
  <c r="F206" i="17"/>
  <c r="G206" i="17"/>
  <c r="A207" i="17"/>
  <c r="B207" i="17"/>
  <c r="C207" i="17"/>
  <c r="D207" i="17"/>
  <c r="E207" i="17"/>
  <c r="F207" i="17"/>
  <c r="G207" i="17"/>
  <c r="A208" i="17"/>
  <c r="B208" i="17"/>
  <c r="C208" i="17"/>
  <c r="D208" i="17"/>
  <c r="E208" i="17"/>
  <c r="F208" i="17"/>
  <c r="G208" i="17"/>
  <c r="A209" i="17"/>
  <c r="B209" i="17"/>
  <c r="C209" i="17"/>
  <c r="D209" i="17"/>
  <c r="E209" i="17"/>
  <c r="F209" i="17"/>
  <c r="G209" i="17"/>
  <c r="A210" i="17"/>
  <c r="B210" i="17"/>
  <c r="C210" i="17"/>
  <c r="D210" i="17"/>
  <c r="E210" i="17"/>
  <c r="F210" i="17"/>
  <c r="G210" i="17"/>
  <c r="A211" i="17"/>
  <c r="B211" i="17"/>
  <c r="C211" i="17"/>
  <c r="D211" i="17"/>
  <c r="E211" i="17"/>
  <c r="F211" i="17"/>
  <c r="G211" i="17"/>
  <c r="A212" i="17"/>
  <c r="B212" i="17"/>
  <c r="C212" i="17"/>
  <c r="D212" i="17"/>
  <c r="E212" i="17"/>
  <c r="F212" i="17"/>
  <c r="G212" i="17"/>
  <c r="A213" i="17"/>
  <c r="B213" i="17"/>
  <c r="C213" i="17"/>
  <c r="D213" i="17"/>
  <c r="E213" i="17"/>
  <c r="F213" i="17"/>
  <c r="G213" i="17"/>
  <c r="A214" i="17"/>
  <c r="B214" i="17"/>
  <c r="C214" i="17"/>
  <c r="D214" i="17"/>
  <c r="E214" i="17"/>
  <c r="F214" i="17"/>
  <c r="G214" i="17"/>
  <c r="A215" i="17"/>
  <c r="B215" i="17"/>
  <c r="C215" i="17"/>
  <c r="D215" i="17"/>
  <c r="E215" i="17"/>
  <c r="F215" i="17"/>
  <c r="G215" i="17"/>
  <c r="A216" i="17"/>
  <c r="B216" i="17"/>
  <c r="C216" i="17"/>
  <c r="D216" i="17"/>
  <c r="E216" i="17"/>
  <c r="F216" i="17"/>
  <c r="G216" i="17"/>
  <c r="A217" i="17"/>
  <c r="B217" i="17"/>
  <c r="C217" i="17"/>
  <c r="D217" i="17"/>
  <c r="E217" i="17"/>
  <c r="F217" i="17"/>
  <c r="G217" i="17"/>
  <c r="A218" i="17"/>
  <c r="B218" i="17"/>
  <c r="C218" i="17"/>
  <c r="D218" i="17"/>
  <c r="E218" i="17"/>
  <c r="F218" i="17"/>
  <c r="G218" i="17"/>
  <c r="A219" i="17"/>
  <c r="B219" i="17"/>
  <c r="C219" i="17"/>
  <c r="D219" i="17"/>
  <c r="E219" i="17"/>
  <c r="F219" i="17"/>
  <c r="G219" i="17"/>
  <c r="A220" i="17"/>
  <c r="B220" i="17"/>
  <c r="C220" i="17"/>
  <c r="D220" i="17"/>
  <c r="E220" i="17"/>
  <c r="F220" i="17"/>
  <c r="G220" i="17"/>
  <c r="A221" i="17"/>
  <c r="B221" i="17"/>
  <c r="C221" i="17"/>
  <c r="D221" i="17"/>
  <c r="E221" i="17"/>
  <c r="F221" i="17"/>
  <c r="G221" i="17"/>
  <c r="A222" i="17"/>
  <c r="B222" i="17"/>
  <c r="C222" i="17"/>
  <c r="D222" i="17"/>
  <c r="E222" i="17"/>
  <c r="F222" i="17"/>
  <c r="G222" i="17"/>
  <c r="A223" i="17"/>
  <c r="B223" i="17"/>
  <c r="C223" i="17"/>
  <c r="D223" i="17"/>
  <c r="E223" i="17"/>
  <c r="F223" i="17"/>
  <c r="G223" i="17"/>
  <c r="A224" i="17"/>
  <c r="B224" i="17"/>
  <c r="C224" i="17"/>
  <c r="D224" i="17"/>
  <c r="E224" i="17"/>
  <c r="F224" i="17"/>
  <c r="G224" i="17"/>
  <c r="A225" i="17"/>
  <c r="B225" i="17"/>
  <c r="C225" i="17"/>
  <c r="D225" i="17"/>
  <c r="E225" i="17"/>
  <c r="F225" i="17"/>
  <c r="G225" i="17"/>
  <c r="A226" i="17"/>
  <c r="B226" i="17"/>
  <c r="C226" i="17"/>
  <c r="D226" i="17"/>
  <c r="E226" i="17"/>
  <c r="F226" i="17"/>
  <c r="G226" i="17"/>
  <c r="A227" i="17"/>
  <c r="B227" i="17"/>
  <c r="C227" i="17"/>
  <c r="D227" i="17"/>
  <c r="E227" i="17"/>
  <c r="F227" i="17"/>
  <c r="G227" i="17"/>
  <c r="A228" i="17"/>
  <c r="B228" i="17"/>
  <c r="C228" i="17"/>
  <c r="D228" i="17"/>
  <c r="E228" i="17"/>
  <c r="F228" i="17"/>
  <c r="G228" i="17"/>
  <c r="A229" i="17"/>
  <c r="B229" i="17"/>
  <c r="C229" i="17"/>
  <c r="D229" i="17"/>
  <c r="E229" i="17"/>
  <c r="F229" i="17"/>
  <c r="G229" i="17"/>
  <c r="A230" i="17"/>
  <c r="B230" i="17"/>
  <c r="C230" i="17"/>
  <c r="D230" i="17"/>
  <c r="E230" i="17"/>
  <c r="F230" i="17"/>
  <c r="G230" i="17"/>
  <c r="A231" i="17"/>
  <c r="B231" i="17"/>
  <c r="C231" i="17"/>
  <c r="D231" i="17"/>
  <c r="E231" i="17"/>
  <c r="F231" i="17"/>
  <c r="G231" i="17"/>
  <c r="A232" i="17"/>
  <c r="B232" i="17"/>
  <c r="C232" i="17"/>
  <c r="D232" i="17"/>
  <c r="E232" i="17"/>
  <c r="F232" i="17"/>
  <c r="G232" i="17"/>
  <c r="A233" i="17"/>
  <c r="B233" i="17"/>
  <c r="C233" i="17"/>
  <c r="D233" i="17"/>
  <c r="E233" i="17"/>
  <c r="F233" i="17"/>
  <c r="G233" i="17"/>
  <c r="A234" i="17"/>
  <c r="B234" i="17"/>
  <c r="C234" i="17"/>
  <c r="D234" i="17"/>
  <c r="E234" i="17"/>
  <c r="F234" i="17"/>
  <c r="G234" i="17"/>
  <c r="A235" i="17"/>
  <c r="B235" i="17"/>
  <c r="C235" i="17"/>
  <c r="D235" i="17"/>
  <c r="E235" i="17"/>
  <c r="F235" i="17"/>
  <c r="G235" i="17"/>
  <c r="A236" i="17"/>
  <c r="B236" i="17"/>
  <c r="C236" i="17"/>
  <c r="D236" i="17"/>
  <c r="E236" i="17"/>
  <c r="F236" i="17"/>
  <c r="G236" i="17"/>
  <c r="A237" i="17"/>
  <c r="B237" i="17"/>
  <c r="C237" i="17"/>
  <c r="D237" i="17"/>
  <c r="E237" i="17"/>
  <c r="F237" i="17"/>
  <c r="G237" i="17"/>
  <c r="A238" i="17"/>
  <c r="B238" i="17"/>
  <c r="C238" i="17"/>
  <c r="D238" i="17"/>
  <c r="E238" i="17"/>
  <c r="F238" i="17"/>
  <c r="G238" i="17"/>
  <c r="A239" i="17"/>
  <c r="B239" i="17"/>
  <c r="C239" i="17"/>
  <c r="D239" i="17"/>
  <c r="E239" i="17"/>
  <c r="F239" i="17"/>
  <c r="G239" i="17"/>
  <c r="A240" i="17"/>
  <c r="B240" i="17"/>
  <c r="C240" i="17"/>
  <c r="D240" i="17"/>
  <c r="E240" i="17"/>
  <c r="F240" i="17"/>
  <c r="G240" i="17"/>
  <c r="A241" i="17"/>
  <c r="B241" i="17"/>
  <c r="C241" i="17"/>
  <c r="D241" i="17"/>
  <c r="E241" i="17"/>
  <c r="F241" i="17"/>
  <c r="G241" i="17"/>
  <c r="A242" i="17"/>
  <c r="B242" i="17"/>
  <c r="C242" i="17"/>
  <c r="D242" i="17"/>
  <c r="E242" i="17"/>
  <c r="F242" i="17"/>
  <c r="G242" i="17"/>
  <c r="A243" i="17"/>
  <c r="B243" i="17"/>
  <c r="C243" i="17"/>
  <c r="D243" i="17"/>
  <c r="E243" i="17"/>
  <c r="F243" i="17"/>
  <c r="G243" i="17"/>
  <c r="A244" i="17"/>
  <c r="B244" i="17"/>
  <c r="C244" i="17"/>
  <c r="D244" i="17"/>
  <c r="E244" i="17"/>
  <c r="F244" i="17"/>
  <c r="G244" i="17"/>
  <c r="A245" i="17"/>
  <c r="B245" i="17"/>
  <c r="C245" i="17"/>
  <c r="D245" i="17"/>
  <c r="E245" i="17"/>
  <c r="F245" i="17"/>
  <c r="G245" i="17"/>
  <c r="A246" i="17"/>
  <c r="B246" i="17"/>
  <c r="C246" i="17"/>
  <c r="D246" i="17"/>
  <c r="E246" i="17"/>
  <c r="F246" i="17"/>
  <c r="G246" i="17"/>
  <c r="A247" i="17"/>
  <c r="B247" i="17"/>
  <c r="C247" i="17"/>
  <c r="D247" i="17"/>
  <c r="E247" i="17"/>
  <c r="F247" i="17"/>
  <c r="G247" i="17"/>
  <c r="A248" i="17"/>
  <c r="B248" i="17"/>
  <c r="C248" i="17"/>
  <c r="D248" i="17"/>
  <c r="E248" i="17"/>
  <c r="F248" i="17"/>
  <c r="G248" i="17"/>
  <c r="A249" i="17"/>
  <c r="B249" i="17"/>
  <c r="C249" i="17"/>
  <c r="D249" i="17"/>
  <c r="E249" i="17"/>
  <c r="F249" i="17"/>
  <c r="G249" i="17"/>
  <c r="A250" i="17"/>
  <c r="B250" i="17"/>
  <c r="C250" i="17"/>
  <c r="D250" i="17"/>
  <c r="E250" i="17"/>
  <c r="F250" i="17"/>
  <c r="G250" i="17"/>
  <c r="A251" i="17"/>
  <c r="B251" i="17"/>
  <c r="C251" i="17"/>
  <c r="D251" i="17"/>
  <c r="E251" i="17"/>
  <c r="F251" i="17"/>
  <c r="G251" i="17"/>
  <c r="A252" i="17"/>
  <c r="B252" i="17"/>
  <c r="C252" i="17"/>
  <c r="D252" i="17"/>
  <c r="E252" i="17"/>
  <c r="F252" i="17"/>
  <c r="G252" i="17"/>
  <c r="A253" i="17"/>
  <c r="B253" i="17"/>
  <c r="C253" i="17"/>
  <c r="D253" i="17"/>
  <c r="E253" i="17"/>
  <c r="F253" i="17"/>
  <c r="G253" i="17"/>
  <c r="A254" i="17"/>
  <c r="B254" i="17"/>
  <c r="C254" i="17"/>
  <c r="D254" i="17"/>
  <c r="E254" i="17"/>
  <c r="F254" i="17"/>
  <c r="G254" i="17"/>
  <c r="A255" i="17"/>
  <c r="B255" i="17"/>
  <c r="C255" i="17"/>
  <c r="D255" i="17"/>
  <c r="E255" i="17"/>
  <c r="F255" i="17"/>
  <c r="G255" i="17"/>
  <c r="A256" i="17"/>
  <c r="B256" i="17"/>
  <c r="C256" i="17"/>
  <c r="D256" i="17"/>
  <c r="E256" i="17"/>
  <c r="F256" i="17"/>
  <c r="G256" i="17"/>
  <c r="A257" i="17"/>
  <c r="B257" i="17"/>
  <c r="C257" i="17"/>
  <c r="D257" i="17"/>
  <c r="E257" i="17"/>
  <c r="F257" i="17"/>
  <c r="G257" i="17"/>
  <c r="A258" i="17"/>
  <c r="B258" i="17"/>
  <c r="C258" i="17"/>
  <c r="D258" i="17"/>
  <c r="E258" i="17"/>
  <c r="F258" i="17"/>
  <c r="G258" i="17"/>
  <c r="A259" i="17"/>
  <c r="B259" i="17"/>
  <c r="C259" i="17"/>
  <c r="D259" i="17"/>
  <c r="E259" i="17"/>
  <c r="F259" i="17"/>
  <c r="G259" i="17"/>
  <c r="A260" i="17"/>
  <c r="B260" i="17"/>
  <c r="C260" i="17"/>
  <c r="D260" i="17"/>
  <c r="E260" i="17"/>
  <c r="F260" i="17"/>
  <c r="G260" i="17"/>
  <c r="A261" i="17"/>
  <c r="B261" i="17"/>
  <c r="C261" i="17"/>
  <c r="D261" i="17"/>
  <c r="E261" i="17"/>
  <c r="F261" i="17"/>
  <c r="G261" i="17"/>
  <c r="A262" i="17"/>
  <c r="B262" i="17"/>
  <c r="C262" i="17"/>
  <c r="D262" i="17"/>
  <c r="E262" i="17"/>
  <c r="F262" i="17"/>
  <c r="G262" i="17"/>
  <c r="A263" i="17"/>
  <c r="B263" i="17"/>
  <c r="C263" i="17"/>
  <c r="D263" i="17"/>
  <c r="E263" i="17"/>
  <c r="F263" i="17"/>
  <c r="G263" i="17"/>
  <c r="A264" i="17"/>
  <c r="B264" i="17"/>
  <c r="C264" i="17"/>
  <c r="D264" i="17"/>
  <c r="E264" i="17"/>
  <c r="F264" i="17"/>
  <c r="G264" i="17"/>
  <c r="A265" i="17"/>
  <c r="B265" i="17"/>
  <c r="C265" i="17"/>
  <c r="D265" i="17"/>
  <c r="E265" i="17"/>
  <c r="F265" i="17"/>
  <c r="G265" i="17"/>
  <c r="A266" i="17"/>
  <c r="B266" i="17"/>
  <c r="C266" i="17"/>
  <c r="D266" i="17"/>
  <c r="E266" i="17"/>
  <c r="F266" i="17"/>
  <c r="G266" i="17"/>
  <c r="A267" i="17"/>
  <c r="B267" i="17"/>
  <c r="C267" i="17"/>
  <c r="D267" i="17"/>
  <c r="E267" i="17"/>
  <c r="F267" i="17"/>
  <c r="G267" i="17"/>
  <c r="A268" i="17"/>
  <c r="B268" i="17"/>
  <c r="C268" i="17"/>
  <c r="D268" i="17"/>
  <c r="E268" i="17"/>
  <c r="F268" i="17"/>
  <c r="G268" i="17"/>
  <c r="A269" i="17"/>
  <c r="B269" i="17"/>
  <c r="C269" i="17"/>
  <c r="D269" i="17"/>
  <c r="E269" i="17"/>
  <c r="F269" i="17"/>
  <c r="G269" i="17"/>
  <c r="A270" i="17"/>
  <c r="B270" i="17"/>
  <c r="C270" i="17"/>
  <c r="D270" i="17"/>
  <c r="E270" i="17"/>
  <c r="F270" i="17"/>
  <c r="G270" i="17"/>
  <c r="A271" i="17"/>
  <c r="B271" i="17"/>
  <c r="C271" i="17"/>
  <c r="D271" i="17"/>
  <c r="E271" i="17"/>
  <c r="F271" i="17"/>
  <c r="G271" i="17"/>
  <c r="A272" i="17"/>
  <c r="B272" i="17"/>
  <c r="C272" i="17"/>
  <c r="D272" i="17"/>
  <c r="E272" i="17"/>
  <c r="F272" i="17"/>
  <c r="G272" i="17"/>
  <c r="A273" i="17"/>
  <c r="B273" i="17"/>
  <c r="C273" i="17"/>
  <c r="D273" i="17"/>
  <c r="E273" i="17"/>
  <c r="F273" i="17"/>
  <c r="G273" i="17"/>
  <c r="A274" i="17"/>
  <c r="B274" i="17"/>
  <c r="C274" i="17"/>
  <c r="D274" i="17"/>
  <c r="E274" i="17"/>
  <c r="F274" i="17"/>
  <c r="G274" i="17"/>
  <c r="A275" i="17"/>
  <c r="B275" i="17"/>
  <c r="C275" i="17"/>
  <c r="D275" i="17"/>
  <c r="E275" i="17"/>
  <c r="F275" i="17"/>
  <c r="G275" i="17"/>
  <c r="A276" i="17"/>
  <c r="B276" i="17"/>
  <c r="C276" i="17"/>
  <c r="D276" i="17"/>
  <c r="E276" i="17"/>
  <c r="F276" i="17"/>
  <c r="G276" i="17"/>
  <c r="A277" i="17"/>
  <c r="B277" i="17"/>
  <c r="C277" i="17"/>
  <c r="D277" i="17"/>
  <c r="E277" i="17"/>
  <c r="F277" i="17"/>
  <c r="G277" i="17"/>
  <c r="A278" i="17"/>
  <c r="B278" i="17"/>
  <c r="C278" i="17"/>
  <c r="D278" i="17"/>
  <c r="E278" i="17"/>
  <c r="F278" i="17"/>
  <c r="G278" i="17"/>
  <c r="A279" i="17"/>
  <c r="B279" i="17"/>
  <c r="C279" i="17"/>
  <c r="D279" i="17"/>
  <c r="E279" i="17"/>
  <c r="F279" i="17"/>
  <c r="G279" i="17"/>
  <c r="A280" i="17"/>
  <c r="B280" i="17"/>
  <c r="C280" i="17"/>
  <c r="D280" i="17"/>
  <c r="E280" i="17"/>
  <c r="F280" i="17"/>
  <c r="G280" i="17"/>
  <c r="A281" i="17"/>
  <c r="B281" i="17"/>
  <c r="C281" i="17"/>
  <c r="D281" i="17"/>
  <c r="E281" i="17"/>
  <c r="F281" i="17"/>
  <c r="G281" i="17"/>
  <c r="A282" i="17"/>
  <c r="B282" i="17"/>
  <c r="C282" i="17"/>
  <c r="D282" i="17"/>
  <c r="E282" i="17"/>
  <c r="F282" i="17"/>
  <c r="G282" i="17"/>
  <c r="A283" i="17"/>
  <c r="B283" i="17"/>
  <c r="C283" i="17"/>
  <c r="D283" i="17"/>
  <c r="E283" i="17"/>
  <c r="F283" i="17"/>
  <c r="G283" i="17"/>
  <c r="A284" i="17"/>
  <c r="B284" i="17"/>
  <c r="C284" i="17"/>
  <c r="D284" i="17"/>
  <c r="E284" i="17"/>
  <c r="F284" i="17"/>
  <c r="G284" i="17"/>
  <c r="A285" i="17"/>
  <c r="B285" i="17"/>
  <c r="C285" i="17"/>
  <c r="D285" i="17"/>
  <c r="E285" i="17"/>
  <c r="F285" i="17"/>
  <c r="G285" i="17"/>
  <c r="A286" i="17"/>
  <c r="B286" i="17"/>
  <c r="C286" i="17"/>
  <c r="D286" i="17"/>
  <c r="E286" i="17"/>
  <c r="F286" i="17"/>
  <c r="G286" i="17"/>
  <c r="A287" i="17"/>
  <c r="B287" i="17"/>
  <c r="C287" i="17"/>
  <c r="D287" i="17"/>
  <c r="E287" i="17"/>
  <c r="F287" i="17"/>
  <c r="G287" i="17"/>
  <c r="A288" i="17"/>
  <c r="B288" i="17"/>
  <c r="C288" i="17"/>
  <c r="D288" i="17"/>
  <c r="E288" i="17"/>
  <c r="F288" i="17"/>
  <c r="G288" i="17"/>
  <c r="A289" i="17"/>
  <c r="B289" i="17"/>
  <c r="C289" i="17"/>
  <c r="D289" i="17"/>
  <c r="E289" i="17"/>
  <c r="F289" i="17"/>
  <c r="G289" i="17"/>
  <c r="A290" i="17"/>
  <c r="B290" i="17"/>
  <c r="C290" i="17"/>
  <c r="D290" i="17"/>
  <c r="E290" i="17"/>
  <c r="F290" i="17"/>
  <c r="G290" i="17"/>
  <c r="A291" i="17"/>
  <c r="B291" i="17"/>
  <c r="C291" i="17"/>
  <c r="D291" i="17"/>
  <c r="E291" i="17"/>
  <c r="F291" i="17"/>
  <c r="G291" i="17"/>
  <c r="A292" i="17"/>
  <c r="B292" i="17"/>
  <c r="C292" i="17"/>
  <c r="D292" i="17"/>
  <c r="E292" i="17"/>
  <c r="F292" i="17"/>
  <c r="G292" i="17"/>
  <c r="A293" i="17"/>
  <c r="B293" i="17"/>
  <c r="C293" i="17"/>
  <c r="D293" i="17"/>
  <c r="E293" i="17"/>
  <c r="F293" i="17"/>
  <c r="G293" i="17"/>
  <c r="A294" i="17"/>
  <c r="B294" i="17"/>
  <c r="C294" i="17"/>
  <c r="D294" i="17"/>
  <c r="E294" i="17"/>
  <c r="F294" i="17"/>
  <c r="G294" i="17"/>
  <c r="A295" i="17"/>
  <c r="B295" i="17"/>
  <c r="C295" i="17"/>
  <c r="D295" i="17"/>
  <c r="E295" i="17"/>
  <c r="F295" i="17"/>
  <c r="G295" i="17"/>
  <c r="A296" i="17"/>
  <c r="B296" i="17"/>
  <c r="C296" i="17"/>
  <c r="D296" i="17"/>
  <c r="E296" i="17"/>
  <c r="F296" i="17"/>
  <c r="G296" i="17"/>
  <c r="A297" i="17"/>
  <c r="B297" i="17"/>
  <c r="C297" i="17"/>
  <c r="D297" i="17"/>
  <c r="E297" i="17"/>
  <c r="F297" i="17"/>
  <c r="G297" i="17"/>
  <c r="A298" i="17"/>
  <c r="B298" i="17"/>
  <c r="C298" i="17"/>
  <c r="D298" i="17"/>
  <c r="E298" i="17"/>
  <c r="F298" i="17"/>
  <c r="G298" i="17"/>
  <c r="A299" i="17"/>
  <c r="B299" i="17"/>
  <c r="C299" i="17"/>
  <c r="D299" i="17"/>
  <c r="E299" i="17"/>
  <c r="F299" i="17"/>
  <c r="G299" i="17"/>
  <c r="A300" i="17"/>
  <c r="B300" i="17"/>
  <c r="C300" i="17"/>
  <c r="D300" i="17"/>
  <c r="E300" i="17"/>
  <c r="F300" i="17"/>
  <c r="G300" i="17"/>
  <c r="A301" i="17"/>
  <c r="B301" i="17"/>
  <c r="C301" i="17"/>
  <c r="D301" i="17"/>
  <c r="E301" i="17"/>
  <c r="F301" i="17"/>
  <c r="G301" i="17"/>
  <c r="A302" i="17"/>
  <c r="B302" i="17"/>
  <c r="C302" i="17"/>
  <c r="D302" i="17"/>
  <c r="E302" i="17"/>
  <c r="F302" i="17"/>
  <c r="G302" i="17"/>
  <c r="A303" i="17"/>
  <c r="B303" i="17"/>
  <c r="C303" i="17"/>
  <c r="D303" i="17"/>
  <c r="E303" i="17"/>
  <c r="F303" i="17"/>
  <c r="G303" i="17"/>
  <c r="A304" i="17"/>
  <c r="B304" i="17"/>
  <c r="C304" i="17"/>
  <c r="D304" i="17"/>
  <c r="E304" i="17"/>
  <c r="F304" i="17"/>
  <c r="G304" i="17"/>
  <c r="A305" i="17"/>
  <c r="B305" i="17"/>
  <c r="C305" i="17"/>
  <c r="D305" i="17"/>
  <c r="E305" i="17"/>
  <c r="F305" i="17"/>
  <c r="G305" i="17"/>
  <c r="A306" i="17"/>
  <c r="B306" i="17"/>
  <c r="C306" i="17"/>
  <c r="D306" i="17"/>
  <c r="E306" i="17"/>
  <c r="F306" i="17"/>
  <c r="G306" i="17"/>
  <c r="A307" i="17"/>
  <c r="B307" i="17"/>
  <c r="C307" i="17"/>
  <c r="D307" i="17"/>
  <c r="E307" i="17"/>
  <c r="F307" i="17"/>
  <c r="G307" i="17"/>
  <c r="A308" i="17"/>
  <c r="B308" i="17"/>
  <c r="C308" i="17"/>
  <c r="D308" i="17"/>
  <c r="E308" i="17"/>
  <c r="F308" i="17"/>
  <c r="G308" i="17"/>
  <c r="A309" i="17"/>
  <c r="B309" i="17"/>
  <c r="C309" i="17"/>
  <c r="D309" i="17"/>
  <c r="E309" i="17"/>
  <c r="F309" i="17"/>
  <c r="G309" i="17"/>
  <c r="A310" i="17"/>
  <c r="B310" i="17"/>
  <c r="C310" i="17"/>
  <c r="D310" i="17"/>
  <c r="E310" i="17"/>
  <c r="F310" i="17"/>
  <c r="G310" i="17"/>
  <c r="A311" i="17"/>
  <c r="B311" i="17"/>
  <c r="C311" i="17"/>
  <c r="D311" i="17"/>
  <c r="E311" i="17"/>
  <c r="F311" i="17"/>
  <c r="G311" i="17"/>
  <c r="A312" i="17"/>
  <c r="B312" i="17"/>
  <c r="C312" i="17"/>
  <c r="D312" i="17"/>
  <c r="E312" i="17"/>
  <c r="F312" i="17"/>
  <c r="G312" i="17"/>
  <c r="A313" i="17"/>
  <c r="B313" i="17"/>
  <c r="C313" i="17"/>
  <c r="D313" i="17"/>
  <c r="E313" i="17"/>
  <c r="F313" i="17"/>
  <c r="G313" i="17"/>
  <c r="A314" i="17"/>
  <c r="B314" i="17"/>
  <c r="C314" i="17"/>
  <c r="D314" i="17"/>
  <c r="E314" i="17"/>
  <c r="F314" i="17"/>
  <c r="G314" i="17"/>
  <c r="A315" i="17"/>
  <c r="B315" i="17"/>
  <c r="C315" i="17"/>
  <c r="D315" i="17"/>
  <c r="E315" i="17"/>
  <c r="F315" i="17"/>
  <c r="G315" i="17"/>
  <c r="A316" i="17"/>
  <c r="B316" i="17"/>
  <c r="C316" i="17"/>
  <c r="D316" i="17"/>
  <c r="E316" i="17"/>
  <c r="F316" i="17"/>
  <c r="G316" i="17"/>
  <c r="A317" i="17"/>
  <c r="B317" i="17"/>
  <c r="C317" i="17"/>
  <c r="D317" i="17"/>
  <c r="E317" i="17"/>
  <c r="F317" i="17"/>
  <c r="G317" i="17"/>
  <c r="A318" i="17"/>
  <c r="B318" i="17"/>
  <c r="C318" i="17"/>
  <c r="D318" i="17"/>
  <c r="E318" i="17"/>
  <c r="F318" i="17"/>
  <c r="G318" i="17"/>
  <c r="A319" i="17"/>
  <c r="B319" i="17"/>
  <c r="C319" i="17"/>
  <c r="D319" i="17"/>
  <c r="E319" i="17"/>
  <c r="F319" i="17"/>
  <c r="G319" i="17"/>
  <c r="A320" i="17"/>
  <c r="B320" i="17"/>
  <c r="C320" i="17"/>
  <c r="D320" i="17"/>
  <c r="E320" i="17"/>
  <c r="F320" i="17"/>
  <c r="G320" i="17"/>
  <c r="A321" i="17"/>
  <c r="B321" i="17"/>
  <c r="C321" i="17"/>
  <c r="D321" i="17"/>
  <c r="E321" i="17"/>
  <c r="F321" i="17"/>
  <c r="G321" i="17"/>
  <c r="A322" i="17"/>
  <c r="B322" i="17"/>
  <c r="C322" i="17"/>
  <c r="D322" i="17"/>
  <c r="E322" i="17"/>
  <c r="F322" i="17"/>
  <c r="G322" i="17"/>
  <c r="A323" i="17"/>
  <c r="B323" i="17"/>
  <c r="C323" i="17"/>
  <c r="D323" i="17"/>
  <c r="E323" i="17"/>
  <c r="F323" i="17"/>
  <c r="G323" i="17"/>
  <c r="A324" i="17"/>
  <c r="B324" i="17"/>
  <c r="C324" i="17"/>
  <c r="D324" i="17"/>
  <c r="E324" i="17"/>
  <c r="F324" i="17"/>
  <c r="G324" i="17"/>
  <c r="A325" i="17"/>
  <c r="B325" i="17"/>
  <c r="C325" i="17"/>
  <c r="D325" i="17"/>
  <c r="E325" i="17"/>
  <c r="F325" i="17"/>
  <c r="G325" i="17"/>
  <c r="A326" i="17"/>
  <c r="B326" i="17"/>
  <c r="C326" i="17"/>
  <c r="D326" i="17"/>
  <c r="E326" i="17"/>
  <c r="F326" i="17"/>
  <c r="G326" i="17"/>
  <c r="A327" i="17"/>
  <c r="B327" i="17"/>
  <c r="C327" i="17"/>
  <c r="D327" i="17"/>
  <c r="E327" i="17"/>
  <c r="F327" i="17"/>
  <c r="G327" i="17"/>
  <c r="A328" i="17"/>
  <c r="B328" i="17"/>
  <c r="C328" i="17"/>
  <c r="D328" i="17"/>
  <c r="E328" i="17"/>
  <c r="F328" i="17"/>
  <c r="G328" i="17"/>
  <c r="A329" i="17"/>
  <c r="B329" i="17"/>
  <c r="C329" i="17"/>
  <c r="D329" i="17"/>
  <c r="E329" i="17"/>
  <c r="F329" i="17"/>
  <c r="G329" i="17"/>
  <c r="A330" i="17"/>
  <c r="B330" i="17"/>
  <c r="C330" i="17"/>
  <c r="D330" i="17"/>
  <c r="E330" i="17"/>
  <c r="F330" i="17"/>
  <c r="G330" i="17"/>
  <c r="A331" i="17"/>
  <c r="B331" i="17"/>
  <c r="C331" i="17"/>
  <c r="D331" i="17"/>
  <c r="E331" i="17"/>
  <c r="F331" i="17"/>
  <c r="G331" i="17"/>
  <c r="A332" i="17"/>
  <c r="B332" i="17"/>
  <c r="C332" i="17"/>
  <c r="D332" i="17"/>
  <c r="E332" i="17"/>
  <c r="F332" i="17"/>
  <c r="G332" i="17"/>
  <c r="A333" i="17"/>
  <c r="B333" i="17"/>
  <c r="C333" i="17"/>
  <c r="D333" i="17"/>
  <c r="E333" i="17"/>
  <c r="F333" i="17"/>
  <c r="G333" i="17"/>
  <c r="A334" i="17"/>
  <c r="B334" i="17"/>
  <c r="C334" i="17"/>
  <c r="D334" i="17"/>
  <c r="E334" i="17"/>
  <c r="F334" i="17"/>
  <c r="G334" i="17"/>
  <c r="A335" i="17"/>
  <c r="B335" i="17"/>
  <c r="C335" i="17"/>
  <c r="D335" i="17"/>
  <c r="E335" i="17"/>
  <c r="F335" i="17"/>
  <c r="G335" i="17"/>
  <c r="A336" i="17"/>
  <c r="B336" i="17"/>
  <c r="C336" i="17"/>
  <c r="D336" i="17"/>
  <c r="E336" i="17"/>
  <c r="F336" i="17"/>
  <c r="G336" i="17"/>
  <c r="A337" i="17"/>
  <c r="B337" i="17"/>
  <c r="C337" i="17"/>
  <c r="D337" i="17"/>
  <c r="E337" i="17"/>
  <c r="F337" i="17"/>
  <c r="G337" i="17"/>
  <c r="A338" i="17"/>
  <c r="B338" i="17"/>
  <c r="C338" i="17"/>
  <c r="D338" i="17"/>
  <c r="E338" i="17"/>
  <c r="F338" i="17"/>
  <c r="G338" i="17"/>
  <c r="A339" i="17"/>
  <c r="B339" i="17"/>
  <c r="C339" i="17"/>
  <c r="D339" i="17"/>
  <c r="E339" i="17"/>
  <c r="F339" i="17"/>
  <c r="G339" i="17"/>
  <c r="A340" i="17"/>
  <c r="B340" i="17"/>
  <c r="C340" i="17"/>
  <c r="D340" i="17"/>
  <c r="E340" i="17"/>
  <c r="F340" i="17"/>
  <c r="G340" i="17"/>
  <c r="A341" i="17"/>
  <c r="B341" i="17"/>
  <c r="C341" i="17"/>
  <c r="D341" i="17"/>
  <c r="E341" i="17"/>
  <c r="F341" i="17"/>
  <c r="G341" i="17"/>
  <c r="A342" i="17"/>
  <c r="B342" i="17"/>
  <c r="C342" i="17"/>
  <c r="D342" i="17"/>
  <c r="E342" i="17"/>
  <c r="F342" i="17"/>
  <c r="G342" i="17"/>
  <c r="A343" i="17"/>
  <c r="B343" i="17"/>
  <c r="C343" i="17"/>
  <c r="D343" i="17"/>
  <c r="E343" i="17"/>
  <c r="F343" i="17"/>
  <c r="G343" i="17"/>
  <c r="A344" i="17"/>
  <c r="B344" i="17"/>
  <c r="C344" i="17"/>
  <c r="D344" i="17"/>
  <c r="E344" i="17"/>
  <c r="F344" i="17"/>
  <c r="G344" i="17"/>
  <c r="A345" i="17"/>
  <c r="B345" i="17"/>
  <c r="C345" i="17"/>
  <c r="D345" i="17"/>
  <c r="E345" i="17"/>
  <c r="F345" i="17"/>
  <c r="G345" i="17"/>
  <c r="A346" i="17"/>
  <c r="B346" i="17"/>
  <c r="C346" i="17"/>
  <c r="D346" i="17"/>
  <c r="E346" i="17"/>
  <c r="F346" i="17"/>
  <c r="G346" i="17"/>
  <c r="A347" i="17"/>
  <c r="B347" i="17"/>
  <c r="C347" i="17"/>
  <c r="D347" i="17"/>
  <c r="E347" i="17"/>
  <c r="F347" i="17"/>
  <c r="G347" i="17"/>
  <c r="A348" i="17"/>
  <c r="B348" i="17"/>
  <c r="C348" i="17"/>
  <c r="D348" i="17"/>
  <c r="E348" i="17"/>
  <c r="F348" i="17"/>
  <c r="G348" i="17"/>
  <c r="A349" i="17"/>
  <c r="B349" i="17"/>
  <c r="C349" i="17"/>
  <c r="D349" i="17"/>
  <c r="E349" i="17"/>
  <c r="F349" i="17"/>
  <c r="G349" i="17"/>
  <c r="A350" i="17"/>
  <c r="B350" i="17"/>
  <c r="C350" i="17"/>
  <c r="D350" i="17"/>
  <c r="E350" i="17"/>
  <c r="F350" i="17"/>
  <c r="G350" i="17"/>
  <c r="A351" i="17"/>
  <c r="B351" i="17"/>
  <c r="C351" i="17"/>
  <c r="D351" i="17"/>
  <c r="E351" i="17"/>
  <c r="F351" i="17"/>
  <c r="G351" i="17"/>
  <c r="A352" i="17"/>
  <c r="B352" i="17"/>
  <c r="C352" i="17"/>
  <c r="D352" i="17"/>
  <c r="E352" i="17"/>
  <c r="F352" i="17"/>
  <c r="G352" i="17"/>
  <c r="A353" i="17"/>
  <c r="B353" i="17"/>
  <c r="C353" i="17"/>
  <c r="D353" i="17"/>
  <c r="E353" i="17"/>
  <c r="F353" i="17"/>
  <c r="G353" i="17"/>
  <c r="A354" i="17"/>
  <c r="B354" i="17"/>
  <c r="C354" i="17"/>
  <c r="D354" i="17"/>
  <c r="E354" i="17"/>
  <c r="F354" i="17"/>
  <c r="G354" i="17"/>
  <c r="A355" i="17"/>
  <c r="B355" i="17"/>
  <c r="C355" i="17"/>
  <c r="D355" i="17"/>
  <c r="E355" i="17"/>
  <c r="F355" i="17"/>
  <c r="G355" i="17"/>
  <c r="A356" i="17"/>
  <c r="B356" i="17"/>
  <c r="C356" i="17"/>
  <c r="D356" i="17"/>
  <c r="E356" i="17"/>
  <c r="F356" i="17"/>
  <c r="G356" i="17"/>
  <c r="A357" i="17"/>
  <c r="B357" i="17"/>
  <c r="C357" i="17"/>
  <c r="D357" i="17"/>
  <c r="E357" i="17"/>
  <c r="F357" i="17"/>
  <c r="G357" i="17"/>
  <c r="A358" i="17"/>
  <c r="B358" i="17"/>
  <c r="C358" i="17"/>
  <c r="D358" i="17"/>
  <c r="E358" i="17"/>
  <c r="F358" i="17"/>
  <c r="G358" i="17"/>
  <c r="A359" i="17"/>
  <c r="B359" i="17"/>
  <c r="C359" i="17"/>
  <c r="D359" i="17"/>
  <c r="E359" i="17"/>
  <c r="F359" i="17"/>
  <c r="G359" i="17"/>
  <c r="A360" i="17"/>
  <c r="B360" i="17"/>
  <c r="C360" i="17"/>
  <c r="D360" i="17"/>
  <c r="E360" i="17"/>
  <c r="F360" i="17"/>
  <c r="G360" i="17"/>
  <c r="A361" i="17"/>
  <c r="B361" i="17"/>
  <c r="C361" i="17"/>
  <c r="D361" i="17"/>
  <c r="E361" i="17"/>
  <c r="F361" i="17"/>
  <c r="G361" i="17"/>
  <c r="A362" i="17"/>
  <c r="B362" i="17"/>
  <c r="C362" i="17"/>
  <c r="D362" i="17"/>
  <c r="E362" i="17"/>
  <c r="F362" i="17"/>
  <c r="G362" i="17"/>
  <c r="A363" i="17"/>
  <c r="B363" i="17"/>
  <c r="C363" i="17"/>
  <c r="D363" i="17"/>
  <c r="E363" i="17"/>
  <c r="F363" i="17"/>
  <c r="G363" i="17"/>
  <c r="A364" i="17"/>
  <c r="B364" i="17"/>
  <c r="C364" i="17"/>
  <c r="D364" i="17"/>
  <c r="E364" i="17"/>
  <c r="F364" i="17"/>
  <c r="G364" i="17"/>
  <c r="A365" i="17"/>
  <c r="B365" i="17"/>
  <c r="C365" i="17"/>
  <c r="D365" i="17"/>
  <c r="E365" i="17"/>
  <c r="F365" i="17"/>
  <c r="G365" i="17"/>
  <c r="A366" i="17"/>
  <c r="B366" i="17"/>
  <c r="C366" i="17"/>
  <c r="D366" i="17"/>
  <c r="E366" i="17"/>
  <c r="F366" i="17"/>
  <c r="G366" i="17"/>
  <c r="A367" i="17"/>
  <c r="B367" i="17"/>
  <c r="C367" i="17"/>
  <c r="D367" i="17"/>
  <c r="E367" i="17"/>
  <c r="F367" i="17"/>
  <c r="G367" i="17"/>
  <c r="A368" i="17"/>
  <c r="B368" i="17"/>
  <c r="C368" i="17"/>
  <c r="D368" i="17"/>
  <c r="E368" i="17"/>
  <c r="F368" i="17"/>
  <c r="G368" i="17"/>
  <c r="A369" i="17"/>
  <c r="B369" i="17"/>
  <c r="C369" i="17"/>
  <c r="D369" i="17"/>
  <c r="E369" i="17"/>
  <c r="F369" i="17"/>
  <c r="G369" i="17"/>
  <c r="A370" i="17"/>
  <c r="B370" i="17"/>
  <c r="C370" i="17"/>
  <c r="D370" i="17"/>
  <c r="E370" i="17"/>
  <c r="F370" i="17"/>
  <c r="G370" i="17"/>
  <c r="A371" i="17"/>
  <c r="B371" i="17"/>
  <c r="C371" i="17"/>
  <c r="D371" i="17"/>
  <c r="E371" i="17"/>
  <c r="F371" i="17"/>
  <c r="G371" i="17"/>
  <c r="A372" i="17"/>
  <c r="B372" i="17"/>
  <c r="C372" i="17"/>
  <c r="D372" i="17"/>
  <c r="E372" i="17"/>
  <c r="F372" i="17"/>
  <c r="G372" i="17"/>
  <c r="A373" i="17"/>
  <c r="B373" i="17"/>
  <c r="C373" i="17"/>
  <c r="D373" i="17"/>
  <c r="E373" i="17"/>
  <c r="F373" i="17"/>
  <c r="G373" i="17"/>
  <c r="A374" i="17"/>
  <c r="B374" i="17"/>
  <c r="C374" i="17"/>
  <c r="D374" i="17"/>
  <c r="E374" i="17"/>
  <c r="F374" i="17"/>
  <c r="G374" i="17"/>
  <c r="A375" i="17"/>
  <c r="B375" i="17"/>
  <c r="C375" i="17"/>
  <c r="D375" i="17"/>
  <c r="E375" i="17"/>
  <c r="F375" i="17"/>
  <c r="G375" i="17"/>
  <c r="A376" i="17"/>
  <c r="B376" i="17"/>
  <c r="C376" i="17"/>
  <c r="D376" i="17"/>
  <c r="E376" i="17"/>
  <c r="F376" i="17"/>
  <c r="G376" i="17"/>
  <c r="A377" i="17"/>
  <c r="B377" i="17"/>
  <c r="C377" i="17"/>
  <c r="D377" i="17"/>
  <c r="E377" i="17"/>
  <c r="F377" i="17"/>
  <c r="G377" i="17"/>
  <c r="A378" i="17"/>
  <c r="B378" i="17"/>
  <c r="C378" i="17"/>
  <c r="D378" i="17"/>
  <c r="E378" i="17"/>
  <c r="F378" i="17"/>
  <c r="G378" i="17"/>
  <c r="A379" i="17"/>
  <c r="B379" i="17"/>
  <c r="C379" i="17"/>
  <c r="D379" i="17"/>
  <c r="E379" i="17"/>
  <c r="F379" i="17"/>
  <c r="G379" i="17"/>
  <c r="A380" i="17"/>
  <c r="B380" i="17"/>
  <c r="C380" i="17"/>
  <c r="D380" i="17"/>
  <c r="E380" i="17"/>
  <c r="F380" i="17"/>
  <c r="G380" i="17"/>
  <c r="A381" i="17"/>
  <c r="B381" i="17"/>
  <c r="C381" i="17"/>
  <c r="D381" i="17"/>
  <c r="E381" i="17"/>
  <c r="F381" i="17"/>
  <c r="G381" i="17"/>
  <c r="A382" i="17"/>
  <c r="B382" i="17"/>
  <c r="C382" i="17"/>
  <c r="D382" i="17"/>
  <c r="E382" i="17"/>
  <c r="F382" i="17"/>
  <c r="G382" i="17"/>
  <c r="A383" i="17"/>
  <c r="B383" i="17"/>
  <c r="C383" i="17"/>
  <c r="D383" i="17"/>
  <c r="E383" i="17"/>
  <c r="F383" i="17"/>
  <c r="G383" i="17"/>
  <c r="A384" i="17"/>
  <c r="B384" i="17"/>
  <c r="C384" i="17"/>
  <c r="D384" i="17"/>
  <c r="E384" i="17"/>
  <c r="F384" i="17"/>
  <c r="G384" i="17"/>
  <c r="A385" i="17"/>
  <c r="B385" i="17"/>
  <c r="C385" i="17"/>
  <c r="D385" i="17"/>
  <c r="E385" i="17"/>
  <c r="F385" i="17"/>
  <c r="G385" i="17"/>
  <c r="A386" i="17"/>
  <c r="B386" i="17"/>
  <c r="C386" i="17"/>
  <c r="D386" i="17"/>
  <c r="E386" i="17"/>
  <c r="F386" i="17"/>
  <c r="G386" i="17"/>
  <c r="A387" i="17"/>
  <c r="B387" i="17"/>
  <c r="C387" i="17"/>
  <c r="D387" i="17"/>
  <c r="E387" i="17"/>
  <c r="F387" i="17"/>
  <c r="G387" i="17"/>
  <c r="A388" i="17"/>
  <c r="B388" i="17"/>
  <c r="C388" i="17"/>
  <c r="D388" i="17"/>
  <c r="E388" i="17"/>
  <c r="F388" i="17"/>
  <c r="G388" i="17"/>
  <c r="A389" i="17"/>
  <c r="B389" i="17"/>
  <c r="C389" i="17"/>
  <c r="D389" i="17"/>
  <c r="E389" i="17"/>
  <c r="F389" i="17"/>
  <c r="G389" i="17"/>
  <c r="A390" i="17"/>
  <c r="B390" i="17"/>
  <c r="C390" i="17"/>
  <c r="D390" i="17"/>
  <c r="E390" i="17"/>
  <c r="F390" i="17"/>
  <c r="G390" i="17"/>
  <c r="A391" i="17"/>
  <c r="B391" i="17"/>
  <c r="C391" i="17"/>
  <c r="D391" i="17"/>
  <c r="E391" i="17"/>
  <c r="F391" i="17"/>
  <c r="G391" i="17"/>
  <c r="A392" i="17"/>
  <c r="B392" i="17"/>
  <c r="C392" i="17"/>
  <c r="D392" i="17"/>
  <c r="E392" i="17"/>
  <c r="F392" i="17"/>
  <c r="G392" i="17"/>
  <c r="A393" i="17"/>
  <c r="B393" i="17"/>
  <c r="C393" i="17"/>
  <c r="D393" i="17"/>
  <c r="E393" i="17"/>
  <c r="F393" i="17"/>
  <c r="G393" i="17"/>
  <c r="A394" i="17"/>
  <c r="B394" i="17"/>
  <c r="C394" i="17"/>
  <c r="D394" i="17"/>
  <c r="E394" i="17"/>
  <c r="F394" i="17"/>
  <c r="G394" i="17"/>
  <c r="A395" i="17"/>
  <c r="B395" i="17"/>
  <c r="C395" i="17"/>
  <c r="D395" i="17"/>
  <c r="E395" i="17"/>
  <c r="F395" i="17"/>
  <c r="G395" i="17"/>
  <c r="A396" i="17"/>
  <c r="B396" i="17"/>
  <c r="C396" i="17"/>
  <c r="D396" i="17"/>
  <c r="E396" i="17"/>
  <c r="F396" i="17"/>
  <c r="G396" i="17"/>
  <c r="A397" i="17"/>
  <c r="B397" i="17"/>
  <c r="C397" i="17"/>
  <c r="D397" i="17"/>
  <c r="E397" i="17"/>
  <c r="F397" i="17"/>
  <c r="G397" i="17"/>
  <c r="A398" i="17"/>
  <c r="B398" i="17"/>
  <c r="C398" i="17"/>
  <c r="D398" i="17"/>
  <c r="E398" i="17"/>
  <c r="F398" i="17"/>
  <c r="G398" i="17"/>
  <c r="A399" i="17"/>
  <c r="B399" i="17"/>
  <c r="C399" i="17"/>
  <c r="D399" i="17"/>
  <c r="E399" i="17"/>
  <c r="F399" i="17"/>
  <c r="G399" i="17"/>
  <c r="A400" i="17"/>
  <c r="B400" i="17"/>
  <c r="C400" i="17"/>
  <c r="D400" i="17"/>
  <c r="E400" i="17"/>
  <c r="F400" i="17"/>
  <c r="G400" i="17"/>
  <c r="A401" i="17"/>
  <c r="B401" i="17"/>
  <c r="C401" i="17"/>
  <c r="D401" i="17"/>
  <c r="E401" i="17"/>
  <c r="F401" i="17"/>
  <c r="G401" i="17"/>
  <c r="A402" i="17"/>
  <c r="B402" i="17"/>
  <c r="C402" i="17"/>
  <c r="D402" i="17"/>
  <c r="E402" i="17"/>
  <c r="F402" i="17"/>
  <c r="G402" i="17"/>
  <c r="A403" i="17"/>
  <c r="B403" i="17"/>
  <c r="C403" i="17"/>
  <c r="D403" i="17"/>
  <c r="E403" i="17"/>
  <c r="F403" i="17"/>
  <c r="G403" i="17"/>
  <c r="A404" i="17"/>
  <c r="B404" i="17"/>
  <c r="C404" i="17"/>
  <c r="D404" i="17"/>
  <c r="E404" i="17"/>
  <c r="F404" i="17"/>
  <c r="G404" i="17"/>
  <c r="A405" i="17"/>
  <c r="B405" i="17"/>
  <c r="C405" i="17"/>
  <c r="D405" i="17"/>
  <c r="E405" i="17"/>
  <c r="F405" i="17"/>
  <c r="G405" i="17"/>
  <c r="A406" i="17"/>
  <c r="B406" i="17"/>
  <c r="C406" i="17"/>
  <c r="D406" i="17"/>
  <c r="E406" i="17"/>
  <c r="F406" i="17"/>
  <c r="G406" i="17"/>
  <c r="A407" i="17"/>
  <c r="B407" i="17"/>
  <c r="C407" i="17"/>
  <c r="D407" i="17"/>
  <c r="E407" i="17"/>
  <c r="F407" i="17"/>
  <c r="G407" i="17"/>
  <c r="A408" i="17"/>
  <c r="B408" i="17"/>
  <c r="C408" i="17"/>
  <c r="D408" i="17"/>
  <c r="E408" i="17"/>
  <c r="F408" i="17"/>
  <c r="G408" i="17"/>
  <c r="A409" i="17"/>
  <c r="B409" i="17"/>
  <c r="C409" i="17"/>
  <c r="D409" i="17"/>
  <c r="E409" i="17"/>
  <c r="F409" i="17"/>
  <c r="G409" i="17"/>
  <c r="A410" i="17"/>
  <c r="B410" i="17"/>
  <c r="C410" i="17"/>
  <c r="D410" i="17"/>
  <c r="E410" i="17"/>
  <c r="F410" i="17"/>
  <c r="G410" i="17"/>
  <c r="F13" i="17"/>
  <c r="D13" i="17"/>
  <c r="G13" i="17"/>
  <c r="E13" i="17"/>
  <c r="C13" i="17"/>
  <c r="B13" i="17"/>
  <c r="A13" i="17"/>
  <c r="G12" i="17"/>
  <c r="I13" i="16"/>
  <c r="J13" i="16"/>
  <c r="K13" i="16"/>
  <c r="L13" i="16"/>
  <c r="M13" i="16"/>
  <c r="I14" i="16"/>
  <c r="J14" i="16"/>
  <c r="K14" i="16"/>
  <c r="L14" i="16"/>
  <c r="M14" i="16"/>
  <c r="I15" i="16"/>
  <c r="J15" i="16"/>
  <c r="K15" i="16"/>
  <c r="L15" i="16"/>
  <c r="M15" i="16"/>
  <c r="I16" i="16"/>
  <c r="J16" i="16"/>
  <c r="K16" i="16"/>
  <c r="L16" i="16"/>
  <c r="M16" i="16"/>
  <c r="I17" i="16"/>
  <c r="J17" i="16"/>
  <c r="K17" i="16"/>
  <c r="L17" i="16"/>
  <c r="M17" i="16"/>
  <c r="I18" i="16"/>
  <c r="J18" i="16"/>
  <c r="K18" i="16"/>
  <c r="L18" i="16"/>
  <c r="M18" i="16"/>
  <c r="I19" i="16"/>
  <c r="J19" i="16"/>
  <c r="K19" i="16"/>
  <c r="L19" i="16"/>
  <c r="M19" i="16"/>
  <c r="I20" i="16"/>
  <c r="J20" i="16"/>
  <c r="K20" i="16"/>
  <c r="L20" i="16"/>
  <c r="M20" i="16"/>
  <c r="I21" i="16"/>
  <c r="J21" i="16"/>
  <c r="K21" i="16"/>
  <c r="L21" i="16"/>
  <c r="M21" i="16"/>
  <c r="I22" i="16"/>
  <c r="J22" i="16"/>
  <c r="K22" i="16"/>
  <c r="L22" i="16"/>
  <c r="M22" i="16"/>
  <c r="I23" i="16"/>
  <c r="J23" i="16"/>
  <c r="K23" i="16"/>
  <c r="L23" i="16"/>
  <c r="M23" i="16"/>
  <c r="I24" i="16"/>
  <c r="J24" i="16"/>
  <c r="K24" i="16"/>
  <c r="L24" i="16"/>
  <c r="M24" i="16"/>
  <c r="I25" i="16"/>
  <c r="J25" i="16"/>
  <c r="K25" i="16"/>
  <c r="L25" i="16"/>
  <c r="M25" i="16"/>
  <c r="I26" i="16"/>
  <c r="J26" i="16"/>
  <c r="K26" i="16"/>
  <c r="L26" i="16"/>
  <c r="M26" i="16"/>
  <c r="I27" i="16"/>
  <c r="J27" i="16"/>
  <c r="K27" i="16"/>
  <c r="L27" i="16"/>
  <c r="M27" i="16"/>
  <c r="I28" i="16"/>
  <c r="J28" i="16"/>
  <c r="K28" i="16"/>
  <c r="L28" i="16"/>
  <c r="M28" i="16"/>
  <c r="I29" i="16"/>
  <c r="J29" i="16"/>
  <c r="K29" i="16"/>
  <c r="L29" i="16"/>
  <c r="M29" i="16"/>
  <c r="I30" i="16"/>
  <c r="J30" i="16"/>
  <c r="K30" i="16"/>
  <c r="L30" i="16"/>
  <c r="M30" i="16"/>
  <c r="I31" i="16"/>
  <c r="J31" i="16"/>
  <c r="K31" i="16"/>
  <c r="L31" i="16"/>
  <c r="M31" i="16"/>
  <c r="I32" i="16"/>
  <c r="J32" i="16"/>
  <c r="K32" i="16"/>
  <c r="L32" i="16"/>
  <c r="M32" i="16"/>
  <c r="I33" i="16"/>
  <c r="J33" i="16"/>
  <c r="K33" i="16"/>
  <c r="L33" i="16"/>
  <c r="M33" i="16"/>
  <c r="I34" i="16"/>
  <c r="J34" i="16"/>
  <c r="K34" i="16"/>
  <c r="L34" i="16"/>
  <c r="M34" i="16"/>
  <c r="I35" i="16"/>
  <c r="J35" i="16"/>
  <c r="K35" i="16"/>
  <c r="L35" i="16"/>
  <c r="M35" i="16"/>
  <c r="I36" i="16"/>
  <c r="J36" i="16"/>
  <c r="K36" i="16"/>
  <c r="L36" i="16"/>
  <c r="M36" i="16"/>
  <c r="I37" i="16"/>
  <c r="J37" i="16"/>
  <c r="K37" i="16"/>
  <c r="L37" i="16"/>
  <c r="M37" i="16"/>
  <c r="I38" i="16"/>
  <c r="J38" i="16"/>
  <c r="K38" i="16"/>
  <c r="L38" i="16"/>
  <c r="M38" i="16"/>
  <c r="I39" i="16"/>
  <c r="J39" i="16"/>
  <c r="K39" i="16"/>
  <c r="L39" i="16"/>
  <c r="M39" i="16"/>
  <c r="I40" i="16"/>
  <c r="J40" i="16"/>
  <c r="K40" i="16"/>
  <c r="L40" i="16"/>
  <c r="M40" i="16"/>
  <c r="I41" i="16"/>
  <c r="J41" i="16"/>
  <c r="K41" i="16"/>
  <c r="L41" i="16"/>
  <c r="M41" i="16"/>
  <c r="I42" i="16"/>
  <c r="J42" i="16"/>
  <c r="K42" i="16"/>
  <c r="L42" i="16"/>
  <c r="M42" i="16"/>
  <c r="I43" i="16"/>
  <c r="J43" i="16"/>
  <c r="K43" i="16"/>
  <c r="L43" i="16"/>
  <c r="M43" i="16"/>
  <c r="I44" i="16"/>
  <c r="J44" i="16"/>
  <c r="K44" i="16"/>
  <c r="L44" i="16"/>
  <c r="M44" i="16"/>
  <c r="I45" i="16"/>
  <c r="J45" i="16"/>
  <c r="K45" i="16"/>
  <c r="L45" i="16"/>
  <c r="M45" i="16"/>
  <c r="I46" i="16"/>
  <c r="J46" i="16"/>
  <c r="K46" i="16"/>
  <c r="L46" i="16"/>
  <c r="M46" i="16"/>
  <c r="I47" i="16"/>
  <c r="J47" i="16"/>
  <c r="K47" i="16"/>
  <c r="L47" i="16"/>
  <c r="M47" i="16"/>
  <c r="I48" i="16"/>
  <c r="J48" i="16"/>
  <c r="K48" i="16"/>
  <c r="L48" i="16"/>
  <c r="M48" i="16"/>
  <c r="I49" i="16"/>
  <c r="J49" i="16"/>
  <c r="K49" i="16"/>
  <c r="L49" i="16"/>
  <c r="M49" i="16"/>
  <c r="I50" i="16"/>
  <c r="J50" i="16"/>
  <c r="K50" i="16"/>
  <c r="L50" i="16"/>
  <c r="M50" i="16"/>
  <c r="I51" i="16"/>
  <c r="J51" i="16"/>
  <c r="K51" i="16"/>
  <c r="L51" i="16"/>
  <c r="M51" i="16"/>
  <c r="I52" i="16"/>
  <c r="J52" i="16"/>
  <c r="K52" i="16"/>
  <c r="L52" i="16"/>
  <c r="M52" i="16"/>
  <c r="I53" i="16"/>
  <c r="J53" i="16"/>
  <c r="K53" i="16"/>
  <c r="L53" i="16"/>
  <c r="M53" i="16"/>
  <c r="I54" i="16"/>
  <c r="J54" i="16"/>
  <c r="K54" i="16"/>
  <c r="L54" i="16"/>
  <c r="M54" i="16"/>
  <c r="I55" i="16"/>
  <c r="J55" i="16"/>
  <c r="K55" i="16"/>
  <c r="L55" i="16"/>
  <c r="M55" i="16"/>
  <c r="I56" i="16"/>
  <c r="J56" i="16"/>
  <c r="K56" i="16"/>
  <c r="L56" i="16"/>
  <c r="M56" i="16"/>
  <c r="I57" i="16"/>
  <c r="J57" i="16"/>
  <c r="K57" i="16"/>
  <c r="L57" i="16"/>
  <c r="M57" i="16"/>
  <c r="I58" i="16"/>
  <c r="J58" i="16"/>
  <c r="K58" i="16"/>
  <c r="L58" i="16"/>
  <c r="M58" i="16"/>
  <c r="I59" i="16"/>
  <c r="J59" i="16"/>
  <c r="K59" i="16"/>
  <c r="L59" i="16"/>
  <c r="M59" i="16"/>
  <c r="I60" i="16"/>
  <c r="J60" i="16"/>
  <c r="K60" i="16"/>
  <c r="L60" i="16"/>
  <c r="M60" i="16"/>
  <c r="I61" i="16"/>
  <c r="J61" i="16"/>
  <c r="K61" i="16"/>
  <c r="L61" i="16"/>
  <c r="M61" i="16"/>
  <c r="I62" i="16"/>
  <c r="J62" i="16"/>
  <c r="K62" i="16"/>
  <c r="L62" i="16"/>
  <c r="M62" i="16"/>
  <c r="I63" i="16"/>
  <c r="J63" i="16"/>
  <c r="K63" i="16"/>
  <c r="L63" i="16"/>
  <c r="M63" i="16"/>
  <c r="I64" i="16"/>
  <c r="J64" i="16"/>
  <c r="K64" i="16"/>
  <c r="L64" i="16"/>
  <c r="M64" i="16"/>
  <c r="I65" i="16"/>
  <c r="J65" i="16"/>
  <c r="K65" i="16"/>
  <c r="L65" i="16"/>
  <c r="M65" i="16"/>
  <c r="I66" i="16"/>
  <c r="J66" i="16"/>
  <c r="K66" i="16"/>
  <c r="L66" i="16"/>
  <c r="M66" i="16"/>
  <c r="I67" i="16"/>
  <c r="J67" i="16"/>
  <c r="K67" i="16"/>
  <c r="L67" i="16"/>
  <c r="M67" i="16"/>
  <c r="I68" i="16"/>
  <c r="J68" i="16"/>
  <c r="K68" i="16"/>
  <c r="L68" i="16"/>
  <c r="M68" i="16"/>
  <c r="I69" i="16"/>
  <c r="J69" i="16"/>
  <c r="K69" i="16"/>
  <c r="L69" i="16"/>
  <c r="M69" i="16"/>
  <c r="I70" i="16"/>
  <c r="J70" i="16"/>
  <c r="K70" i="16"/>
  <c r="L70" i="16"/>
  <c r="M70" i="16"/>
  <c r="I71" i="16"/>
  <c r="J71" i="16"/>
  <c r="K71" i="16"/>
  <c r="L71" i="16"/>
  <c r="M71" i="16"/>
  <c r="I72" i="16"/>
  <c r="J72" i="16"/>
  <c r="K72" i="16"/>
  <c r="L72" i="16"/>
  <c r="M72" i="16"/>
  <c r="I73" i="16"/>
  <c r="J73" i="16"/>
  <c r="K73" i="16"/>
  <c r="L73" i="16"/>
  <c r="M73" i="16"/>
  <c r="I74" i="16"/>
  <c r="J74" i="16"/>
  <c r="K74" i="16"/>
  <c r="L74" i="16"/>
  <c r="M74" i="16"/>
  <c r="I75" i="16"/>
  <c r="J75" i="16"/>
  <c r="K75" i="16"/>
  <c r="L75" i="16"/>
  <c r="M75" i="16"/>
  <c r="I76" i="16"/>
  <c r="J76" i="16"/>
  <c r="K76" i="16"/>
  <c r="L76" i="16"/>
  <c r="M76" i="16"/>
  <c r="I77" i="16"/>
  <c r="J77" i="16"/>
  <c r="K77" i="16"/>
  <c r="L77" i="16"/>
  <c r="M77" i="16"/>
  <c r="I78" i="16"/>
  <c r="J78" i="16"/>
  <c r="K78" i="16"/>
  <c r="L78" i="16"/>
  <c r="M78" i="16"/>
  <c r="I79" i="16"/>
  <c r="J79" i="16"/>
  <c r="K79" i="16"/>
  <c r="L79" i="16"/>
  <c r="M79" i="16"/>
  <c r="I80" i="16"/>
  <c r="J80" i="16"/>
  <c r="K80" i="16"/>
  <c r="L80" i="16"/>
  <c r="M80" i="16"/>
  <c r="I81" i="16"/>
  <c r="J81" i="16"/>
  <c r="K81" i="16"/>
  <c r="L81" i="16"/>
  <c r="M81" i="16"/>
  <c r="I82" i="16"/>
  <c r="J82" i="16"/>
  <c r="K82" i="16"/>
  <c r="L82" i="16"/>
  <c r="M82" i="16"/>
  <c r="I83" i="16"/>
  <c r="J83" i="16"/>
  <c r="K83" i="16"/>
  <c r="L83" i="16"/>
  <c r="M83" i="16"/>
  <c r="I84" i="16"/>
  <c r="J84" i="16"/>
  <c r="K84" i="16"/>
  <c r="L84" i="16"/>
  <c r="M84" i="16"/>
  <c r="I85" i="16"/>
  <c r="J85" i="16"/>
  <c r="K85" i="16"/>
  <c r="L85" i="16"/>
  <c r="M85" i="16"/>
  <c r="I86" i="16"/>
  <c r="J86" i="16"/>
  <c r="K86" i="16"/>
  <c r="L86" i="16"/>
  <c r="M86" i="16"/>
  <c r="I87" i="16"/>
  <c r="J87" i="16"/>
  <c r="K87" i="16"/>
  <c r="L87" i="16"/>
  <c r="M87" i="16"/>
  <c r="I88" i="16"/>
  <c r="J88" i="16"/>
  <c r="K88" i="16"/>
  <c r="L88" i="16"/>
  <c r="M88" i="16"/>
  <c r="I89" i="16"/>
  <c r="J89" i="16"/>
  <c r="K89" i="16"/>
  <c r="L89" i="16"/>
  <c r="M89" i="16"/>
  <c r="I90" i="16"/>
  <c r="J90" i="16"/>
  <c r="K90" i="16"/>
  <c r="L90" i="16"/>
  <c r="M90" i="16"/>
  <c r="I91" i="16"/>
  <c r="J91" i="16"/>
  <c r="K91" i="16"/>
  <c r="L91" i="16"/>
  <c r="M91" i="16"/>
  <c r="I92" i="16"/>
  <c r="J92" i="16"/>
  <c r="K92" i="16"/>
  <c r="L92" i="16"/>
  <c r="M92" i="16"/>
  <c r="I93" i="16"/>
  <c r="J93" i="16"/>
  <c r="K93" i="16"/>
  <c r="L93" i="16"/>
  <c r="M93" i="16"/>
  <c r="I94" i="16"/>
  <c r="J94" i="16"/>
  <c r="K94" i="16"/>
  <c r="L94" i="16"/>
  <c r="M94" i="16"/>
  <c r="I95" i="16"/>
  <c r="J95" i="16"/>
  <c r="K95" i="16"/>
  <c r="L95" i="16"/>
  <c r="M95" i="16"/>
  <c r="I96" i="16"/>
  <c r="J96" i="16"/>
  <c r="K96" i="16"/>
  <c r="L96" i="16"/>
  <c r="M96" i="16"/>
  <c r="I97" i="16"/>
  <c r="J97" i="16"/>
  <c r="K97" i="16"/>
  <c r="L97" i="16"/>
  <c r="M97" i="16"/>
  <c r="I98" i="16"/>
  <c r="J98" i="16"/>
  <c r="K98" i="16"/>
  <c r="L98" i="16"/>
  <c r="M98" i="16"/>
  <c r="I99" i="16"/>
  <c r="J99" i="16"/>
  <c r="K99" i="16"/>
  <c r="L99" i="16"/>
  <c r="M99" i="16"/>
  <c r="I100" i="16"/>
  <c r="J100" i="16"/>
  <c r="K100" i="16"/>
  <c r="L100" i="16"/>
  <c r="M100" i="16"/>
  <c r="I101" i="16"/>
  <c r="J101" i="16"/>
  <c r="K101" i="16"/>
  <c r="L101" i="16"/>
  <c r="M101" i="16"/>
  <c r="I102" i="16"/>
  <c r="J102" i="16"/>
  <c r="K102" i="16"/>
  <c r="L102" i="16"/>
  <c r="M102" i="16"/>
  <c r="I103" i="16"/>
  <c r="J103" i="16"/>
  <c r="K103" i="16"/>
  <c r="L103" i="16"/>
  <c r="M103" i="16"/>
  <c r="I104" i="16"/>
  <c r="J104" i="16"/>
  <c r="K104" i="16"/>
  <c r="L104" i="16"/>
  <c r="M104" i="16"/>
  <c r="I105" i="16"/>
  <c r="J105" i="16"/>
  <c r="K105" i="16"/>
  <c r="L105" i="16"/>
  <c r="M105" i="16"/>
  <c r="I106" i="16"/>
  <c r="J106" i="16"/>
  <c r="K106" i="16"/>
  <c r="L106" i="16"/>
  <c r="M106" i="16"/>
  <c r="I107" i="16"/>
  <c r="J107" i="16"/>
  <c r="K107" i="16"/>
  <c r="L107" i="16"/>
  <c r="M107" i="16"/>
  <c r="I108" i="16"/>
  <c r="J108" i="16"/>
  <c r="K108" i="16"/>
  <c r="L108" i="16"/>
  <c r="M108" i="16"/>
  <c r="I109" i="16"/>
  <c r="J109" i="16"/>
  <c r="K109" i="16"/>
  <c r="L109" i="16"/>
  <c r="M109" i="16"/>
  <c r="I110" i="16"/>
  <c r="J110" i="16"/>
  <c r="K110" i="16"/>
  <c r="L110" i="16"/>
  <c r="M110" i="16"/>
  <c r="I111" i="16"/>
  <c r="J111" i="16"/>
  <c r="K111" i="16"/>
  <c r="L111" i="16"/>
  <c r="M111" i="16"/>
  <c r="I112" i="16"/>
  <c r="J112" i="16"/>
  <c r="K112" i="16"/>
  <c r="L112" i="16"/>
  <c r="M112" i="16"/>
  <c r="M12" i="16"/>
  <c r="L12" i="16"/>
  <c r="K12" i="16"/>
  <c r="J12" i="16"/>
  <c r="I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2" i="16"/>
  <c r="A14" i="16"/>
  <c r="B14" i="16"/>
  <c r="C14" i="16"/>
  <c r="D14" i="16"/>
  <c r="E14" i="16"/>
  <c r="F14" i="16"/>
  <c r="G14" i="16"/>
  <c r="A15" i="16"/>
  <c r="B15" i="16"/>
  <c r="C15" i="16"/>
  <c r="D15" i="16"/>
  <c r="E15" i="16"/>
  <c r="F15" i="16"/>
  <c r="G15" i="16"/>
  <c r="A16" i="16"/>
  <c r="B16" i="16"/>
  <c r="C16" i="16"/>
  <c r="D16" i="16"/>
  <c r="E16" i="16"/>
  <c r="F16" i="16"/>
  <c r="G16" i="16"/>
  <c r="A17" i="16"/>
  <c r="B17" i="16"/>
  <c r="C17" i="16"/>
  <c r="D17" i="16"/>
  <c r="E17" i="16"/>
  <c r="F17" i="16"/>
  <c r="G17" i="16"/>
  <c r="A18" i="16"/>
  <c r="B18" i="16"/>
  <c r="C18" i="16"/>
  <c r="D18" i="16"/>
  <c r="E18" i="16"/>
  <c r="F18" i="16"/>
  <c r="G18" i="16"/>
  <c r="A19" i="16"/>
  <c r="B19" i="16"/>
  <c r="C19" i="16"/>
  <c r="D19" i="16"/>
  <c r="E19" i="16"/>
  <c r="F19" i="16"/>
  <c r="G19" i="16"/>
  <c r="A20" i="16"/>
  <c r="B20" i="16"/>
  <c r="C20" i="16"/>
  <c r="D20" i="16"/>
  <c r="E20" i="16"/>
  <c r="F20" i="16"/>
  <c r="G20" i="16"/>
  <c r="A21" i="16"/>
  <c r="B21" i="16"/>
  <c r="C21" i="16"/>
  <c r="D21" i="16"/>
  <c r="E21" i="16"/>
  <c r="F21" i="16"/>
  <c r="G21" i="16"/>
  <c r="A22" i="16"/>
  <c r="B22" i="16"/>
  <c r="C22" i="16"/>
  <c r="D22" i="16"/>
  <c r="E22" i="16"/>
  <c r="F22" i="16"/>
  <c r="G22" i="16"/>
  <c r="A23" i="16"/>
  <c r="B23" i="16"/>
  <c r="C23" i="16"/>
  <c r="D23" i="16"/>
  <c r="E23" i="16"/>
  <c r="F23" i="16"/>
  <c r="G23" i="16"/>
  <c r="A24" i="16"/>
  <c r="B24" i="16"/>
  <c r="C24" i="16"/>
  <c r="D24" i="16"/>
  <c r="E24" i="16"/>
  <c r="F24" i="16"/>
  <c r="G24" i="16"/>
  <c r="A25" i="16"/>
  <c r="B25" i="16"/>
  <c r="C25" i="16"/>
  <c r="D25" i="16"/>
  <c r="E25" i="16"/>
  <c r="F25" i="16"/>
  <c r="G25" i="16"/>
  <c r="A26" i="16"/>
  <c r="B26" i="16"/>
  <c r="C26" i="16"/>
  <c r="D26" i="16"/>
  <c r="E26" i="16"/>
  <c r="F26" i="16"/>
  <c r="G26" i="16"/>
  <c r="A27" i="16"/>
  <c r="B27" i="16"/>
  <c r="C27" i="16"/>
  <c r="D27" i="16"/>
  <c r="E27" i="16"/>
  <c r="F27" i="16"/>
  <c r="G27" i="16"/>
  <c r="A28" i="16"/>
  <c r="B28" i="16"/>
  <c r="C28" i="16"/>
  <c r="D28" i="16"/>
  <c r="E28" i="16"/>
  <c r="F28" i="16"/>
  <c r="G28" i="16"/>
  <c r="A29" i="16"/>
  <c r="B29" i="16"/>
  <c r="C29" i="16"/>
  <c r="D29" i="16"/>
  <c r="E29" i="16"/>
  <c r="F29" i="16"/>
  <c r="G29" i="16"/>
  <c r="A30" i="16"/>
  <c r="B30" i="16"/>
  <c r="C30" i="16"/>
  <c r="D30" i="16"/>
  <c r="E30" i="16"/>
  <c r="F30" i="16"/>
  <c r="G30" i="16"/>
  <c r="A31" i="16"/>
  <c r="B31" i="16"/>
  <c r="C31" i="16"/>
  <c r="D31" i="16"/>
  <c r="E31" i="16"/>
  <c r="F31" i="16"/>
  <c r="G31" i="16"/>
  <c r="A32" i="16"/>
  <c r="B32" i="16"/>
  <c r="C32" i="16"/>
  <c r="D32" i="16"/>
  <c r="E32" i="16"/>
  <c r="F32" i="16"/>
  <c r="G32" i="16"/>
  <c r="A33" i="16"/>
  <c r="B33" i="16"/>
  <c r="C33" i="16"/>
  <c r="D33" i="16"/>
  <c r="E33" i="16"/>
  <c r="F33" i="16"/>
  <c r="G33" i="16"/>
  <c r="A34" i="16"/>
  <c r="B34" i="16"/>
  <c r="C34" i="16"/>
  <c r="D34" i="16"/>
  <c r="E34" i="16"/>
  <c r="F34" i="16"/>
  <c r="G34" i="16"/>
  <c r="A35" i="16"/>
  <c r="B35" i="16"/>
  <c r="C35" i="16"/>
  <c r="D35" i="16"/>
  <c r="E35" i="16"/>
  <c r="F35" i="16"/>
  <c r="G35" i="16"/>
  <c r="A36" i="16"/>
  <c r="B36" i="16"/>
  <c r="C36" i="16"/>
  <c r="D36" i="16"/>
  <c r="E36" i="16"/>
  <c r="F36" i="16"/>
  <c r="G36" i="16"/>
  <c r="A37" i="16"/>
  <c r="B37" i="16"/>
  <c r="C37" i="16"/>
  <c r="D37" i="16"/>
  <c r="E37" i="16"/>
  <c r="F37" i="16"/>
  <c r="G37" i="16"/>
  <c r="A38" i="16"/>
  <c r="B38" i="16"/>
  <c r="C38" i="16"/>
  <c r="D38" i="16"/>
  <c r="E38" i="16"/>
  <c r="F38" i="16"/>
  <c r="G38" i="16"/>
  <c r="A39" i="16"/>
  <c r="B39" i="16"/>
  <c r="C39" i="16"/>
  <c r="D39" i="16"/>
  <c r="E39" i="16"/>
  <c r="F39" i="16"/>
  <c r="G39" i="16"/>
  <c r="A40" i="16"/>
  <c r="B40" i="16"/>
  <c r="C40" i="16"/>
  <c r="D40" i="16"/>
  <c r="E40" i="16"/>
  <c r="F40" i="16"/>
  <c r="G40" i="16"/>
  <c r="A41" i="16"/>
  <c r="B41" i="16"/>
  <c r="C41" i="16"/>
  <c r="D41" i="16"/>
  <c r="E41" i="16"/>
  <c r="F41" i="16"/>
  <c r="G41" i="16"/>
  <c r="A42" i="16"/>
  <c r="B42" i="16"/>
  <c r="C42" i="16"/>
  <c r="D42" i="16"/>
  <c r="E42" i="16"/>
  <c r="F42" i="16"/>
  <c r="G42" i="16"/>
  <c r="A43" i="16"/>
  <c r="B43" i="16"/>
  <c r="C43" i="16"/>
  <c r="D43" i="16"/>
  <c r="E43" i="16"/>
  <c r="F43" i="16"/>
  <c r="G43" i="16"/>
  <c r="A44" i="16"/>
  <c r="B44" i="16"/>
  <c r="C44" i="16"/>
  <c r="D44" i="16"/>
  <c r="E44" i="16"/>
  <c r="F44" i="16"/>
  <c r="G44" i="16"/>
  <c r="A45" i="16"/>
  <c r="B45" i="16"/>
  <c r="C45" i="16"/>
  <c r="D45" i="16"/>
  <c r="E45" i="16"/>
  <c r="F45" i="16"/>
  <c r="G45" i="16"/>
  <c r="A46" i="16"/>
  <c r="B46" i="16"/>
  <c r="C46" i="16"/>
  <c r="D46" i="16"/>
  <c r="E46" i="16"/>
  <c r="F46" i="16"/>
  <c r="G46" i="16"/>
  <c r="A47" i="16"/>
  <c r="B47" i="16"/>
  <c r="C47" i="16"/>
  <c r="D47" i="16"/>
  <c r="E47" i="16"/>
  <c r="F47" i="16"/>
  <c r="G47" i="16"/>
  <c r="A48" i="16"/>
  <c r="B48" i="16"/>
  <c r="C48" i="16"/>
  <c r="D48" i="16"/>
  <c r="E48" i="16"/>
  <c r="F48" i="16"/>
  <c r="G48" i="16"/>
  <c r="A49" i="16"/>
  <c r="B49" i="16"/>
  <c r="C49" i="16"/>
  <c r="D49" i="16"/>
  <c r="E49" i="16"/>
  <c r="F49" i="16"/>
  <c r="G49" i="16"/>
  <c r="A50" i="16"/>
  <c r="B50" i="16"/>
  <c r="C50" i="16"/>
  <c r="D50" i="16"/>
  <c r="E50" i="16"/>
  <c r="F50" i="16"/>
  <c r="G50" i="16"/>
  <c r="A51" i="16"/>
  <c r="B51" i="16"/>
  <c r="C51" i="16"/>
  <c r="D51" i="16"/>
  <c r="E51" i="16"/>
  <c r="F51" i="16"/>
  <c r="G51" i="16"/>
  <c r="A52" i="16"/>
  <c r="B52" i="16"/>
  <c r="C52" i="16"/>
  <c r="D52" i="16"/>
  <c r="E52" i="16"/>
  <c r="F52" i="16"/>
  <c r="G52" i="16"/>
  <c r="A53" i="16"/>
  <c r="B53" i="16"/>
  <c r="C53" i="16"/>
  <c r="D53" i="16"/>
  <c r="E53" i="16"/>
  <c r="F53" i="16"/>
  <c r="G53" i="16"/>
  <c r="A54" i="16"/>
  <c r="B54" i="16"/>
  <c r="C54" i="16"/>
  <c r="D54" i="16"/>
  <c r="E54" i="16"/>
  <c r="F54" i="16"/>
  <c r="G54" i="16"/>
  <c r="A55" i="16"/>
  <c r="B55" i="16"/>
  <c r="C55" i="16"/>
  <c r="D55" i="16"/>
  <c r="E55" i="16"/>
  <c r="F55" i="16"/>
  <c r="G55" i="16"/>
  <c r="A56" i="16"/>
  <c r="B56" i="16"/>
  <c r="C56" i="16"/>
  <c r="D56" i="16"/>
  <c r="E56" i="16"/>
  <c r="F56" i="16"/>
  <c r="G56" i="16"/>
  <c r="A57" i="16"/>
  <c r="B57" i="16"/>
  <c r="C57" i="16"/>
  <c r="D57" i="16"/>
  <c r="E57" i="16"/>
  <c r="F57" i="16"/>
  <c r="G57" i="16"/>
  <c r="A58" i="16"/>
  <c r="B58" i="16"/>
  <c r="C58" i="16"/>
  <c r="D58" i="16"/>
  <c r="E58" i="16"/>
  <c r="F58" i="16"/>
  <c r="G58" i="16"/>
  <c r="A59" i="16"/>
  <c r="B59" i="16"/>
  <c r="C59" i="16"/>
  <c r="D59" i="16"/>
  <c r="E59" i="16"/>
  <c r="F59" i="16"/>
  <c r="G59" i="16"/>
  <c r="A60" i="16"/>
  <c r="B60" i="16"/>
  <c r="C60" i="16"/>
  <c r="D60" i="16"/>
  <c r="E60" i="16"/>
  <c r="F60" i="16"/>
  <c r="G60" i="16"/>
  <c r="A61" i="16"/>
  <c r="B61" i="16"/>
  <c r="C61" i="16"/>
  <c r="D61" i="16"/>
  <c r="E61" i="16"/>
  <c r="F61" i="16"/>
  <c r="G61" i="16"/>
  <c r="A62" i="16"/>
  <c r="B62" i="16"/>
  <c r="C62" i="16"/>
  <c r="D62" i="16"/>
  <c r="E62" i="16"/>
  <c r="F62" i="16"/>
  <c r="G62" i="16"/>
  <c r="A63" i="16"/>
  <c r="B63" i="16"/>
  <c r="C63" i="16"/>
  <c r="D63" i="16"/>
  <c r="E63" i="16"/>
  <c r="F63" i="16"/>
  <c r="G63" i="16"/>
  <c r="A64" i="16"/>
  <c r="B64" i="16"/>
  <c r="C64" i="16"/>
  <c r="D64" i="16"/>
  <c r="E64" i="16"/>
  <c r="F64" i="16"/>
  <c r="G64" i="16"/>
  <c r="A65" i="16"/>
  <c r="B65" i="16"/>
  <c r="C65" i="16"/>
  <c r="D65" i="16"/>
  <c r="E65" i="16"/>
  <c r="F65" i="16"/>
  <c r="G65" i="16"/>
  <c r="A66" i="16"/>
  <c r="B66" i="16"/>
  <c r="C66" i="16"/>
  <c r="D66" i="16"/>
  <c r="E66" i="16"/>
  <c r="F66" i="16"/>
  <c r="G66" i="16"/>
  <c r="A67" i="16"/>
  <c r="B67" i="16"/>
  <c r="C67" i="16"/>
  <c r="D67" i="16"/>
  <c r="E67" i="16"/>
  <c r="F67" i="16"/>
  <c r="G67" i="16"/>
  <c r="A68" i="16"/>
  <c r="B68" i="16"/>
  <c r="C68" i="16"/>
  <c r="D68" i="16"/>
  <c r="E68" i="16"/>
  <c r="F68" i="16"/>
  <c r="G68" i="16"/>
  <c r="A69" i="16"/>
  <c r="B69" i="16"/>
  <c r="C69" i="16"/>
  <c r="D69" i="16"/>
  <c r="E69" i="16"/>
  <c r="F69" i="16"/>
  <c r="G69" i="16"/>
  <c r="A70" i="16"/>
  <c r="B70" i="16"/>
  <c r="C70" i="16"/>
  <c r="D70" i="16"/>
  <c r="E70" i="16"/>
  <c r="F70" i="16"/>
  <c r="G70" i="16"/>
  <c r="A71" i="16"/>
  <c r="B71" i="16"/>
  <c r="C71" i="16"/>
  <c r="D71" i="16"/>
  <c r="E71" i="16"/>
  <c r="F71" i="16"/>
  <c r="G71" i="16"/>
  <c r="A72" i="16"/>
  <c r="B72" i="16"/>
  <c r="C72" i="16"/>
  <c r="D72" i="16"/>
  <c r="E72" i="16"/>
  <c r="F72" i="16"/>
  <c r="G72" i="16"/>
  <c r="A73" i="16"/>
  <c r="B73" i="16"/>
  <c r="C73" i="16"/>
  <c r="D73" i="16"/>
  <c r="E73" i="16"/>
  <c r="F73" i="16"/>
  <c r="G73" i="16"/>
  <c r="A74" i="16"/>
  <c r="B74" i="16"/>
  <c r="C74" i="16"/>
  <c r="D74" i="16"/>
  <c r="E74" i="16"/>
  <c r="F74" i="16"/>
  <c r="G74" i="16"/>
  <c r="A75" i="16"/>
  <c r="B75" i="16"/>
  <c r="C75" i="16"/>
  <c r="D75" i="16"/>
  <c r="E75" i="16"/>
  <c r="F75" i="16"/>
  <c r="G75" i="16"/>
  <c r="A76" i="16"/>
  <c r="B76" i="16"/>
  <c r="C76" i="16"/>
  <c r="D76" i="16"/>
  <c r="E76" i="16"/>
  <c r="F76" i="16"/>
  <c r="G76" i="16"/>
  <c r="A77" i="16"/>
  <c r="B77" i="16"/>
  <c r="C77" i="16"/>
  <c r="D77" i="16"/>
  <c r="E77" i="16"/>
  <c r="F77" i="16"/>
  <c r="G77" i="16"/>
  <c r="A78" i="16"/>
  <c r="B78" i="16"/>
  <c r="C78" i="16"/>
  <c r="D78" i="16"/>
  <c r="E78" i="16"/>
  <c r="F78" i="16"/>
  <c r="G78" i="16"/>
  <c r="A79" i="16"/>
  <c r="B79" i="16"/>
  <c r="C79" i="16"/>
  <c r="D79" i="16"/>
  <c r="E79" i="16"/>
  <c r="F79" i="16"/>
  <c r="G79" i="16"/>
  <c r="A80" i="16"/>
  <c r="B80" i="16"/>
  <c r="C80" i="16"/>
  <c r="D80" i="16"/>
  <c r="E80" i="16"/>
  <c r="F80" i="16"/>
  <c r="G80" i="16"/>
  <c r="A81" i="16"/>
  <c r="B81" i="16"/>
  <c r="C81" i="16"/>
  <c r="D81" i="16"/>
  <c r="E81" i="16"/>
  <c r="F81" i="16"/>
  <c r="G81" i="16"/>
  <c r="A82" i="16"/>
  <c r="B82" i="16"/>
  <c r="C82" i="16"/>
  <c r="D82" i="16"/>
  <c r="E82" i="16"/>
  <c r="F82" i="16"/>
  <c r="G82" i="16"/>
  <c r="A83" i="16"/>
  <c r="B83" i="16"/>
  <c r="C83" i="16"/>
  <c r="D83" i="16"/>
  <c r="E83" i="16"/>
  <c r="F83" i="16"/>
  <c r="G83" i="16"/>
  <c r="A84" i="16"/>
  <c r="B84" i="16"/>
  <c r="C84" i="16"/>
  <c r="D84" i="16"/>
  <c r="E84" i="16"/>
  <c r="F84" i="16"/>
  <c r="G84" i="16"/>
  <c r="A85" i="16"/>
  <c r="B85" i="16"/>
  <c r="C85" i="16"/>
  <c r="D85" i="16"/>
  <c r="E85" i="16"/>
  <c r="F85" i="16"/>
  <c r="G85" i="16"/>
  <c r="A86" i="16"/>
  <c r="B86" i="16"/>
  <c r="C86" i="16"/>
  <c r="D86" i="16"/>
  <c r="E86" i="16"/>
  <c r="F86" i="16"/>
  <c r="G86" i="16"/>
  <c r="A87" i="16"/>
  <c r="B87" i="16"/>
  <c r="C87" i="16"/>
  <c r="D87" i="16"/>
  <c r="E87" i="16"/>
  <c r="F87" i="16"/>
  <c r="G87" i="16"/>
  <c r="A88" i="16"/>
  <c r="B88" i="16"/>
  <c r="C88" i="16"/>
  <c r="D88" i="16"/>
  <c r="E88" i="16"/>
  <c r="F88" i="16"/>
  <c r="G88" i="16"/>
  <c r="A89" i="16"/>
  <c r="B89" i="16"/>
  <c r="C89" i="16"/>
  <c r="D89" i="16"/>
  <c r="E89" i="16"/>
  <c r="F89" i="16"/>
  <c r="G89" i="16"/>
  <c r="A90" i="16"/>
  <c r="B90" i="16"/>
  <c r="C90" i="16"/>
  <c r="D90" i="16"/>
  <c r="E90" i="16"/>
  <c r="F90" i="16"/>
  <c r="G90" i="16"/>
  <c r="A91" i="16"/>
  <c r="B91" i="16"/>
  <c r="C91" i="16"/>
  <c r="D91" i="16"/>
  <c r="E91" i="16"/>
  <c r="F91" i="16"/>
  <c r="G91" i="16"/>
  <c r="A92" i="16"/>
  <c r="B92" i="16"/>
  <c r="C92" i="16"/>
  <c r="D92" i="16"/>
  <c r="E92" i="16"/>
  <c r="F92" i="16"/>
  <c r="G92" i="16"/>
  <c r="A93" i="16"/>
  <c r="B93" i="16"/>
  <c r="C93" i="16"/>
  <c r="D93" i="16"/>
  <c r="E93" i="16"/>
  <c r="F93" i="16"/>
  <c r="G93" i="16"/>
  <c r="A94" i="16"/>
  <c r="B94" i="16"/>
  <c r="C94" i="16"/>
  <c r="D94" i="16"/>
  <c r="E94" i="16"/>
  <c r="F94" i="16"/>
  <c r="G94" i="16"/>
  <c r="A95" i="16"/>
  <c r="B95" i="16"/>
  <c r="C95" i="16"/>
  <c r="D95" i="16"/>
  <c r="E95" i="16"/>
  <c r="F95" i="16"/>
  <c r="G95" i="16"/>
  <c r="A96" i="16"/>
  <c r="B96" i="16"/>
  <c r="C96" i="16"/>
  <c r="D96" i="16"/>
  <c r="E96" i="16"/>
  <c r="F96" i="16"/>
  <c r="G96" i="16"/>
  <c r="A97" i="16"/>
  <c r="B97" i="16"/>
  <c r="C97" i="16"/>
  <c r="D97" i="16"/>
  <c r="E97" i="16"/>
  <c r="F97" i="16"/>
  <c r="G97" i="16"/>
  <c r="A98" i="16"/>
  <c r="B98" i="16"/>
  <c r="C98" i="16"/>
  <c r="D98" i="16"/>
  <c r="E98" i="16"/>
  <c r="F98" i="16"/>
  <c r="G98" i="16"/>
  <c r="A99" i="16"/>
  <c r="B99" i="16"/>
  <c r="C99" i="16"/>
  <c r="D99" i="16"/>
  <c r="E99" i="16"/>
  <c r="F99" i="16"/>
  <c r="G99" i="16"/>
  <c r="A100" i="16"/>
  <c r="B100" i="16"/>
  <c r="C100" i="16"/>
  <c r="D100" i="16"/>
  <c r="E100" i="16"/>
  <c r="F100" i="16"/>
  <c r="G100" i="16"/>
  <c r="A101" i="16"/>
  <c r="B101" i="16"/>
  <c r="C101" i="16"/>
  <c r="D101" i="16"/>
  <c r="E101" i="16"/>
  <c r="F101" i="16"/>
  <c r="G101" i="16"/>
  <c r="A102" i="16"/>
  <c r="B102" i="16"/>
  <c r="C102" i="16"/>
  <c r="D102" i="16"/>
  <c r="E102" i="16"/>
  <c r="F102" i="16"/>
  <c r="G102" i="16"/>
  <c r="A103" i="16"/>
  <c r="B103" i="16"/>
  <c r="C103" i="16"/>
  <c r="D103" i="16"/>
  <c r="E103" i="16"/>
  <c r="F103" i="16"/>
  <c r="G103" i="16"/>
  <c r="A104" i="16"/>
  <c r="B104" i="16"/>
  <c r="C104" i="16"/>
  <c r="D104" i="16"/>
  <c r="E104" i="16"/>
  <c r="F104" i="16"/>
  <c r="G104" i="16"/>
  <c r="A105" i="16"/>
  <c r="B105" i="16"/>
  <c r="C105" i="16"/>
  <c r="D105" i="16"/>
  <c r="E105" i="16"/>
  <c r="F105" i="16"/>
  <c r="G105" i="16"/>
  <c r="A106" i="16"/>
  <c r="B106" i="16"/>
  <c r="C106" i="16"/>
  <c r="D106" i="16"/>
  <c r="E106" i="16"/>
  <c r="F106" i="16"/>
  <c r="G106" i="16"/>
  <c r="A107" i="16"/>
  <c r="B107" i="16"/>
  <c r="C107" i="16"/>
  <c r="D107" i="16"/>
  <c r="E107" i="16"/>
  <c r="F107" i="16"/>
  <c r="G107" i="16"/>
  <c r="A108" i="16"/>
  <c r="B108" i="16"/>
  <c r="C108" i="16"/>
  <c r="D108" i="16"/>
  <c r="E108" i="16"/>
  <c r="F108" i="16"/>
  <c r="G108" i="16"/>
  <c r="A109" i="16"/>
  <c r="B109" i="16"/>
  <c r="C109" i="16"/>
  <c r="D109" i="16"/>
  <c r="E109" i="16"/>
  <c r="F109" i="16"/>
  <c r="G109" i="16"/>
  <c r="A110" i="16"/>
  <c r="B110" i="16"/>
  <c r="C110" i="16"/>
  <c r="D110" i="16"/>
  <c r="E110" i="16"/>
  <c r="F110" i="16"/>
  <c r="G110" i="16"/>
  <c r="A111" i="16"/>
  <c r="B111" i="16"/>
  <c r="C111" i="16"/>
  <c r="D111" i="16"/>
  <c r="E111" i="16"/>
  <c r="F111" i="16"/>
  <c r="G111" i="16"/>
  <c r="A112" i="16"/>
  <c r="B112" i="16"/>
  <c r="C112" i="16"/>
  <c r="D112" i="16"/>
  <c r="E112" i="16"/>
  <c r="F112" i="16"/>
  <c r="G112" i="16"/>
  <c r="G13" i="16"/>
  <c r="F13" i="16"/>
  <c r="E13" i="16"/>
  <c r="D13" i="16"/>
  <c r="C13" i="16"/>
  <c r="B13" i="16"/>
  <c r="A13" i="16"/>
  <c r="G12" i="16"/>
  <c r="A14" i="14"/>
  <c r="B14" i="14"/>
  <c r="C14" i="14"/>
  <c r="D14" i="14"/>
  <c r="E14" i="14"/>
  <c r="F14" i="14"/>
  <c r="G14" i="14"/>
  <c r="A15" i="14"/>
  <c r="B15" i="14"/>
  <c r="C15" i="14"/>
  <c r="D15" i="14"/>
  <c r="E15" i="14"/>
  <c r="F15" i="14"/>
  <c r="G15" i="14"/>
  <c r="A16" i="14"/>
  <c r="B16" i="14"/>
  <c r="C16" i="14"/>
  <c r="D16" i="14"/>
  <c r="E16" i="14"/>
  <c r="F16" i="14"/>
  <c r="G16" i="14"/>
  <c r="A17" i="14"/>
  <c r="B17" i="14"/>
  <c r="C17" i="14"/>
  <c r="D17" i="14"/>
  <c r="E17" i="14"/>
  <c r="F17" i="14"/>
  <c r="G17" i="14"/>
  <c r="A18" i="14"/>
  <c r="B18" i="14"/>
  <c r="C18" i="14"/>
  <c r="D18" i="14"/>
  <c r="E18" i="14"/>
  <c r="F18" i="14"/>
  <c r="G18" i="14"/>
  <c r="A19" i="14"/>
  <c r="B19" i="14"/>
  <c r="C19" i="14"/>
  <c r="D19" i="14"/>
  <c r="E19" i="14"/>
  <c r="F19" i="14"/>
  <c r="G19" i="14"/>
  <c r="A20" i="14"/>
  <c r="B20" i="14"/>
  <c r="C20" i="14"/>
  <c r="D20" i="14"/>
  <c r="E20" i="14"/>
  <c r="F20" i="14"/>
  <c r="G20" i="14"/>
  <c r="A21" i="14"/>
  <c r="B21" i="14"/>
  <c r="C21" i="14"/>
  <c r="D21" i="14"/>
  <c r="E21" i="14"/>
  <c r="F21" i="14"/>
  <c r="G21" i="14"/>
  <c r="A22" i="14"/>
  <c r="B22" i="14"/>
  <c r="C22" i="14"/>
  <c r="D22" i="14"/>
  <c r="E22" i="14"/>
  <c r="F22" i="14"/>
  <c r="G22" i="14"/>
  <c r="A23" i="14"/>
  <c r="B23" i="14"/>
  <c r="C23" i="14"/>
  <c r="D23" i="14"/>
  <c r="E23" i="14"/>
  <c r="F23" i="14"/>
  <c r="G23" i="14"/>
  <c r="A24" i="14"/>
  <c r="B24" i="14"/>
  <c r="C24" i="14"/>
  <c r="D24" i="14"/>
  <c r="E24" i="14"/>
  <c r="F24" i="14"/>
  <c r="G24" i="14"/>
  <c r="A25" i="14"/>
  <c r="B25" i="14"/>
  <c r="C25" i="14"/>
  <c r="D25" i="14"/>
  <c r="E25" i="14"/>
  <c r="F25" i="14"/>
  <c r="G25" i="14"/>
  <c r="A26" i="14"/>
  <c r="B26" i="14"/>
  <c r="C26" i="14"/>
  <c r="D26" i="14"/>
  <c r="E26" i="14"/>
  <c r="F26" i="14"/>
  <c r="G26" i="14"/>
  <c r="A27" i="14"/>
  <c r="B27" i="14"/>
  <c r="C27" i="14"/>
  <c r="D27" i="14"/>
  <c r="E27" i="14"/>
  <c r="F27" i="14"/>
  <c r="G27" i="14"/>
  <c r="A28" i="14"/>
  <c r="B28" i="14"/>
  <c r="C28" i="14"/>
  <c r="D28" i="14"/>
  <c r="E28" i="14"/>
  <c r="F28" i="14"/>
  <c r="G28" i="14"/>
  <c r="A29" i="14"/>
  <c r="B29" i="14"/>
  <c r="C29" i="14"/>
  <c r="D29" i="14"/>
  <c r="E29" i="14"/>
  <c r="F29" i="14"/>
  <c r="G29" i="14"/>
  <c r="A30" i="14"/>
  <c r="B30" i="14"/>
  <c r="C30" i="14"/>
  <c r="D30" i="14"/>
  <c r="E30" i="14"/>
  <c r="F30" i="14"/>
  <c r="G30" i="14"/>
  <c r="A31" i="14"/>
  <c r="B31" i="14"/>
  <c r="C31" i="14"/>
  <c r="D31" i="14"/>
  <c r="E31" i="14"/>
  <c r="F31" i="14"/>
  <c r="G31" i="14"/>
  <c r="A32" i="14"/>
  <c r="B32" i="14"/>
  <c r="C32" i="14"/>
  <c r="D32" i="14"/>
  <c r="E32" i="14"/>
  <c r="F32" i="14"/>
  <c r="G32" i="14"/>
  <c r="A33" i="14"/>
  <c r="B33" i="14"/>
  <c r="C33" i="14"/>
  <c r="D33" i="14"/>
  <c r="E33" i="14"/>
  <c r="F33" i="14"/>
  <c r="G33" i="14"/>
  <c r="A34" i="14"/>
  <c r="B34" i="14"/>
  <c r="C34" i="14"/>
  <c r="D34" i="14"/>
  <c r="E34" i="14"/>
  <c r="F34" i="14"/>
  <c r="G34" i="14"/>
  <c r="A35" i="14"/>
  <c r="B35" i="14"/>
  <c r="C35" i="14"/>
  <c r="D35" i="14"/>
  <c r="E35" i="14"/>
  <c r="F35" i="14"/>
  <c r="G35" i="14"/>
  <c r="A36" i="14"/>
  <c r="B36" i="14"/>
  <c r="C36" i="14"/>
  <c r="D36" i="14"/>
  <c r="E36" i="14"/>
  <c r="F36" i="14"/>
  <c r="G36" i="14"/>
  <c r="A37" i="14"/>
  <c r="B37" i="14"/>
  <c r="C37" i="14"/>
  <c r="D37" i="14"/>
  <c r="E37" i="14"/>
  <c r="F37" i="14"/>
  <c r="G37" i="14"/>
  <c r="A38" i="14"/>
  <c r="B38" i="14"/>
  <c r="C38" i="14"/>
  <c r="D38" i="14"/>
  <c r="E38" i="14"/>
  <c r="F38" i="14"/>
  <c r="G38" i="14"/>
  <c r="A39" i="14"/>
  <c r="B39" i="14"/>
  <c r="C39" i="14"/>
  <c r="D39" i="14"/>
  <c r="E39" i="14"/>
  <c r="F39" i="14"/>
  <c r="G39" i="14"/>
  <c r="A40" i="14"/>
  <c r="B40" i="14"/>
  <c r="C40" i="14"/>
  <c r="D40" i="14"/>
  <c r="E40" i="14"/>
  <c r="F40" i="14"/>
  <c r="G40" i="14"/>
  <c r="A41" i="14"/>
  <c r="B41" i="14"/>
  <c r="C41" i="14"/>
  <c r="D41" i="14"/>
  <c r="E41" i="14"/>
  <c r="F41" i="14"/>
  <c r="G41" i="14"/>
  <c r="A42" i="14"/>
  <c r="B42" i="14"/>
  <c r="C42" i="14"/>
  <c r="D42" i="14"/>
  <c r="E42" i="14"/>
  <c r="F42" i="14"/>
  <c r="G42" i="14"/>
  <c r="A43" i="14"/>
  <c r="B43" i="14"/>
  <c r="C43" i="14"/>
  <c r="D43" i="14"/>
  <c r="E43" i="14"/>
  <c r="F43" i="14"/>
  <c r="G43" i="14"/>
  <c r="A44" i="14"/>
  <c r="B44" i="14"/>
  <c r="C44" i="14"/>
  <c r="D44" i="14"/>
  <c r="E44" i="14"/>
  <c r="F44" i="14"/>
  <c r="G44" i="14"/>
  <c r="A45" i="14"/>
  <c r="B45" i="14"/>
  <c r="C45" i="14"/>
  <c r="D45" i="14"/>
  <c r="E45" i="14"/>
  <c r="F45" i="14"/>
  <c r="G45" i="14"/>
  <c r="A46" i="14"/>
  <c r="B46" i="14"/>
  <c r="C46" i="14"/>
  <c r="D46" i="14"/>
  <c r="E46" i="14"/>
  <c r="F46" i="14"/>
  <c r="G46" i="14"/>
  <c r="A47" i="14"/>
  <c r="B47" i="14"/>
  <c r="C47" i="14"/>
  <c r="D47" i="14"/>
  <c r="E47" i="14"/>
  <c r="F47" i="14"/>
  <c r="G47" i="14"/>
  <c r="A48" i="14"/>
  <c r="B48" i="14"/>
  <c r="C48" i="14"/>
  <c r="D48" i="14"/>
  <c r="E48" i="14"/>
  <c r="F48" i="14"/>
  <c r="G48" i="14"/>
  <c r="A49" i="14"/>
  <c r="B49" i="14"/>
  <c r="C49" i="14"/>
  <c r="D49" i="14"/>
  <c r="E49" i="14"/>
  <c r="F49" i="14"/>
  <c r="G49" i="14"/>
  <c r="A50" i="14"/>
  <c r="B50" i="14"/>
  <c r="C50" i="14"/>
  <c r="D50" i="14"/>
  <c r="E50" i="14"/>
  <c r="F50" i="14"/>
  <c r="G50" i="14"/>
  <c r="A51" i="14"/>
  <c r="B51" i="14"/>
  <c r="C51" i="14"/>
  <c r="D51" i="14"/>
  <c r="E51" i="14"/>
  <c r="F51" i="14"/>
  <c r="G51" i="14"/>
  <c r="A52" i="14"/>
  <c r="B52" i="14"/>
  <c r="C52" i="14"/>
  <c r="D52" i="14"/>
  <c r="E52" i="14"/>
  <c r="F52" i="14"/>
  <c r="G52" i="14"/>
  <c r="A53" i="14"/>
  <c r="B53" i="14"/>
  <c r="C53" i="14"/>
  <c r="D53" i="14"/>
  <c r="E53" i="14"/>
  <c r="F53" i="14"/>
  <c r="G53" i="14"/>
  <c r="A54" i="14"/>
  <c r="B54" i="14"/>
  <c r="C54" i="14"/>
  <c r="D54" i="14"/>
  <c r="E54" i="14"/>
  <c r="F54" i="14"/>
  <c r="G54" i="14"/>
  <c r="A55" i="14"/>
  <c r="B55" i="14"/>
  <c r="C55" i="14"/>
  <c r="D55" i="14"/>
  <c r="E55" i="14"/>
  <c r="F55" i="14"/>
  <c r="G55" i="14"/>
  <c r="A56" i="14"/>
  <c r="B56" i="14"/>
  <c r="C56" i="14"/>
  <c r="D56" i="14"/>
  <c r="E56" i="14"/>
  <c r="F56" i="14"/>
  <c r="G56" i="14"/>
  <c r="A57" i="14"/>
  <c r="B57" i="14"/>
  <c r="C57" i="14"/>
  <c r="D57" i="14"/>
  <c r="E57" i="14"/>
  <c r="F57" i="14"/>
  <c r="G57" i="14"/>
  <c r="A58" i="14"/>
  <c r="B58" i="14"/>
  <c r="C58" i="14"/>
  <c r="D58" i="14"/>
  <c r="E58" i="14"/>
  <c r="F58" i="14"/>
  <c r="G58" i="14"/>
  <c r="A59" i="14"/>
  <c r="B59" i="14"/>
  <c r="C59" i="14"/>
  <c r="D59" i="14"/>
  <c r="E59" i="14"/>
  <c r="F59" i="14"/>
  <c r="G59" i="14"/>
  <c r="A60" i="14"/>
  <c r="B60" i="14"/>
  <c r="C60" i="14"/>
  <c r="D60" i="14"/>
  <c r="E60" i="14"/>
  <c r="F60" i="14"/>
  <c r="G60" i="14"/>
  <c r="A61" i="14"/>
  <c r="B61" i="14"/>
  <c r="C61" i="14"/>
  <c r="D61" i="14"/>
  <c r="E61" i="14"/>
  <c r="F61" i="14"/>
  <c r="G61" i="14"/>
  <c r="A62" i="14"/>
  <c r="B62" i="14"/>
  <c r="C62" i="14"/>
  <c r="D62" i="14"/>
  <c r="E62" i="14"/>
  <c r="F62" i="14"/>
  <c r="G62" i="14"/>
  <c r="A63" i="14"/>
  <c r="B63" i="14"/>
  <c r="C63" i="14"/>
  <c r="D63" i="14"/>
  <c r="E63" i="14"/>
  <c r="F63" i="14"/>
  <c r="G63" i="14"/>
  <c r="A64" i="14"/>
  <c r="B64" i="14"/>
  <c r="C64" i="14"/>
  <c r="D64" i="14"/>
  <c r="E64" i="14"/>
  <c r="F64" i="14"/>
  <c r="G64" i="14"/>
  <c r="A65" i="14"/>
  <c r="B65" i="14"/>
  <c r="C65" i="14"/>
  <c r="D65" i="14"/>
  <c r="E65" i="14"/>
  <c r="F65" i="14"/>
  <c r="G65" i="14"/>
  <c r="A66" i="14"/>
  <c r="B66" i="14"/>
  <c r="C66" i="14"/>
  <c r="D66" i="14"/>
  <c r="E66" i="14"/>
  <c r="F66" i="14"/>
  <c r="G66" i="14"/>
  <c r="A67" i="14"/>
  <c r="B67" i="14"/>
  <c r="C67" i="14"/>
  <c r="D67" i="14"/>
  <c r="E67" i="14"/>
  <c r="F67" i="14"/>
  <c r="G67" i="14"/>
  <c r="A68" i="14"/>
  <c r="B68" i="14"/>
  <c r="C68" i="14"/>
  <c r="D68" i="14"/>
  <c r="E68" i="14"/>
  <c r="F68" i="14"/>
  <c r="G68" i="14"/>
  <c r="A69" i="14"/>
  <c r="B69" i="14"/>
  <c r="C69" i="14"/>
  <c r="D69" i="14"/>
  <c r="E69" i="14"/>
  <c r="F69" i="14"/>
  <c r="G69" i="14"/>
  <c r="A70" i="14"/>
  <c r="B70" i="14"/>
  <c r="C70" i="14"/>
  <c r="D70" i="14"/>
  <c r="E70" i="14"/>
  <c r="F70" i="14"/>
  <c r="G70" i="14"/>
  <c r="A71" i="14"/>
  <c r="B71" i="14"/>
  <c r="C71" i="14"/>
  <c r="D71" i="14"/>
  <c r="E71" i="14"/>
  <c r="F71" i="14"/>
  <c r="G71" i="14"/>
  <c r="A72" i="14"/>
  <c r="B72" i="14"/>
  <c r="C72" i="14"/>
  <c r="D72" i="14"/>
  <c r="E72" i="14"/>
  <c r="F72" i="14"/>
  <c r="G72" i="14"/>
  <c r="A73" i="14"/>
  <c r="B73" i="14"/>
  <c r="C73" i="14"/>
  <c r="D73" i="14"/>
  <c r="E73" i="14"/>
  <c r="F73" i="14"/>
  <c r="G73" i="14"/>
  <c r="A74" i="14"/>
  <c r="B74" i="14"/>
  <c r="C74" i="14"/>
  <c r="D74" i="14"/>
  <c r="E74" i="14"/>
  <c r="F74" i="14"/>
  <c r="G74" i="14"/>
  <c r="A75" i="14"/>
  <c r="B75" i="14"/>
  <c r="C75" i="14"/>
  <c r="D75" i="14"/>
  <c r="E75" i="14"/>
  <c r="F75" i="14"/>
  <c r="G75" i="14"/>
  <c r="A76" i="14"/>
  <c r="B76" i="14"/>
  <c r="C76" i="14"/>
  <c r="D76" i="14"/>
  <c r="E76" i="14"/>
  <c r="F76" i="14"/>
  <c r="G76" i="14"/>
  <c r="A77" i="14"/>
  <c r="B77" i="14"/>
  <c r="C77" i="14"/>
  <c r="D77" i="14"/>
  <c r="E77" i="14"/>
  <c r="F77" i="14"/>
  <c r="G77" i="14"/>
  <c r="A78" i="14"/>
  <c r="B78" i="14"/>
  <c r="C78" i="14"/>
  <c r="D78" i="14"/>
  <c r="E78" i="14"/>
  <c r="F78" i="14"/>
  <c r="G78" i="14"/>
  <c r="A79" i="14"/>
  <c r="B79" i="14"/>
  <c r="C79" i="14"/>
  <c r="D79" i="14"/>
  <c r="E79" i="14"/>
  <c r="F79" i="14"/>
  <c r="G79" i="14"/>
  <c r="A80" i="14"/>
  <c r="B80" i="14"/>
  <c r="C80" i="14"/>
  <c r="D80" i="14"/>
  <c r="E80" i="14"/>
  <c r="F80" i="14"/>
  <c r="G80" i="14"/>
  <c r="A81" i="14"/>
  <c r="B81" i="14"/>
  <c r="C81" i="14"/>
  <c r="D81" i="14"/>
  <c r="E81" i="14"/>
  <c r="F81" i="14"/>
  <c r="G81" i="14"/>
  <c r="A82" i="14"/>
  <c r="B82" i="14"/>
  <c r="C82" i="14"/>
  <c r="D82" i="14"/>
  <c r="E82" i="14"/>
  <c r="F82" i="14"/>
  <c r="G82" i="14"/>
  <c r="A83" i="14"/>
  <c r="B83" i="14"/>
  <c r="C83" i="14"/>
  <c r="D83" i="14"/>
  <c r="E83" i="14"/>
  <c r="F83" i="14"/>
  <c r="G83" i="14"/>
  <c r="A84" i="14"/>
  <c r="B84" i="14"/>
  <c r="C84" i="14"/>
  <c r="D84" i="14"/>
  <c r="E84" i="14"/>
  <c r="F84" i="14"/>
  <c r="G84" i="14"/>
  <c r="A85" i="14"/>
  <c r="B85" i="14"/>
  <c r="C85" i="14"/>
  <c r="D85" i="14"/>
  <c r="E85" i="14"/>
  <c r="F85" i="14"/>
  <c r="G85" i="14"/>
  <c r="A86" i="14"/>
  <c r="B86" i="14"/>
  <c r="C86" i="14"/>
  <c r="D86" i="14"/>
  <c r="E86" i="14"/>
  <c r="F86" i="14"/>
  <c r="G86" i="14"/>
  <c r="A87" i="14"/>
  <c r="B87" i="14"/>
  <c r="C87" i="14"/>
  <c r="D87" i="14"/>
  <c r="E87" i="14"/>
  <c r="F87" i="14"/>
  <c r="G87" i="14"/>
  <c r="A88" i="14"/>
  <c r="B88" i="14"/>
  <c r="C88" i="14"/>
  <c r="D88" i="14"/>
  <c r="E88" i="14"/>
  <c r="F88" i="14"/>
  <c r="G88" i="14"/>
  <c r="A89" i="14"/>
  <c r="B89" i="14"/>
  <c r="C89" i="14"/>
  <c r="D89" i="14"/>
  <c r="E89" i="14"/>
  <c r="F89" i="14"/>
  <c r="G89" i="14"/>
  <c r="A90" i="14"/>
  <c r="B90" i="14"/>
  <c r="C90" i="14"/>
  <c r="D90" i="14"/>
  <c r="E90" i="14"/>
  <c r="F90" i="14"/>
  <c r="G90" i="14"/>
  <c r="A91" i="14"/>
  <c r="B91" i="14"/>
  <c r="C91" i="14"/>
  <c r="D91" i="14"/>
  <c r="E91" i="14"/>
  <c r="F91" i="14"/>
  <c r="G91" i="14"/>
  <c r="A92" i="14"/>
  <c r="B92" i="14"/>
  <c r="C92" i="14"/>
  <c r="D92" i="14"/>
  <c r="E92" i="14"/>
  <c r="F92" i="14"/>
  <c r="G92" i="14"/>
  <c r="A93" i="14"/>
  <c r="B93" i="14"/>
  <c r="C93" i="14"/>
  <c r="D93" i="14"/>
  <c r="E93" i="14"/>
  <c r="F93" i="14"/>
  <c r="G93" i="14"/>
  <c r="A94" i="14"/>
  <c r="B94" i="14"/>
  <c r="C94" i="14"/>
  <c r="D94" i="14"/>
  <c r="E94" i="14"/>
  <c r="F94" i="14"/>
  <c r="G94" i="14"/>
  <c r="A95" i="14"/>
  <c r="B95" i="14"/>
  <c r="C95" i="14"/>
  <c r="D95" i="14"/>
  <c r="E95" i="14"/>
  <c r="F95" i="14"/>
  <c r="G95" i="14"/>
  <c r="A96" i="14"/>
  <c r="B96" i="14"/>
  <c r="C96" i="14"/>
  <c r="D96" i="14"/>
  <c r="E96" i="14"/>
  <c r="F96" i="14"/>
  <c r="G96" i="14"/>
  <c r="A97" i="14"/>
  <c r="B97" i="14"/>
  <c r="C97" i="14"/>
  <c r="D97" i="14"/>
  <c r="E97" i="14"/>
  <c r="F97" i="14"/>
  <c r="G97" i="14"/>
  <c r="A98" i="14"/>
  <c r="B98" i="14"/>
  <c r="C98" i="14"/>
  <c r="D98" i="14"/>
  <c r="E98" i="14"/>
  <c r="F98" i="14"/>
  <c r="G98" i="14"/>
  <c r="A99" i="14"/>
  <c r="B99" i="14"/>
  <c r="C99" i="14"/>
  <c r="D99" i="14"/>
  <c r="E99" i="14"/>
  <c r="F99" i="14"/>
  <c r="G99" i="14"/>
  <c r="A100" i="14"/>
  <c r="B100" i="14"/>
  <c r="C100" i="14"/>
  <c r="D100" i="14"/>
  <c r="E100" i="14"/>
  <c r="F100" i="14"/>
  <c r="G100" i="14"/>
  <c r="A101" i="14"/>
  <c r="B101" i="14"/>
  <c r="C101" i="14"/>
  <c r="D101" i="14"/>
  <c r="E101" i="14"/>
  <c r="F101" i="14"/>
  <c r="G101" i="14"/>
  <c r="A102" i="14"/>
  <c r="B102" i="14"/>
  <c r="C102" i="14"/>
  <c r="D102" i="14"/>
  <c r="E102" i="14"/>
  <c r="F102" i="14"/>
  <c r="G102" i="14"/>
  <c r="A103" i="14"/>
  <c r="B103" i="14"/>
  <c r="C103" i="14"/>
  <c r="D103" i="14"/>
  <c r="E103" i="14"/>
  <c r="F103" i="14"/>
  <c r="G103" i="14"/>
  <c r="A104" i="14"/>
  <c r="B104" i="14"/>
  <c r="C104" i="14"/>
  <c r="D104" i="14"/>
  <c r="E104" i="14"/>
  <c r="F104" i="14"/>
  <c r="G104" i="14"/>
  <c r="A105" i="14"/>
  <c r="B105" i="14"/>
  <c r="C105" i="14"/>
  <c r="D105" i="14"/>
  <c r="E105" i="14"/>
  <c r="F105" i="14"/>
  <c r="G105" i="14"/>
  <c r="A106" i="14"/>
  <c r="B106" i="14"/>
  <c r="C106" i="14"/>
  <c r="D106" i="14"/>
  <c r="E106" i="14"/>
  <c r="F106" i="14"/>
  <c r="G106" i="14"/>
  <c r="A107" i="14"/>
  <c r="B107" i="14"/>
  <c r="C107" i="14"/>
  <c r="D107" i="14"/>
  <c r="E107" i="14"/>
  <c r="F107" i="14"/>
  <c r="G107" i="14"/>
  <c r="A108" i="14"/>
  <c r="B108" i="14"/>
  <c r="C108" i="14"/>
  <c r="D108" i="14"/>
  <c r="E108" i="14"/>
  <c r="F108" i="14"/>
  <c r="G108" i="14"/>
  <c r="A109" i="14"/>
  <c r="B109" i="14"/>
  <c r="C109" i="14"/>
  <c r="D109" i="14"/>
  <c r="E109" i="14"/>
  <c r="F109" i="14"/>
  <c r="G109" i="14"/>
  <c r="A110" i="14"/>
  <c r="B110" i="14"/>
  <c r="C110" i="14"/>
  <c r="D110" i="14"/>
  <c r="E110" i="14"/>
  <c r="F110" i="14"/>
  <c r="G110" i="14"/>
  <c r="A111" i="14"/>
  <c r="B111" i="14"/>
  <c r="C111" i="14"/>
  <c r="D111" i="14"/>
  <c r="E111" i="14"/>
  <c r="F111" i="14"/>
  <c r="G111" i="14"/>
  <c r="A112" i="14"/>
  <c r="B112" i="14"/>
  <c r="C112" i="14"/>
  <c r="D112" i="14"/>
  <c r="E112" i="14"/>
  <c r="F112" i="14"/>
  <c r="G112" i="14"/>
  <c r="E13" i="14"/>
  <c r="I13" i="15"/>
  <c r="J13" i="15"/>
  <c r="K13" i="15"/>
  <c r="L13" i="15"/>
  <c r="M13" i="15"/>
  <c r="I14" i="15"/>
  <c r="J14" i="15"/>
  <c r="K14" i="15"/>
  <c r="L14" i="15"/>
  <c r="M14" i="15"/>
  <c r="I15" i="15"/>
  <c r="J15" i="15"/>
  <c r="K15" i="15"/>
  <c r="L15" i="15"/>
  <c r="M15" i="15"/>
  <c r="I16" i="15"/>
  <c r="J16" i="15"/>
  <c r="K16" i="15"/>
  <c r="L16" i="15"/>
  <c r="M16" i="15"/>
  <c r="I17" i="15"/>
  <c r="J17" i="15"/>
  <c r="K17" i="15"/>
  <c r="L17" i="15"/>
  <c r="M17" i="15"/>
  <c r="I18" i="15"/>
  <c r="J18" i="15"/>
  <c r="K18" i="15"/>
  <c r="L18" i="15"/>
  <c r="M18" i="15"/>
  <c r="I19" i="15"/>
  <c r="J19" i="15"/>
  <c r="K19" i="15"/>
  <c r="L19" i="15"/>
  <c r="M19" i="15"/>
  <c r="I20" i="15"/>
  <c r="J20" i="15"/>
  <c r="K20" i="15"/>
  <c r="L20" i="15"/>
  <c r="M20" i="15"/>
  <c r="I21" i="15"/>
  <c r="J21" i="15"/>
  <c r="K21" i="15"/>
  <c r="L21" i="15"/>
  <c r="M21" i="15"/>
  <c r="I22" i="15"/>
  <c r="J22" i="15"/>
  <c r="K22" i="15"/>
  <c r="L22" i="15"/>
  <c r="M22" i="15"/>
  <c r="I23" i="15"/>
  <c r="J23" i="15"/>
  <c r="K23" i="15"/>
  <c r="L23" i="15"/>
  <c r="M23" i="15"/>
  <c r="I24" i="15"/>
  <c r="J24" i="15"/>
  <c r="K24" i="15"/>
  <c r="L24" i="15"/>
  <c r="M24" i="15"/>
  <c r="I25" i="15"/>
  <c r="J25" i="15"/>
  <c r="K25" i="15"/>
  <c r="L25" i="15"/>
  <c r="M25" i="15"/>
  <c r="I26" i="15"/>
  <c r="J26" i="15"/>
  <c r="K26" i="15"/>
  <c r="L26" i="15"/>
  <c r="M26" i="15"/>
  <c r="I27" i="15"/>
  <c r="J27" i="15"/>
  <c r="K27" i="15"/>
  <c r="L27" i="15"/>
  <c r="M27" i="15"/>
  <c r="I28" i="15"/>
  <c r="J28" i="15"/>
  <c r="K28" i="15"/>
  <c r="L28" i="15"/>
  <c r="M28" i="15"/>
  <c r="I29" i="15"/>
  <c r="J29" i="15"/>
  <c r="K29" i="15"/>
  <c r="L29" i="15"/>
  <c r="M29" i="15"/>
  <c r="I30" i="15"/>
  <c r="J30" i="15"/>
  <c r="K30" i="15"/>
  <c r="L30" i="15"/>
  <c r="M30" i="15"/>
  <c r="I31" i="15"/>
  <c r="J31" i="15"/>
  <c r="K31" i="15"/>
  <c r="L31" i="15"/>
  <c r="M31" i="15"/>
  <c r="I32" i="15"/>
  <c r="J32" i="15"/>
  <c r="K32" i="15"/>
  <c r="L32" i="15"/>
  <c r="M32" i="15"/>
  <c r="I33" i="15"/>
  <c r="J33" i="15"/>
  <c r="K33" i="15"/>
  <c r="L33" i="15"/>
  <c r="M33" i="15"/>
  <c r="I34" i="15"/>
  <c r="J34" i="15"/>
  <c r="K34" i="15"/>
  <c r="L34" i="15"/>
  <c r="M34" i="15"/>
  <c r="I35" i="15"/>
  <c r="J35" i="15"/>
  <c r="K35" i="15"/>
  <c r="L35" i="15"/>
  <c r="M35" i="15"/>
  <c r="I36" i="15"/>
  <c r="J36" i="15"/>
  <c r="K36" i="15"/>
  <c r="L36" i="15"/>
  <c r="M36" i="15"/>
  <c r="I37" i="15"/>
  <c r="J37" i="15"/>
  <c r="K37" i="15"/>
  <c r="L37" i="15"/>
  <c r="M37" i="15"/>
  <c r="I38" i="15"/>
  <c r="J38" i="15"/>
  <c r="K38" i="15"/>
  <c r="L38" i="15"/>
  <c r="M38" i="15"/>
  <c r="I39" i="15"/>
  <c r="J39" i="15"/>
  <c r="K39" i="15"/>
  <c r="L39" i="15"/>
  <c r="M39" i="15"/>
  <c r="I40" i="15"/>
  <c r="J40" i="15"/>
  <c r="K40" i="15"/>
  <c r="L40" i="15"/>
  <c r="M40" i="15"/>
  <c r="I41" i="15"/>
  <c r="J41" i="15"/>
  <c r="K41" i="15"/>
  <c r="L41" i="15"/>
  <c r="M41" i="15"/>
  <c r="I42" i="15"/>
  <c r="J42" i="15"/>
  <c r="K42" i="15"/>
  <c r="L42" i="15"/>
  <c r="M42" i="15"/>
  <c r="I43" i="15"/>
  <c r="J43" i="15"/>
  <c r="K43" i="15"/>
  <c r="L43" i="15"/>
  <c r="M43" i="15"/>
  <c r="I44" i="15"/>
  <c r="J44" i="15"/>
  <c r="K44" i="15"/>
  <c r="L44" i="15"/>
  <c r="M44" i="15"/>
  <c r="I45" i="15"/>
  <c r="J45" i="15"/>
  <c r="K45" i="15"/>
  <c r="L45" i="15"/>
  <c r="M45" i="15"/>
  <c r="I46" i="15"/>
  <c r="J46" i="15"/>
  <c r="K46" i="15"/>
  <c r="L46" i="15"/>
  <c r="M46" i="15"/>
  <c r="I47" i="15"/>
  <c r="J47" i="15"/>
  <c r="K47" i="15"/>
  <c r="L47" i="15"/>
  <c r="M47" i="15"/>
  <c r="I48" i="15"/>
  <c r="J48" i="15"/>
  <c r="K48" i="15"/>
  <c r="L48" i="15"/>
  <c r="M48" i="15"/>
  <c r="I49" i="15"/>
  <c r="J49" i="15"/>
  <c r="K49" i="15"/>
  <c r="L49" i="15"/>
  <c r="M49" i="15"/>
  <c r="I50" i="15"/>
  <c r="J50" i="15"/>
  <c r="K50" i="15"/>
  <c r="L50" i="15"/>
  <c r="M50" i="15"/>
  <c r="I51" i="15"/>
  <c r="J51" i="15"/>
  <c r="K51" i="15"/>
  <c r="L51" i="15"/>
  <c r="M51" i="15"/>
  <c r="I52" i="15"/>
  <c r="J52" i="15"/>
  <c r="K52" i="15"/>
  <c r="L52" i="15"/>
  <c r="M52" i="15"/>
  <c r="I53" i="15"/>
  <c r="J53" i="15"/>
  <c r="K53" i="15"/>
  <c r="L53" i="15"/>
  <c r="M53" i="15"/>
  <c r="I54" i="15"/>
  <c r="J54" i="15"/>
  <c r="K54" i="15"/>
  <c r="L54" i="15"/>
  <c r="M54" i="15"/>
  <c r="I55" i="15"/>
  <c r="J55" i="15"/>
  <c r="K55" i="15"/>
  <c r="L55" i="15"/>
  <c r="M55" i="15"/>
  <c r="I56" i="15"/>
  <c r="J56" i="15"/>
  <c r="K56" i="15"/>
  <c r="L56" i="15"/>
  <c r="M56" i="15"/>
  <c r="I57" i="15"/>
  <c r="J57" i="15"/>
  <c r="K57" i="15"/>
  <c r="L57" i="15"/>
  <c r="M57" i="15"/>
  <c r="I58" i="15"/>
  <c r="J58" i="15"/>
  <c r="K58" i="15"/>
  <c r="L58" i="15"/>
  <c r="M58" i="15"/>
  <c r="I59" i="15"/>
  <c r="J59" i="15"/>
  <c r="K59" i="15"/>
  <c r="L59" i="15"/>
  <c r="M59" i="15"/>
  <c r="I60" i="15"/>
  <c r="J60" i="15"/>
  <c r="K60" i="15"/>
  <c r="L60" i="15"/>
  <c r="M60" i="15"/>
  <c r="I61" i="15"/>
  <c r="J61" i="15"/>
  <c r="K61" i="15"/>
  <c r="L61" i="15"/>
  <c r="M61" i="15"/>
  <c r="I62" i="15"/>
  <c r="J62" i="15"/>
  <c r="K62" i="15"/>
  <c r="L62" i="15"/>
  <c r="M62" i="15"/>
  <c r="I63" i="15"/>
  <c r="J63" i="15"/>
  <c r="K63" i="15"/>
  <c r="L63" i="15"/>
  <c r="M63" i="15"/>
  <c r="I64" i="15"/>
  <c r="J64" i="15"/>
  <c r="K64" i="15"/>
  <c r="L64" i="15"/>
  <c r="M64" i="15"/>
  <c r="I65" i="15"/>
  <c r="J65" i="15"/>
  <c r="K65" i="15"/>
  <c r="L65" i="15"/>
  <c r="M65" i="15"/>
  <c r="I66" i="15"/>
  <c r="J66" i="15"/>
  <c r="K66" i="15"/>
  <c r="L66" i="15"/>
  <c r="M66" i="15"/>
  <c r="I67" i="15"/>
  <c r="J67" i="15"/>
  <c r="K67" i="15"/>
  <c r="L67" i="15"/>
  <c r="M67" i="15"/>
  <c r="I68" i="15"/>
  <c r="J68" i="15"/>
  <c r="K68" i="15"/>
  <c r="L68" i="15"/>
  <c r="M68" i="15"/>
  <c r="I69" i="15"/>
  <c r="J69" i="15"/>
  <c r="K69" i="15"/>
  <c r="L69" i="15"/>
  <c r="M69" i="15"/>
  <c r="I70" i="15"/>
  <c r="J70" i="15"/>
  <c r="K70" i="15"/>
  <c r="L70" i="15"/>
  <c r="M70" i="15"/>
  <c r="I71" i="15"/>
  <c r="J71" i="15"/>
  <c r="K71" i="15"/>
  <c r="L71" i="15"/>
  <c r="M71" i="15"/>
  <c r="I72" i="15"/>
  <c r="J72" i="15"/>
  <c r="K72" i="15"/>
  <c r="L72" i="15"/>
  <c r="M72" i="15"/>
  <c r="I73" i="15"/>
  <c r="J73" i="15"/>
  <c r="K73" i="15"/>
  <c r="L73" i="15"/>
  <c r="M73" i="15"/>
  <c r="I74" i="15"/>
  <c r="J74" i="15"/>
  <c r="K74" i="15"/>
  <c r="L74" i="15"/>
  <c r="M74" i="15"/>
  <c r="I75" i="15"/>
  <c r="J75" i="15"/>
  <c r="K75" i="15"/>
  <c r="L75" i="15"/>
  <c r="M75" i="15"/>
  <c r="I76" i="15"/>
  <c r="J76" i="15"/>
  <c r="K76" i="15"/>
  <c r="L76" i="15"/>
  <c r="M76" i="15"/>
  <c r="I77" i="15"/>
  <c r="J77" i="15"/>
  <c r="K77" i="15"/>
  <c r="L77" i="15"/>
  <c r="M77" i="15"/>
  <c r="I78" i="15"/>
  <c r="J78" i="15"/>
  <c r="K78" i="15"/>
  <c r="L78" i="15"/>
  <c r="M78" i="15"/>
  <c r="I79" i="15"/>
  <c r="J79" i="15"/>
  <c r="K79" i="15"/>
  <c r="L79" i="15"/>
  <c r="M79" i="15"/>
  <c r="I80" i="15"/>
  <c r="J80" i="15"/>
  <c r="K80" i="15"/>
  <c r="L80" i="15"/>
  <c r="M80" i="15"/>
  <c r="I81" i="15"/>
  <c r="J81" i="15"/>
  <c r="K81" i="15"/>
  <c r="L81" i="15"/>
  <c r="M81" i="15"/>
  <c r="I82" i="15"/>
  <c r="J82" i="15"/>
  <c r="K82" i="15"/>
  <c r="L82" i="15"/>
  <c r="M82" i="15"/>
  <c r="I83" i="15"/>
  <c r="J83" i="15"/>
  <c r="K83" i="15"/>
  <c r="L83" i="15"/>
  <c r="M83" i="15"/>
  <c r="I84" i="15"/>
  <c r="J84" i="15"/>
  <c r="K84" i="15"/>
  <c r="L84" i="15"/>
  <c r="M84" i="15"/>
  <c r="I85" i="15"/>
  <c r="J85" i="15"/>
  <c r="K85" i="15"/>
  <c r="L85" i="15"/>
  <c r="M85" i="15"/>
  <c r="I86" i="15"/>
  <c r="J86" i="15"/>
  <c r="K86" i="15"/>
  <c r="L86" i="15"/>
  <c r="M86" i="15"/>
  <c r="I87" i="15"/>
  <c r="J87" i="15"/>
  <c r="K87" i="15"/>
  <c r="L87" i="15"/>
  <c r="M87" i="15"/>
  <c r="I88" i="15"/>
  <c r="J88" i="15"/>
  <c r="K88" i="15"/>
  <c r="L88" i="15"/>
  <c r="M88" i="15"/>
  <c r="I89" i="15"/>
  <c r="J89" i="15"/>
  <c r="K89" i="15"/>
  <c r="L89" i="15"/>
  <c r="M89" i="15"/>
  <c r="I90" i="15"/>
  <c r="J90" i="15"/>
  <c r="K90" i="15"/>
  <c r="L90" i="15"/>
  <c r="M90" i="15"/>
  <c r="I91" i="15"/>
  <c r="J91" i="15"/>
  <c r="K91" i="15"/>
  <c r="L91" i="15"/>
  <c r="M91" i="15"/>
  <c r="I92" i="15"/>
  <c r="J92" i="15"/>
  <c r="K92" i="15"/>
  <c r="L92" i="15"/>
  <c r="M92" i="15"/>
  <c r="I93" i="15"/>
  <c r="J93" i="15"/>
  <c r="K93" i="15"/>
  <c r="L93" i="15"/>
  <c r="M93" i="15"/>
  <c r="I94" i="15"/>
  <c r="J94" i="15"/>
  <c r="K94" i="15"/>
  <c r="L94" i="15"/>
  <c r="M94" i="15"/>
  <c r="I95" i="15"/>
  <c r="J95" i="15"/>
  <c r="K95" i="15"/>
  <c r="L95" i="15"/>
  <c r="M95" i="15"/>
  <c r="I96" i="15"/>
  <c r="J96" i="15"/>
  <c r="K96" i="15"/>
  <c r="L96" i="15"/>
  <c r="M96" i="15"/>
  <c r="I97" i="15"/>
  <c r="J97" i="15"/>
  <c r="K97" i="15"/>
  <c r="L97" i="15"/>
  <c r="M97" i="15"/>
  <c r="I98" i="15"/>
  <c r="J98" i="15"/>
  <c r="K98" i="15"/>
  <c r="L98" i="15"/>
  <c r="M98" i="15"/>
  <c r="I99" i="15"/>
  <c r="J99" i="15"/>
  <c r="K99" i="15"/>
  <c r="L99" i="15"/>
  <c r="M99" i="15"/>
  <c r="I100" i="15"/>
  <c r="J100" i="15"/>
  <c r="K100" i="15"/>
  <c r="L100" i="15"/>
  <c r="M100" i="15"/>
  <c r="I101" i="15"/>
  <c r="J101" i="15"/>
  <c r="K101" i="15"/>
  <c r="L101" i="15"/>
  <c r="M101" i="15"/>
  <c r="I102" i="15"/>
  <c r="J102" i="15"/>
  <c r="K102" i="15"/>
  <c r="L102" i="15"/>
  <c r="M102" i="15"/>
  <c r="I103" i="15"/>
  <c r="J103" i="15"/>
  <c r="K103" i="15"/>
  <c r="L103" i="15"/>
  <c r="M103" i="15"/>
  <c r="I104" i="15"/>
  <c r="J104" i="15"/>
  <c r="K104" i="15"/>
  <c r="L104" i="15"/>
  <c r="M104" i="15"/>
  <c r="I105" i="15"/>
  <c r="J105" i="15"/>
  <c r="K105" i="15"/>
  <c r="L105" i="15"/>
  <c r="M105" i="15"/>
  <c r="I106" i="15"/>
  <c r="J106" i="15"/>
  <c r="K106" i="15"/>
  <c r="L106" i="15"/>
  <c r="M106" i="15"/>
  <c r="I107" i="15"/>
  <c r="J107" i="15"/>
  <c r="K107" i="15"/>
  <c r="L107" i="15"/>
  <c r="M107" i="15"/>
  <c r="I108" i="15"/>
  <c r="J108" i="15"/>
  <c r="K108" i="15"/>
  <c r="L108" i="15"/>
  <c r="M108" i="15"/>
  <c r="I109" i="15"/>
  <c r="J109" i="15"/>
  <c r="K109" i="15"/>
  <c r="L109" i="15"/>
  <c r="M109" i="15"/>
  <c r="I110" i="15"/>
  <c r="J110" i="15"/>
  <c r="K110" i="15"/>
  <c r="L110" i="15"/>
  <c r="M110" i="15"/>
  <c r="I111" i="15"/>
  <c r="J111" i="15"/>
  <c r="K111" i="15"/>
  <c r="L111" i="15"/>
  <c r="M111" i="15"/>
  <c r="I112" i="15"/>
  <c r="J112" i="15"/>
  <c r="K112" i="15"/>
  <c r="L112" i="15"/>
  <c r="M112" i="15"/>
  <c r="M12" i="15"/>
  <c r="L12" i="15"/>
  <c r="K12" i="15"/>
  <c r="J12" i="15"/>
  <c r="I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2" i="15"/>
  <c r="A14" i="15"/>
  <c r="B14" i="15"/>
  <c r="C14" i="15"/>
  <c r="D14" i="15"/>
  <c r="E14" i="15"/>
  <c r="F14" i="15"/>
  <c r="G14" i="15"/>
  <c r="A15" i="15"/>
  <c r="B15" i="15"/>
  <c r="C15" i="15"/>
  <c r="D15" i="15"/>
  <c r="E15" i="15"/>
  <c r="F15" i="15"/>
  <c r="G15" i="15"/>
  <c r="A16" i="15"/>
  <c r="B16" i="15"/>
  <c r="C16" i="15"/>
  <c r="D16" i="15"/>
  <c r="E16" i="15"/>
  <c r="F16" i="15"/>
  <c r="G16" i="15"/>
  <c r="A17" i="15"/>
  <c r="B17" i="15"/>
  <c r="C17" i="15"/>
  <c r="D17" i="15"/>
  <c r="E17" i="15"/>
  <c r="F17" i="15"/>
  <c r="G17" i="15"/>
  <c r="A18" i="15"/>
  <c r="B18" i="15"/>
  <c r="C18" i="15"/>
  <c r="D18" i="15"/>
  <c r="E18" i="15"/>
  <c r="F18" i="15"/>
  <c r="G18" i="15"/>
  <c r="A19" i="15"/>
  <c r="B19" i="15"/>
  <c r="C19" i="15"/>
  <c r="D19" i="15"/>
  <c r="E19" i="15"/>
  <c r="F19" i="15"/>
  <c r="G19" i="15"/>
  <c r="A20" i="15"/>
  <c r="B20" i="15"/>
  <c r="C20" i="15"/>
  <c r="D20" i="15"/>
  <c r="E20" i="15"/>
  <c r="F20" i="15"/>
  <c r="G20" i="15"/>
  <c r="A21" i="15"/>
  <c r="B21" i="15"/>
  <c r="C21" i="15"/>
  <c r="D21" i="15"/>
  <c r="E21" i="15"/>
  <c r="F21" i="15"/>
  <c r="G21" i="15"/>
  <c r="A22" i="15"/>
  <c r="B22" i="15"/>
  <c r="C22" i="15"/>
  <c r="D22" i="15"/>
  <c r="E22" i="15"/>
  <c r="F22" i="15"/>
  <c r="G22" i="15"/>
  <c r="A23" i="15"/>
  <c r="B23" i="15"/>
  <c r="C23" i="15"/>
  <c r="D23" i="15"/>
  <c r="E23" i="15"/>
  <c r="F23" i="15"/>
  <c r="G23" i="15"/>
  <c r="A24" i="15"/>
  <c r="B24" i="15"/>
  <c r="C24" i="15"/>
  <c r="D24" i="15"/>
  <c r="E24" i="15"/>
  <c r="F24" i="15"/>
  <c r="G24" i="15"/>
  <c r="A25" i="15"/>
  <c r="B25" i="15"/>
  <c r="C25" i="15"/>
  <c r="D25" i="15"/>
  <c r="E25" i="15"/>
  <c r="F25" i="15"/>
  <c r="G25" i="15"/>
  <c r="A26" i="15"/>
  <c r="B26" i="15"/>
  <c r="C26" i="15"/>
  <c r="D26" i="15"/>
  <c r="E26" i="15"/>
  <c r="F26" i="15"/>
  <c r="G26" i="15"/>
  <c r="A27" i="15"/>
  <c r="B27" i="15"/>
  <c r="C27" i="15"/>
  <c r="D27" i="15"/>
  <c r="E27" i="15"/>
  <c r="F27" i="15"/>
  <c r="G27" i="15"/>
  <c r="A28" i="15"/>
  <c r="B28" i="15"/>
  <c r="C28" i="15"/>
  <c r="D28" i="15"/>
  <c r="E28" i="15"/>
  <c r="F28" i="15"/>
  <c r="G28" i="15"/>
  <c r="A29" i="15"/>
  <c r="B29" i="15"/>
  <c r="C29" i="15"/>
  <c r="D29" i="15"/>
  <c r="E29" i="15"/>
  <c r="F29" i="15"/>
  <c r="G29" i="15"/>
  <c r="A30" i="15"/>
  <c r="B30" i="15"/>
  <c r="C30" i="15"/>
  <c r="D30" i="15"/>
  <c r="E30" i="15"/>
  <c r="F30" i="15"/>
  <c r="G30" i="15"/>
  <c r="A31" i="15"/>
  <c r="B31" i="15"/>
  <c r="C31" i="15"/>
  <c r="D31" i="15"/>
  <c r="E31" i="15"/>
  <c r="F31" i="15"/>
  <c r="G31" i="15"/>
  <c r="A32" i="15"/>
  <c r="B32" i="15"/>
  <c r="C32" i="15"/>
  <c r="D32" i="15"/>
  <c r="E32" i="15"/>
  <c r="F32" i="15"/>
  <c r="G32" i="15"/>
  <c r="A33" i="15"/>
  <c r="B33" i="15"/>
  <c r="C33" i="15"/>
  <c r="D33" i="15"/>
  <c r="E33" i="15"/>
  <c r="F33" i="15"/>
  <c r="G33" i="15"/>
  <c r="A34" i="15"/>
  <c r="B34" i="15"/>
  <c r="C34" i="15"/>
  <c r="D34" i="15"/>
  <c r="E34" i="15"/>
  <c r="F34" i="15"/>
  <c r="G34" i="15"/>
  <c r="A35" i="15"/>
  <c r="B35" i="15"/>
  <c r="C35" i="15"/>
  <c r="D35" i="15"/>
  <c r="E35" i="15"/>
  <c r="F35" i="15"/>
  <c r="G35" i="15"/>
  <c r="A36" i="15"/>
  <c r="B36" i="15"/>
  <c r="C36" i="15"/>
  <c r="D36" i="15"/>
  <c r="E36" i="15"/>
  <c r="F36" i="15"/>
  <c r="G36" i="15"/>
  <c r="A37" i="15"/>
  <c r="B37" i="15"/>
  <c r="C37" i="15"/>
  <c r="D37" i="15"/>
  <c r="E37" i="15"/>
  <c r="F37" i="15"/>
  <c r="G37" i="15"/>
  <c r="A38" i="15"/>
  <c r="B38" i="15"/>
  <c r="C38" i="15"/>
  <c r="D38" i="15"/>
  <c r="E38" i="15"/>
  <c r="F38" i="15"/>
  <c r="G38" i="15"/>
  <c r="A39" i="15"/>
  <c r="B39" i="15"/>
  <c r="C39" i="15"/>
  <c r="D39" i="15"/>
  <c r="E39" i="15"/>
  <c r="F39" i="15"/>
  <c r="G39" i="15"/>
  <c r="A40" i="15"/>
  <c r="B40" i="15"/>
  <c r="C40" i="15"/>
  <c r="D40" i="15"/>
  <c r="E40" i="15"/>
  <c r="F40" i="15"/>
  <c r="G40" i="15"/>
  <c r="A41" i="15"/>
  <c r="B41" i="15"/>
  <c r="C41" i="15"/>
  <c r="D41" i="15"/>
  <c r="E41" i="15"/>
  <c r="F41" i="15"/>
  <c r="G41" i="15"/>
  <c r="A42" i="15"/>
  <c r="B42" i="15"/>
  <c r="C42" i="15"/>
  <c r="D42" i="15"/>
  <c r="E42" i="15"/>
  <c r="F42" i="15"/>
  <c r="G42" i="15"/>
  <c r="A43" i="15"/>
  <c r="B43" i="15"/>
  <c r="C43" i="15"/>
  <c r="D43" i="15"/>
  <c r="E43" i="15"/>
  <c r="F43" i="15"/>
  <c r="G43" i="15"/>
  <c r="A44" i="15"/>
  <c r="B44" i="15"/>
  <c r="C44" i="15"/>
  <c r="D44" i="15"/>
  <c r="E44" i="15"/>
  <c r="F44" i="15"/>
  <c r="G44" i="15"/>
  <c r="A45" i="15"/>
  <c r="B45" i="15"/>
  <c r="C45" i="15"/>
  <c r="D45" i="15"/>
  <c r="E45" i="15"/>
  <c r="F45" i="15"/>
  <c r="G45" i="15"/>
  <c r="A46" i="15"/>
  <c r="B46" i="15"/>
  <c r="C46" i="15"/>
  <c r="D46" i="15"/>
  <c r="E46" i="15"/>
  <c r="F46" i="15"/>
  <c r="G46" i="15"/>
  <c r="A47" i="15"/>
  <c r="B47" i="15"/>
  <c r="C47" i="15"/>
  <c r="D47" i="15"/>
  <c r="E47" i="15"/>
  <c r="F47" i="15"/>
  <c r="G47" i="15"/>
  <c r="A48" i="15"/>
  <c r="B48" i="15"/>
  <c r="C48" i="15"/>
  <c r="D48" i="15"/>
  <c r="E48" i="15"/>
  <c r="F48" i="15"/>
  <c r="G48" i="15"/>
  <c r="A49" i="15"/>
  <c r="B49" i="15"/>
  <c r="C49" i="15"/>
  <c r="D49" i="15"/>
  <c r="E49" i="15"/>
  <c r="F49" i="15"/>
  <c r="G49" i="15"/>
  <c r="A50" i="15"/>
  <c r="B50" i="15"/>
  <c r="C50" i="15"/>
  <c r="D50" i="15"/>
  <c r="E50" i="15"/>
  <c r="F50" i="15"/>
  <c r="G50" i="15"/>
  <c r="A51" i="15"/>
  <c r="B51" i="15"/>
  <c r="C51" i="15"/>
  <c r="D51" i="15"/>
  <c r="E51" i="15"/>
  <c r="F51" i="15"/>
  <c r="G51" i="15"/>
  <c r="A52" i="15"/>
  <c r="B52" i="15"/>
  <c r="C52" i="15"/>
  <c r="D52" i="15"/>
  <c r="E52" i="15"/>
  <c r="F52" i="15"/>
  <c r="G52" i="15"/>
  <c r="A53" i="15"/>
  <c r="B53" i="15"/>
  <c r="C53" i="15"/>
  <c r="D53" i="15"/>
  <c r="E53" i="15"/>
  <c r="F53" i="15"/>
  <c r="G53" i="15"/>
  <c r="A54" i="15"/>
  <c r="B54" i="15"/>
  <c r="C54" i="15"/>
  <c r="D54" i="15"/>
  <c r="E54" i="15"/>
  <c r="F54" i="15"/>
  <c r="G54" i="15"/>
  <c r="A55" i="15"/>
  <c r="B55" i="15"/>
  <c r="C55" i="15"/>
  <c r="D55" i="15"/>
  <c r="E55" i="15"/>
  <c r="F55" i="15"/>
  <c r="G55" i="15"/>
  <c r="A56" i="15"/>
  <c r="B56" i="15"/>
  <c r="C56" i="15"/>
  <c r="D56" i="15"/>
  <c r="E56" i="15"/>
  <c r="F56" i="15"/>
  <c r="G56" i="15"/>
  <c r="A57" i="15"/>
  <c r="B57" i="15"/>
  <c r="C57" i="15"/>
  <c r="D57" i="15"/>
  <c r="E57" i="15"/>
  <c r="F57" i="15"/>
  <c r="G57" i="15"/>
  <c r="A58" i="15"/>
  <c r="B58" i="15"/>
  <c r="C58" i="15"/>
  <c r="D58" i="15"/>
  <c r="E58" i="15"/>
  <c r="F58" i="15"/>
  <c r="G58" i="15"/>
  <c r="A59" i="15"/>
  <c r="B59" i="15"/>
  <c r="C59" i="15"/>
  <c r="D59" i="15"/>
  <c r="E59" i="15"/>
  <c r="F59" i="15"/>
  <c r="G59" i="15"/>
  <c r="A60" i="15"/>
  <c r="B60" i="15"/>
  <c r="C60" i="15"/>
  <c r="D60" i="15"/>
  <c r="E60" i="15"/>
  <c r="F60" i="15"/>
  <c r="G60" i="15"/>
  <c r="A61" i="15"/>
  <c r="B61" i="15"/>
  <c r="C61" i="15"/>
  <c r="D61" i="15"/>
  <c r="E61" i="15"/>
  <c r="F61" i="15"/>
  <c r="G61" i="15"/>
  <c r="A62" i="15"/>
  <c r="B62" i="15"/>
  <c r="C62" i="15"/>
  <c r="D62" i="15"/>
  <c r="E62" i="15"/>
  <c r="F62" i="15"/>
  <c r="G62" i="15"/>
  <c r="A63" i="15"/>
  <c r="B63" i="15"/>
  <c r="C63" i="15"/>
  <c r="D63" i="15"/>
  <c r="E63" i="15"/>
  <c r="F63" i="15"/>
  <c r="G63" i="15"/>
  <c r="A64" i="15"/>
  <c r="B64" i="15"/>
  <c r="C64" i="15"/>
  <c r="D64" i="15"/>
  <c r="E64" i="15"/>
  <c r="F64" i="15"/>
  <c r="G64" i="15"/>
  <c r="A65" i="15"/>
  <c r="B65" i="15"/>
  <c r="C65" i="15"/>
  <c r="D65" i="15"/>
  <c r="E65" i="15"/>
  <c r="F65" i="15"/>
  <c r="G65" i="15"/>
  <c r="A66" i="15"/>
  <c r="B66" i="15"/>
  <c r="C66" i="15"/>
  <c r="D66" i="15"/>
  <c r="E66" i="15"/>
  <c r="F66" i="15"/>
  <c r="G66" i="15"/>
  <c r="A67" i="15"/>
  <c r="B67" i="15"/>
  <c r="C67" i="15"/>
  <c r="D67" i="15"/>
  <c r="E67" i="15"/>
  <c r="F67" i="15"/>
  <c r="G67" i="15"/>
  <c r="A68" i="15"/>
  <c r="B68" i="15"/>
  <c r="C68" i="15"/>
  <c r="D68" i="15"/>
  <c r="E68" i="15"/>
  <c r="F68" i="15"/>
  <c r="G68" i="15"/>
  <c r="A69" i="15"/>
  <c r="B69" i="15"/>
  <c r="C69" i="15"/>
  <c r="D69" i="15"/>
  <c r="E69" i="15"/>
  <c r="F69" i="15"/>
  <c r="G69" i="15"/>
  <c r="A70" i="15"/>
  <c r="B70" i="15"/>
  <c r="C70" i="15"/>
  <c r="D70" i="15"/>
  <c r="E70" i="15"/>
  <c r="F70" i="15"/>
  <c r="G70" i="15"/>
  <c r="A71" i="15"/>
  <c r="B71" i="15"/>
  <c r="C71" i="15"/>
  <c r="D71" i="15"/>
  <c r="E71" i="15"/>
  <c r="F71" i="15"/>
  <c r="G71" i="15"/>
  <c r="A72" i="15"/>
  <c r="B72" i="15"/>
  <c r="C72" i="15"/>
  <c r="D72" i="15"/>
  <c r="E72" i="15"/>
  <c r="F72" i="15"/>
  <c r="G72" i="15"/>
  <c r="A73" i="15"/>
  <c r="B73" i="15"/>
  <c r="C73" i="15"/>
  <c r="D73" i="15"/>
  <c r="E73" i="15"/>
  <c r="F73" i="15"/>
  <c r="G73" i="15"/>
  <c r="A74" i="15"/>
  <c r="B74" i="15"/>
  <c r="C74" i="15"/>
  <c r="D74" i="15"/>
  <c r="E74" i="15"/>
  <c r="F74" i="15"/>
  <c r="G74" i="15"/>
  <c r="A75" i="15"/>
  <c r="B75" i="15"/>
  <c r="C75" i="15"/>
  <c r="D75" i="15"/>
  <c r="E75" i="15"/>
  <c r="F75" i="15"/>
  <c r="G75" i="15"/>
  <c r="A76" i="15"/>
  <c r="B76" i="15"/>
  <c r="C76" i="15"/>
  <c r="D76" i="15"/>
  <c r="E76" i="15"/>
  <c r="F76" i="15"/>
  <c r="G76" i="15"/>
  <c r="A77" i="15"/>
  <c r="B77" i="15"/>
  <c r="C77" i="15"/>
  <c r="D77" i="15"/>
  <c r="E77" i="15"/>
  <c r="F77" i="15"/>
  <c r="G77" i="15"/>
  <c r="A78" i="15"/>
  <c r="B78" i="15"/>
  <c r="C78" i="15"/>
  <c r="D78" i="15"/>
  <c r="E78" i="15"/>
  <c r="F78" i="15"/>
  <c r="G78" i="15"/>
  <c r="A79" i="15"/>
  <c r="B79" i="15"/>
  <c r="C79" i="15"/>
  <c r="D79" i="15"/>
  <c r="E79" i="15"/>
  <c r="F79" i="15"/>
  <c r="G79" i="15"/>
  <c r="A80" i="15"/>
  <c r="B80" i="15"/>
  <c r="C80" i="15"/>
  <c r="D80" i="15"/>
  <c r="E80" i="15"/>
  <c r="F80" i="15"/>
  <c r="G80" i="15"/>
  <c r="A81" i="15"/>
  <c r="B81" i="15"/>
  <c r="C81" i="15"/>
  <c r="D81" i="15"/>
  <c r="E81" i="15"/>
  <c r="F81" i="15"/>
  <c r="G81" i="15"/>
  <c r="A82" i="15"/>
  <c r="B82" i="15"/>
  <c r="C82" i="15"/>
  <c r="D82" i="15"/>
  <c r="E82" i="15"/>
  <c r="F82" i="15"/>
  <c r="G82" i="15"/>
  <c r="A83" i="15"/>
  <c r="B83" i="15"/>
  <c r="C83" i="15"/>
  <c r="D83" i="15"/>
  <c r="E83" i="15"/>
  <c r="F83" i="15"/>
  <c r="G83" i="15"/>
  <c r="A84" i="15"/>
  <c r="B84" i="15"/>
  <c r="C84" i="15"/>
  <c r="D84" i="15"/>
  <c r="E84" i="15"/>
  <c r="F84" i="15"/>
  <c r="G84" i="15"/>
  <c r="A85" i="15"/>
  <c r="B85" i="15"/>
  <c r="C85" i="15"/>
  <c r="D85" i="15"/>
  <c r="E85" i="15"/>
  <c r="F85" i="15"/>
  <c r="G85" i="15"/>
  <c r="A86" i="15"/>
  <c r="B86" i="15"/>
  <c r="C86" i="15"/>
  <c r="D86" i="15"/>
  <c r="E86" i="15"/>
  <c r="F86" i="15"/>
  <c r="G86" i="15"/>
  <c r="A87" i="15"/>
  <c r="B87" i="15"/>
  <c r="C87" i="15"/>
  <c r="D87" i="15"/>
  <c r="E87" i="15"/>
  <c r="F87" i="15"/>
  <c r="G87" i="15"/>
  <c r="A88" i="15"/>
  <c r="B88" i="15"/>
  <c r="C88" i="15"/>
  <c r="D88" i="15"/>
  <c r="E88" i="15"/>
  <c r="F88" i="15"/>
  <c r="G88" i="15"/>
  <c r="A89" i="15"/>
  <c r="B89" i="15"/>
  <c r="C89" i="15"/>
  <c r="D89" i="15"/>
  <c r="E89" i="15"/>
  <c r="F89" i="15"/>
  <c r="G89" i="15"/>
  <c r="A90" i="15"/>
  <c r="B90" i="15"/>
  <c r="C90" i="15"/>
  <c r="D90" i="15"/>
  <c r="E90" i="15"/>
  <c r="F90" i="15"/>
  <c r="G90" i="15"/>
  <c r="A91" i="15"/>
  <c r="B91" i="15"/>
  <c r="C91" i="15"/>
  <c r="D91" i="15"/>
  <c r="E91" i="15"/>
  <c r="F91" i="15"/>
  <c r="G91" i="15"/>
  <c r="A92" i="15"/>
  <c r="B92" i="15"/>
  <c r="C92" i="15"/>
  <c r="D92" i="15"/>
  <c r="E92" i="15"/>
  <c r="F92" i="15"/>
  <c r="G92" i="15"/>
  <c r="A93" i="15"/>
  <c r="B93" i="15"/>
  <c r="C93" i="15"/>
  <c r="D93" i="15"/>
  <c r="E93" i="15"/>
  <c r="F93" i="15"/>
  <c r="G93" i="15"/>
  <c r="A94" i="15"/>
  <c r="B94" i="15"/>
  <c r="C94" i="15"/>
  <c r="D94" i="15"/>
  <c r="E94" i="15"/>
  <c r="F94" i="15"/>
  <c r="G94" i="15"/>
  <c r="A95" i="15"/>
  <c r="B95" i="15"/>
  <c r="C95" i="15"/>
  <c r="D95" i="15"/>
  <c r="E95" i="15"/>
  <c r="F95" i="15"/>
  <c r="G95" i="15"/>
  <c r="A96" i="15"/>
  <c r="B96" i="15"/>
  <c r="C96" i="15"/>
  <c r="D96" i="15"/>
  <c r="E96" i="15"/>
  <c r="F96" i="15"/>
  <c r="G96" i="15"/>
  <c r="A97" i="15"/>
  <c r="B97" i="15"/>
  <c r="C97" i="15"/>
  <c r="D97" i="15"/>
  <c r="E97" i="15"/>
  <c r="F97" i="15"/>
  <c r="G97" i="15"/>
  <c r="A98" i="15"/>
  <c r="B98" i="15"/>
  <c r="C98" i="15"/>
  <c r="D98" i="15"/>
  <c r="E98" i="15"/>
  <c r="F98" i="15"/>
  <c r="G98" i="15"/>
  <c r="A99" i="15"/>
  <c r="B99" i="15"/>
  <c r="C99" i="15"/>
  <c r="D99" i="15"/>
  <c r="E99" i="15"/>
  <c r="F99" i="15"/>
  <c r="G99" i="15"/>
  <c r="A100" i="15"/>
  <c r="B100" i="15"/>
  <c r="C100" i="15"/>
  <c r="D100" i="15"/>
  <c r="E100" i="15"/>
  <c r="F100" i="15"/>
  <c r="G100" i="15"/>
  <c r="A101" i="15"/>
  <c r="B101" i="15"/>
  <c r="C101" i="15"/>
  <c r="D101" i="15"/>
  <c r="E101" i="15"/>
  <c r="F101" i="15"/>
  <c r="G101" i="15"/>
  <c r="A102" i="15"/>
  <c r="B102" i="15"/>
  <c r="C102" i="15"/>
  <c r="D102" i="15"/>
  <c r="E102" i="15"/>
  <c r="F102" i="15"/>
  <c r="G102" i="15"/>
  <c r="A103" i="15"/>
  <c r="B103" i="15"/>
  <c r="C103" i="15"/>
  <c r="D103" i="15"/>
  <c r="E103" i="15"/>
  <c r="F103" i="15"/>
  <c r="G103" i="15"/>
  <c r="A104" i="15"/>
  <c r="B104" i="15"/>
  <c r="C104" i="15"/>
  <c r="D104" i="15"/>
  <c r="E104" i="15"/>
  <c r="F104" i="15"/>
  <c r="G104" i="15"/>
  <c r="A105" i="15"/>
  <c r="B105" i="15"/>
  <c r="C105" i="15"/>
  <c r="D105" i="15"/>
  <c r="E105" i="15"/>
  <c r="F105" i="15"/>
  <c r="G105" i="15"/>
  <c r="A106" i="15"/>
  <c r="B106" i="15"/>
  <c r="C106" i="15"/>
  <c r="D106" i="15"/>
  <c r="E106" i="15"/>
  <c r="F106" i="15"/>
  <c r="G106" i="15"/>
  <c r="A107" i="15"/>
  <c r="B107" i="15"/>
  <c r="C107" i="15"/>
  <c r="D107" i="15"/>
  <c r="E107" i="15"/>
  <c r="F107" i="15"/>
  <c r="G107" i="15"/>
  <c r="A108" i="15"/>
  <c r="B108" i="15"/>
  <c r="C108" i="15"/>
  <c r="D108" i="15"/>
  <c r="E108" i="15"/>
  <c r="F108" i="15"/>
  <c r="G108" i="15"/>
  <c r="A109" i="15"/>
  <c r="B109" i="15"/>
  <c r="C109" i="15"/>
  <c r="D109" i="15"/>
  <c r="E109" i="15"/>
  <c r="F109" i="15"/>
  <c r="G109" i="15"/>
  <c r="A110" i="15"/>
  <c r="B110" i="15"/>
  <c r="C110" i="15"/>
  <c r="D110" i="15"/>
  <c r="E110" i="15"/>
  <c r="F110" i="15"/>
  <c r="G110" i="15"/>
  <c r="A111" i="15"/>
  <c r="B111" i="15"/>
  <c r="C111" i="15"/>
  <c r="D111" i="15"/>
  <c r="E111" i="15"/>
  <c r="F111" i="15"/>
  <c r="G111" i="15"/>
  <c r="A112" i="15"/>
  <c r="B112" i="15"/>
  <c r="C112" i="15"/>
  <c r="D112" i="15"/>
  <c r="E112" i="15"/>
  <c r="F112" i="15"/>
  <c r="G112" i="15"/>
  <c r="B13" i="15"/>
  <c r="C13" i="15"/>
  <c r="D13" i="15"/>
  <c r="E13" i="15"/>
  <c r="F13" i="15"/>
  <c r="G13" i="15"/>
  <c r="C13" i="14"/>
  <c r="G13" i="14"/>
  <c r="I13" i="14"/>
  <c r="J13" i="14"/>
  <c r="K13" i="14"/>
  <c r="L13" i="14"/>
  <c r="M13" i="14"/>
  <c r="I14" i="14"/>
  <c r="J14" i="14"/>
  <c r="K14" i="14"/>
  <c r="L14" i="14"/>
  <c r="M14" i="14"/>
  <c r="I15" i="14"/>
  <c r="J15" i="14"/>
  <c r="K15" i="14"/>
  <c r="L15" i="14"/>
  <c r="M15" i="14"/>
  <c r="I16" i="14"/>
  <c r="J16" i="14"/>
  <c r="K16" i="14"/>
  <c r="L16" i="14"/>
  <c r="M16" i="14"/>
  <c r="I17" i="14"/>
  <c r="J17" i="14"/>
  <c r="K17" i="14"/>
  <c r="L17" i="14"/>
  <c r="M17" i="14"/>
  <c r="I18" i="14"/>
  <c r="J18" i="14"/>
  <c r="K18" i="14"/>
  <c r="L18" i="14"/>
  <c r="M18" i="14"/>
  <c r="I19" i="14"/>
  <c r="J19" i="14"/>
  <c r="K19" i="14"/>
  <c r="L19" i="14"/>
  <c r="M19" i="14"/>
  <c r="I20" i="14"/>
  <c r="J20" i="14"/>
  <c r="K20" i="14"/>
  <c r="L20" i="14"/>
  <c r="M20" i="14"/>
  <c r="I21" i="14"/>
  <c r="J21" i="14"/>
  <c r="K21" i="14"/>
  <c r="L21" i="14"/>
  <c r="M21" i="14"/>
  <c r="I22" i="14"/>
  <c r="J22" i="14"/>
  <c r="K22" i="14"/>
  <c r="L22" i="14"/>
  <c r="M22" i="14"/>
  <c r="I23" i="14"/>
  <c r="J23" i="14"/>
  <c r="K23" i="14"/>
  <c r="L23" i="14"/>
  <c r="M23" i="14"/>
  <c r="I24" i="14"/>
  <c r="J24" i="14"/>
  <c r="K24" i="14"/>
  <c r="L24" i="14"/>
  <c r="M24" i="14"/>
  <c r="I25" i="14"/>
  <c r="J25" i="14"/>
  <c r="K25" i="14"/>
  <c r="L25" i="14"/>
  <c r="M25" i="14"/>
  <c r="I26" i="14"/>
  <c r="J26" i="14"/>
  <c r="K26" i="14"/>
  <c r="L26" i="14"/>
  <c r="M26" i="14"/>
  <c r="I27" i="14"/>
  <c r="J27" i="14"/>
  <c r="K27" i="14"/>
  <c r="L27" i="14"/>
  <c r="M27" i="14"/>
  <c r="I28" i="14"/>
  <c r="J28" i="14"/>
  <c r="K28" i="14"/>
  <c r="L28" i="14"/>
  <c r="M28" i="14"/>
  <c r="I29" i="14"/>
  <c r="J29" i="14"/>
  <c r="K29" i="14"/>
  <c r="L29" i="14"/>
  <c r="M29" i="14"/>
  <c r="I30" i="14"/>
  <c r="J30" i="14"/>
  <c r="K30" i="14"/>
  <c r="L30" i="14"/>
  <c r="M30" i="14"/>
  <c r="I31" i="14"/>
  <c r="J31" i="14"/>
  <c r="K31" i="14"/>
  <c r="L31" i="14"/>
  <c r="M31" i="14"/>
  <c r="I32" i="14"/>
  <c r="J32" i="14"/>
  <c r="K32" i="14"/>
  <c r="L32" i="14"/>
  <c r="M32" i="14"/>
  <c r="I33" i="14"/>
  <c r="J33" i="14"/>
  <c r="K33" i="14"/>
  <c r="L33" i="14"/>
  <c r="M33" i="14"/>
  <c r="I34" i="14"/>
  <c r="J34" i="14"/>
  <c r="K34" i="14"/>
  <c r="L34" i="14"/>
  <c r="M34" i="14"/>
  <c r="I35" i="14"/>
  <c r="J35" i="14"/>
  <c r="K35" i="14"/>
  <c r="L35" i="14"/>
  <c r="M35" i="14"/>
  <c r="I36" i="14"/>
  <c r="J36" i="14"/>
  <c r="K36" i="14"/>
  <c r="L36" i="14"/>
  <c r="M36" i="14"/>
  <c r="I37" i="14"/>
  <c r="J37" i="14"/>
  <c r="K37" i="14"/>
  <c r="L37" i="14"/>
  <c r="M37" i="14"/>
  <c r="I38" i="14"/>
  <c r="J38" i="14"/>
  <c r="K38" i="14"/>
  <c r="L38" i="14"/>
  <c r="M38" i="14"/>
  <c r="I39" i="14"/>
  <c r="J39" i="14"/>
  <c r="K39" i="14"/>
  <c r="L39" i="14"/>
  <c r="M39" i="14"/>
  <c r="I40" i="14"/>
  <c r="J40" i="14"/>
  <c r="K40" i="14"/>
  <c r="L40" i="14"/>
  <c r="M40" i="14"/>
  <c r="I41" i="14"/>
  <c r="J41" i="14"/>
  <c r="K41" i="14"/>
  <c r="L41" i="14"/>
  <c r="M41" i="14"/>
  <c r="I42" i="14"/>
  <c r="J42" i="14"/>
  <c r="K42" i="14"/>
  <c r="L42" i="14"/>
  <c r="M42" i="14"/>
  <c r="I43" i="14"/>
  <c r="J43" i="14"/>
  <c r="K43" i="14"/>
  <c r="L43" i="14"/>
  <c r="M43" i="14"/>
  <c r="I44" i="14"/>
  <c r="J44" i="14"/>
  <c r="K44" i="14"/>
  <c r="L44" i="14"/>
  <c r="M44" i="14"/>
  <c r="I45" i="14"/>
  <c r="J45" i="14"/>
  <c r="K45" i="14"/>
  <c r="L45" i="14"/>
  <c r="M45" i="14"/>
  <c r="I46" i="14"/>
  <c r="J46" i="14"/>
  <c r="K46" i="14"/>
  <c r="L46" i="14"/>
  <c r="M46" i="14"/>
  <c r="I47" i="14"/>
  <c r="J47" i="14"/>
  <c r="K47" i="14"/>
  <c r="L47" i="14"/>
  <c r="M47" i="14"/>
  <c r="I48" i="14"/>
  <c r="J48" i="14"/>
  <c r="K48" i="14"/>
  <c r="L48" i="14"/>
  <c r="M48" i="14"/>
  <c r="I49" i="14"/>
  <c r="J49" i="14"/>
  <c r="K49" i="14"/>
  <c r="L49" i="14"/>
  <c r="M49" i="14"/>
  <c r="I50" i="14"/>
  <c r="J50" i="14"/>
  <c r="K50" i="14"/>
  <c r="L50" i="14"/>
  <c r="M50" i="14"/>
  <c r="I51" i="14"/>
  <c r="J51" i="14"/>
  <c r="K51" i="14"/>
  <c r="L51" i="14"/>
  <c r="M51" i="14"/>
  <c r="I52" i="14"/>
  <c r="J52" i="14"/>
  <c r="K52" i="14"/>
  <c r="L52" i="14"/>
  <c r="M52" i="14"/>
  <c r="I53" i="14"/>
  <c r="J53" i="14"/>
  <c r="K53" i="14"/>
  <c r="L53" i="14"/>
  <c r="M53" i="14"/>
  <c r="I54" i="14"/>
  <c r="J54" i="14"/>
  <c r="K54" i="14"/>
  <c r="L54" i="14"/>
  <c r="M54" i="14"/>
  <c r="I55" i="14"/>
  <c r="J55" i="14"/>
  <c r="K55" i="14"/>
  <c r="L55" i="14"/>
  <c r="M55" i="14"/>
  <c r="I56" i="14"/>
  <c r="J56" i="14"/>
  <c r="K56" i="14"/>
  <c r="L56" i="14"/>
  <c r="M56" i="14"/>
  <c r="I57" i="14"/>
  <c r="J57" i="14"/>
  <c r="K57" i="14"/>
  <c r="L57" i="14"/>
  <c r="M57" i="14"/>
  <c r="I58" i="14"/>
  <c r="J58" i="14"/>
  <c r="K58" i="14"/>
  <c r="L58" i="14"/>
  <c r="M58" i="14"/>
  <c r="I59" i="14"/>
  <c r="J59" i="14"/>
  <c r="K59" i="14"/>
  <c r="L59" i="14"/>
  <c r="M59" i="14"/>
  <c r="I60" i="14"/>
  <c r="J60" i="14"/>
  <c r="K60" i="14"/>
  <c r="L60" i="14"/>
  <c r="M60" i="14"/>
  <c r="I61" i="14"/>
  <c r="J61" i="14"/>
  <c r="K61" i="14"/>
  <c r="L61" i="14"/>
  <c r="M61" i="14"/>
  <c r="I62" i="14"/>
  <c r="J62" i="14"/>
  <c r="K62" i="14"/>
  <c r="L62" i="14"/>
  <c r="M62" i="14"/>
  <c r="I63" i="14"/>
  <c r="J63" i="14"/>
  <c r="K63" i="14"/>
  <c r="L63" i="14"/>
  <c r="M63" i="14"/>
  <c r="I64" i="14"/>
  <c r="J64" i="14"/>
  <c r="K64" i="14"/>
  <c r="L64" i="14"/>
  <c r="M64" i="14"/>
  <c r="I65" i="14"/>
  <c r="J65" i="14"/>
  <c r="K65" i="14"/>
  <c r="L65" i="14"/>
  <c r="M65" i="14"/>
  <c r="I66" i="14"/>
  <c r="J66" i="14"/>
  <c r="K66" i="14"/>
  <c r="L66" i="14"/>
  <c r="M66" i="14"/>
  <c r="I67" i="14"/>
  <c r="J67" i="14"/>
  <c r="K67" i="14"/>
  <c r="L67" i="14"/>
  <c r="M67" i="14"/>
  <c r="I68" i="14"/>
  <c r="J68" i="14"/>
  <c r="K68" i="14"/>
  <c r="L68" i="14"/>
  <c r="M68" i="14"/>
  <c r="I69" i="14"/>
  <c r="J69" i="14"/>
  <c r="K69" i="14"/>
  <c r="L69" i="14"/>
  <c r="M69" i="14"/>
  <c r="I70" i="14"/>
  <c r="J70" i="14"/>
  <c r="K70" i="14"/>
  <c r="L70" i="14"/>
  <c r="M70" i="14"/>
  <c r="I71" i="14"/>
  <c r="J71" i="14"/>
  <c r="K71" i="14"/>
  <c r="L71" i="14"/>
  <c r="M71" i="14"/>
  <c r="I72" i="14"/>
  <c r="J72" i="14"/>
  <c r="K72" i="14"/>
  <c r="L72" i="14"/>
  <c r="M72" i="14"/>
  <c r="I73" i="14"/>
  <c r="J73" i="14"/>
  <c r="K73" i="14"/>
  <c r="L73" i="14"/>
  <c r="M73" i="14"/>
  <c r="I74" i="14"/>
  <c r="J74" i="14"/>
  <c r="K74" i="14"/>
  <c r="L74" i="14"/>
  <c r="M74" i="14"/>
  <c r="I75" i="14"/>
  <c r="J75" i="14"/>
  <c r="K75" i="14"/>
  <c r="L75" i="14"/>
  <c r="M75" i="14"/>
  <c r="I76" i="14"/>
  <c r="J76" i="14"/>
  <c r="K76" i="14"/>
  <c r="L76" i="14"/>
  <c r="M76" i="14"/>
  <c r="I77" i="14"/>
  <c r="J77" i="14"/>
  <c r="K77" i="14"/>
  <c r="L77" i="14"/>
  <c r="M77" i="14"/>
  <c r="I78" i="14"/>
  <c r="J78" i="14"/>
  <c r="K78" i="14"/>
  <c r="L78" i="14"/>
  <c r="M78" i="14"/>
  <c r="I79" i="14"/>
  <c r="J79" i="14"/>
  <c r="K79" i="14"/>
  <c r="L79" i="14"/>
  <c r="M79" i="14"/>
  <c r="I80" i="14"/>
  <c r="J80" i="14"/>
  <c r="K80" i="14"/>
  <c r="L80" i="14"/>
  <c r="M80" i="14"/>
  <c r="I81" i="14"/>
  <c r="J81" i="14"/>
  <c r="K81" i="14"/>
  <c r="L81" i="14"/>
  <c r="M81" i="14"/>
  <c r="I82" i="14"/>
  <c r="J82" i="14"/>
  <c r="K82" i="14"/>
  <c r="L82" i="14"/>
  <c r="M82" i="14"/>
  <c r="I83" i="14"/>
  <c r="J83" i="14"/>
  <c r="K83" i="14"/>
  <c r="L83" i="14"/>
  <c r="M83" i="14"/>
  <c r="I84" i="14"/>
  <c r="J84" i="14"/>
  <c r="K84" i="14"/>
  <c r="L84" i="14"/>
  <c r="M84" i="14"/>
  <c r="I85" i="14"/>
  <c r="J85" i="14"/>
  <c r="K85" i="14"/>
  <c r="L85" i="14"/>
  <c r="M85" i="14"/>
  <c r="I86" i="14"/>
  <c r="J86" i="14"/>
  <c r="K86" i="14"/>
  <c r="L86" i="14"/>
  <c r="M86" i="14"/>
  <c r="I87" i="14"/>
  <c r="J87" i="14"/>
  <c r="K87" i="14"/>
  <c r="L87" i="14"/>
  <c r="M87" i="14"/>
  <c r="I88" i="14"/>
  <c r="J88" i="14"/>
  <c r="K88" i="14"/>
  <c r="L88" i="14"/>
  <c r="M88" i="14"/>
  <c r="I89" i="14"/>
  <c r="J89" i="14"/>
  <c r="K89" i="14"/>
  <c r="L89" i="14"/>
  <c r="M89" i="14"/>
  <c r="I90" i="14"/>
  <c r="J90" i="14"/>
  <c r="K90" i="14"/>
  <c r="L90" i="14"/>
  <c r="M90" i="14"/>
  <c r="I91" i="14"/>
  <c r="J91" i="14"/>
  <c r="K91" i="14"/>
  <c r="L91" i="14"/>
  <c r="M91" i="14"/>
  <c r="I92" i="14"/>
  <c r="J92" i="14"/>
  <c r="K92" i="14"/>
  <c r="L92" i="14"/>
  <c r="M92" i="14"/>
  <c r="I93" i="14"/>
  <c r="J93" i="14"/>
  <c r="K93" i="14"/>
  <c r="L93" i="14"/>
  <c r="M93" i="14"/>
  <c r="I94" i="14"/>
  <c r="J94" i="14"/>
  <c r="K94" i="14"/>
  <c r="L94" i="14"/>
  <c r="M94" i="14"/>
  <c r="I95" i="14"/>
  <c r="J95" i="14"/>
  <c r="K95" i="14"/>
  <c r="L95" i="14"/>
  <c r="M95" i="14"/>
  <c r="I96" i="14"/>
  <c r="J96" i="14"/>
  <c r="K96" i="14"/>
  <c r="L96" i="14"/>
  <c r="M96" i="14"/>
  <c r="I97" i="14"/>
  <c r="J97" i="14"/>
  <c r="K97" i="14"/>
  <c r="L97" i="14"/>
  <c r="M97" i="14"/>
  <c r="I98" i="14"/>
  <c r="J98" i="14"/>
  <c r="K98" i="14"/>
  <c r="L98" i="14"/>
  <c r="M98" i="14"/>
  <c r="I99" i="14"/>
  <c r="J99" i="14"/>
  <c r="K99" i="14"/>
  <c r="L99" i="14"/>
  <c r="M99" i="14"/>
  <c r="I100" i="14"/>
  <c r="J100" i="14"/>
  <c r="K100" i="14"/>
  <c r="L100" i="14"/>
  <c r="M100" i="14"/>
  <c r="I101" i="14"/>
  <c r="J101" i="14"/>
  <c r="K101" i="14"/>
  <c r="L101" i="14"/>
  <c r="M101" i="14"/>
  <c r="I102" i="14"/>
  <c r="J102" i="14"/>
  <c r="K102" i="14"/>
  <c r="L102" i="14"/>
  <c r="M102" i="14"/>
  <c r="I103" i="14"/>
  <c r="J103" i="14"/>
  <c r="K103" i="14"/>
  <c r="L103" i="14"/>
  <c r="M103" i="14"/>
  <c r="I104" i="14"/>
  <c r="J104" i="14"/>
  <c r="K104" i="14"/>
  <c r="L104" i="14"/>
  <c r="M104" i="14"/>
  <c r="I105" i="14"/>
  <c r="J105" i="14"/>
  <c r="K105" i="14"/>
  <c r="L105" i="14"/>
  <c r="M105" i="14"/>
  <c r="I106" i="14"/>
  <c r="J106" i="14"/>
  <c r="K106" i="14"/>
  <c r="L106" i="14"/>
  <c r="M106" i="14"/>
  <c r="I107" i="14"/>
  <c r="J107" i="14"/>
  <c r="K107" i="14"/>
  <c r="L107" i="14"/>
  <c r="M107" i="14"/>
  <c r="I108" i="14"/>
  <c r="J108" i="14"/>
  <c r="K108" i="14"/>
  <c r="L108" i="14"/>
  <c r="M108" i="14"/>
  <c r="I109" i="14"/>
  <c r="J109" i="14"/>
  <c r="K109" i="14"/>
  <c r="L109" i="14"/>
  <c r="M109" i="14"/>
  <c r="I110" i="14"/>
  <c r="J110" i="14"/>
  <c r="K110" i="14"/>
  <c r="L110" i="14"/>
  <c r="M110" i="14"/>
  <c r="I111" i="14"/>
  <c r="J111" i="14"/>
  <c r="K111" i="14"/>
  <c r="L111" i="14"/>
  <c r="M111" i="14"/>
  <c r="I112" i="14"/>
  <c r="J112" i="14"/>
  <c r="K112" i="14"/>
  <c r="L112" i="14"/>
  <c r="M112" i="14"/>
  <c r="M12" i="14"/>
  <c r="L12" i="14"/>
  <c r="K12" i="14"/>
  <c r="J12" i="14"/>
  <c r="I12" i="14"/>
  <c r="A13" i="15"/>
  <c r="G12" i="15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B13" i="14"/>
  <c r="D13" i="14"/>
  <c r="F13" i="14"/>
  <c r="A13" i="14"/>
  <c r="H12" i="14"/>
  <c r="B112" i="9"/>
  <c r="C112" i="9"/>
  <c r="D112" i="9"/>
  <c r="E112" i="9"/>
  <c r="F112" i="9"/>
  <c r="G112" i="9"/>
  <c r="H111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M12" i="9"/>
  <c r="L12" i="9"/>
  <c r="K12" i="9"/>
  <c r="J12" i="9"/>
  <c r="I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2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B35" i="9"/>
  <c r="C35" i="9"/>
  <c r="D35" i="9"/>
  <c r="E35" i="9"/>
  <c r="F35" i="9"/>
  <c r="B36" i="9"/>
  <c r="C36" i="9"/>
  <c r="D36" i="9"/>
  <c r="E36" i="9"/>
  <c r="F36" i="9"/>
  <c r="B37" i="9"/>
  <c r="C37" i="9"/>
  <c r="D37" i="9"/>
  <c r="E37" i="9"/>
  <c r="F37" i="9"/>
  <c r="B38" i="9"/>
  <c r="C38" i="9"/>
  <c r="D38" i="9"/>
  <c r="E38" i="9"/>
  <c r="F38" i="9"/>
  <c r="B39" i="9"/>
  <c r="C39" i="9"/>
  <c r="D39" i="9"/>
  <c r="E39" i="9"/>
  <c r="F39" i="9"/>
  <c r="B40" i="9"/>
  <c r="C40" i="9"/>
  <c r="D40" i="9"/>
  <c r="E40" i="9"/>
  <c r="F40" i="9"/>
  <c r="B41" i="9"/>
  <c r="C41" i="9"/>
  <c r="D41" i="9"/>
  <c r="E41" i="9"/>
  <c r="F41" i="9"/>
  <c r="B42" i="9"/>
  <c r="C42" i="9"/>
  <c r="D42" i="9"/>
  <c r="E42" i="9"/>
  <c r="F42" i="9"/>
  <c r="B43" i="9"/>
  <c r="C43" i="9"/>
  <c r="D43" i="9"/>
  <c r="E43" i="9"/>
  <c r="F43" i="9"/>
  <c r="B44" i="9"/>
  <c r="C44" i="9"/>
  <c r="D44" i="9"/>
  <c r="E44" i="9"/>
  <c r="F44" i="9"/>
  <c r="B45" i="9"/>
  <c r="C45" i="9"/>
  <c r="D45" i="9"/>
  <c r="E45" i="9"/>
  <c r="F45" i="9"/>
  <c r="B46" i="9"/>
  <c r="C46" i="9"/>
  <c r="D46" i="9"/>
  <c r="E46" i="9"/>
  <c r="F46" i="9"/>
  <c r="B47" i="9"/>
  <c r="C47" i="9"/>
  <c r="D47" i="9"/>
  <c r="E47" i="9"/>
  <c r="F47" i="9"/>
  <c r="B48" i="9"/>
  <c r="C48" i="9"/>
  <c r="D48" i="9"/>
  <c r="E48" i="9"/>
  <c r="F48" i="9"/>
  <c r="B49" i="9"/>
  <c r="C49" i="9"/>
  <c r="D49" i="9"/>
  <c r="E49" i="9"/>
  <c r="F49" i="9"/>
  <c r="B50" i="9"/>
  <c r="C50" i="9"/>
  <c r="D50" i="9"/>
  <c r="E50" i="9"/>
  <c r="F50" i="9"/>
  <c r="B51" i="9"/>
  <c r="C51" i="9"/>
  <c r="D51" i="9"/>
  <c r="E51" i="9"/>
  <c r="F51" i="9"/>
  <c r="B52" i="9"/>
  <c r="C52" i="9"/>
  <c r="D52" i="9"/>
  <c r="E52" i="9"/>
  <c r="F52" i="9"/>
  <c r="B53" i="9"/>
  <c r="C53" i="9"/>
  <c r="D53" i="9"/>
  <c r="E53" i="9"/>
  <c r="F53" i="9"/>
  <c r="B54" i="9"/>
  <c r="C54" i="9"/>
  <c r="D54" i="9"/>
  <c r="E54" i="9"/>
  <c r="F54" i="9"/>
  <c r="B55" i="9"/>
  <c r="C55" i="9"/>
  <c r="D55" i="9"/>
  <c r="E55" i="9"/>
  <c r="F55" i="9"/>
  <c r="B56" i="9"/>
  <c r="C56" i="9"/>
  <c r="D56" i="9"/>
  <c r="E56" i="9"/>
  <c r="F56" i="9"/>
  <c r="B57" i="9"/>
  <c r="C57" i="9"/>
  <c r="D57" i="9"/>
  <c r="E57" i="9"/>
  <c r="F57" i="9"/>
  <c r="B58" i="9"/>
  <c r="C58" i="9"/>
  <c r="D58" i="9"/>
  <c r="E58" i="9"/>
  <c r="F58" i="9"/>
  <c r="B59" i="9"/>
  <c r="C59" i="9"/>
  <c r="D59" i="9"/>
  <c r="E59" i="9"/>
  <c r="F59" i="9"/>
  <c r="B60" i="9"/>
  <c r="C60" i="9"/>
  <c r="D60" i="9"/>
  <c r="E60" i="9"/>
  <c r="F60" i="9"/>
  <c r="B61" i="9"/>
  <c r="C61" i="9"/>
  <c r="D61" i="9"/>
  <c r="E61" i="9"/>
  <c r="F61" i="9"/>
  <c r="B62" i="9"/>
  <c r="C62" i="9"/>
  <c r="D62" i="9"/>
  <c r="E62" i="9"/>
  <c r="F62" i="9"/>
  <c r="B63" i="9"/>
  <c r="C63" i="9"/>
  <c r="D63" i="9"/>
  <c r="E63" i="9"/>
  <c r="F63" i="9"/>
  <c r="B64" i="9"/>
  <c r="C64" i="9"/>
  <c r="D64" i="9"/>
  <c r="E64" i="9"/>
  <c r="F64" i="9"/>
  <c r="B65" i="9"/>
  <c r="C65" i="9"/>
  <c r="D65" i="9"/>
  <c r="E65" i="9"/>
  <c r="F65" i="9"/>
  <c r="B66" i="9"/>
  <c r="C66" i="9"/>
  <c r="D66" i="9"/>
  <c r="E66" i="9"/>
  <c r="F66" i="9"/>
  <c r="B67" i="9"/>
  <c r="C67" i="9"/>
  <c r="D67" i="9"/>
  <c r="E67" i="9"/>
  <c r="F67" i="9"/>
  <c r="B68" i="9"/>
  <c r="C68" i="9"/>
  <c r="D68" i="9"/>
  <c r="E68" i="9"/>
  <c r="F68" i="9"/>
  <c r="B69" i="9"/>
  <c r="C69" i="9"/>
  <c r="D69" i="9"/>
  <c r="E69" i="9"/>
  <c r="F69" i="9"/>
  <c r="B70" i="9"/>
  <c r="C70" i="9"/>
  <c r="D70" i="9"/>
  <c r="E70" i="9"/>
  <c r="F70" i="9"/>
  <c r="B71" i="9"/>
  <c r="C71" i="9"/>
  <c r="D71" i="9"/>
  <c r="E71" i="9"/>
  <c r="F71" i="9"/>
  <c r="B72" i="9"/>
  <c r="C72" i="9"/>
  <c r="D72" i="9"/>
  <c r="E72" i="9"/>
  <c r="F72" i="9"/>
  <c r="B73" i="9"/>
  <c r="C73" i="9"/>
  <c r="D73" i="9"/>
  <c r="E73" i="9"/>
  <c r="F73" i="9"/>
  <c r="B74" i="9"/>
  <c r="C74" i="9"/>
  <c r="D74" i="9"/>
  <c r="E74" i="9"/>
  <c r="F74" i="9"/>
  <c r="B75" i="9"/>
  <c r="C75" i="9"/>
  <c r="D75" i="9"/>
  <c r="E75" i="9"/>
  <c r="F75" i="9"/>
  <c r="B76" i="9"/>
  <c r="C76" i="9"/>
  <c r="D76" i="9"/>
  <c r="E76" i="9"/>
  <c r="F76" i="9"/>
  <c r="B77" i="9"/>
  <c r="C77" i="9"/>
  <c r="D77" i="9"/>
  <c r="E77" i="9"/>
  <c r="F77" i="9"/>
  <c r="B78" i="9"/>
  <c r="C78" i="9"/>
  <c r="D78" i="9"/>
  <c r="E78" i="9"/>
  <c r="F78" i="9"/>
  <c r="B79" i="9"/>
  <c r="C79" i="9"/>
  <c r="D79" i="9"/>
  <c r="E79" i="9"/>
  <c r="F79" i="9"/>
  <c r="B80" i="9"/>
  <c r="C80" i="9"/>
  <c r="D80" i="9"/>
  <c r="E80" i="9"/>
  <c r="F80" i="9"/>
  <c r="B81" i="9"/>
  <c r="C81" i="9"/>
  <c r="D81" i="9"/>
  <c r="E81" i="9"/>
  <c r="F81" i="9"/>
  <c r="B82" i="9"/>
  <c r="C82" i="9"/>
  <c r="D82" i="9"/>
  <c r="E82" i="9"/>
  <c r="F82" i="9"/>
  <c r="B83" i="9"/>
  <c r="C83" i="9"/>
  <c r="D83" i="9"/>
  <c r="E83" i="9"/>
  <c r="F83" i="9"/>
  <c r="B84" i="9"/>
  <c r="C84" i="9"/>
  <c r="D84" i="9"/>
  <c r="E84" i="9"/>
  <c r="F84" i="9"/>
  <c r="B85" i="9"/>
  <c r="C85" i="9"/>
  <c r="D85" i="9"/>
  <c r="E85" i="9"/>
  <c r="F85" i="9"/>
  <c r="B86" i="9"/>
  <c r="C86" i="9"/>
  <c r="D86" i="9"/>
  <c r="E86" i="9"/>
  <c r="F86" i="9"/>
  <c r="B87" i="9"/>
  <c r="C87" i="9"/>
  <c r="D87" i="9"/>
  <c r="E87" i="9"/>
  <c r="F87" i="9"/>
  <c r="B88" i="9"/>
  <c r="C88" i="9"/>
  <c r="D88" i="9"/>
  <c r="E88" i="9"/>
  <c r="F88" i="9"/>
  <c r="B89" i="9"/>
  <c r="C89" i="9"/>
  <c r="D89" i="9"/>
  <c r="E89" i="9"/>
  <c r="F89" i="9"/>
  <c r="B90" i="9"/>
  <c r="C90" i="9"/>
  <c r="D90" i="9"/>
  <c r="E90" i="9"/>
  <c r="F90" i="9"/>
  <c r="B91" i="9"/>
  <c r="C91" i="9"/>
  <c r="D91" i="9"/>
  <c r="E91" i="9"/>
  <c r="F91" i="9"/>
  <c r="B92" i="9"/>
  <c r="C92" i="9"/>
  <c r="D92" i="9"/>
  <c r="E92" i="9"/>
  <c r="F92" i="9"/>
  <c r="B93" i="9"/>
  <c r="C93" i="9"/>
  <c r="D93" i="9"/>
  <c r="E93" i="9"/>
  <c r="F93" i="9"/>
  <c r="B94" i="9"/>
  <c r="C94" i="9"/>
  <c r="D94" i="9"/>
  <c r="E94" i="9"/>
  <c r="F94" i="9"/>
  <c r="B95" i="9"/>
  <c r="C95" i="9"/>
  <c r="D95" i="9"/>
  <c r="E95" i="9"/>
  <c r="F95" i="9"/>
  <c r="B96" i="9"/>
  <c r="C96" i="9"/>
  <c r="D96" i="9"/>
  <c r="E96" i="9"/>
  <c r="F96" i="9"/>
  <c r="B97" i="9"/>
  <c r="C97" i="9"/>
  <c r="D97" i="9"/>
  <c r="E97" i="9"/>
  <c r="F97" i="9"/>
  <c r="B98" i="9"/>
  <c r="C98" i="9"/>
  <c r="D98" i="9"/>
  <c r="E98" i="9"/>
  <c r="F98" i="9"/>
  <c r="B99" i="9"/>
  <c r="C99" i="9"/>
  <c r="D99" i="9"/>
  <c r="E99" i="9"/>
  <c r="F99" i="9"/>
  <c r="B100" i="9"/>
  <c r="C100" i="9"/>
  <c r="D100" i="9"/>
  <c r="E100" i="9"/>
  <c r="F100" i="9"/>
  <c r="B101" i="9"/>
  <c r="C101" i="9"/>
  <c r="D101" i="9"/>
  <c r="E101" i="9"/>
  <c r="F101" i="9"/>
  <c r="B102" i="9"/>
  <c r="C102" i="9"/>
  <c r="D102" i="9"/>
  <c r="E102" i="9"/>
  <c r="F102" i="9"/>
  <c r="B103" i="9"/>
  <c r="C103" i="9"/>
  <c r="D103" i="9"/>
  <c r="E103" i="9"/>
  <c r="F103" i="9"/>
  <c r="B104" i="9"/>
  <c r="C104" i="9"/>
  <c r="D104" i="9"/>
  <c r="E104" i="9"/>
  <c r="F104" i="9"/>
  <c r="B105" i="9"/>
  <c r="C105" i="9"/>
  <c r="D105" i="9"/>
  <c r="E105" i="9"/>
  <c r="F105" i="9"/>
  <c r="B106" i="9"/>
  <c r="C106" i="9"/>
  <c r="D106" i="9"/>
  <c r="E106" i="9"/>
  <c r="F106" i="9"/>
  <c r="B107" i="9"/>
  <c r="C107" i="9"/>
  <c r="D107" i="9"/>
  <c r="E107" i="9"/>
  <c r="F107" i="9"/>
  <c r="B108" i="9"/>
  <c r="C108" i="9"/>
  <c r="D108" i="9"/>
  <c r="E108" i="9"/>
  <c r="F108" i="9"/>
  <c r="B109" i="9"/>
  <c r="C109" i="9"/>
  <c r="D109" i="9"/>
  <c r="E109" i="9"/>
  <c r="F109" i="9"/>
  <c r="B110" i="9"/>
  <c r="C110" i="9"/>
  <c r="D110" i="9"/>
  <c r="E110" i="9"/>
  <c r="F110" i="9"/>
  <c r="B111" i="9"/>
  <c r="C111" i="9"/>
  <c r="D111" i="9"/>
  <c r="E111" i="9"/>
  <c r="F111" i="9"/>
  <c r="C13" i="9"/>
  <c r="D13" i="9"/>
  <c r="E13" i="9"/>
  <c r="F13" i="9"/>
  <c r="B13" i="9"/>
</calcChain>
</file>

<file path=xl/sharedStrings.xml><?xml version="1.0" encoding="utf-8"?>
<sst xmlns="http://schemas.openxmlformats.org/spreadsheetml/2006/main" count="190" uniqueCount="28">
  <si>
    <t>Total</t>
  </si>
  <si>
    <t>Hatchlings</t>
  </si>
  <si>
    <t>Adults</t>
  </si>
  <si>
    <t xml:space="preserve">Year </t>
  </si>
  <si>
    <t>Initial</t>
  </si>
  <si>
    <t>Stage-Structured Matrix Models</t>
  </si>
  <si>
    <t>Five-stage matrix model of the loggerhead sea turtle</t>
  </si>
  <si>
    <t xml:space="preserve">population </t>
  </si>
  <si>
    <t>vector</t>
  </si>
  <si>
    <r>
      <t>l</t>
    </r>
    <r>
      <rPr>
        <b/>
        <i/>
        <vertAlign val="subscript"/>
        <sz val="10"/>
        <rFont val="Arial"/>
        <family val="2"/>
      </rPr>
      <t>t</t>
    </r>
  </si>
  <si>
    <t>S. juvs</t>
  </si>
  <si>
    <t>L. juvs</t>
  </si>
  <si>
    <t>Stable Stage Distribution: Proportion of individuals in class</t>
  </si>
  <si>
    <t>100 yr simulation of stage structured population growth</t>
  </si>
  <si>
    <t>Growth rate</t>
  </si>
  <si>
    <t xml:space="preserve">transitioning from-&gt; </t>
  </si>
  <si>
    <t>h</t>
  </si>
  <si>
    <t>sj</t>
  </si>
  <si>
    <t>S. adults</t>
  </si>
  <si>
    <t>&lt;- InitialH</t>
  </si>
  <si>
    <t>&lt;- InitialSJ</t>
  </si>
  <si>
    <t>&lt;- InitialLJ</t>
  </si>
  <si>
    <t>&lt;- InitialSA</t>
  </si>
  <si>
    <t>&lt;- InitialA</t>
  </si>
  <si>
    <t>lj</t>
  </si>
  <si>
    <t>sa</t>
  </si>
  <si>
    <t>a</t>
  </si>
  <si>
    <t>transitioning to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</si>
</sst>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9" x14ac:knownFonts="1">
    <font>
      <sz val="12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Symbol"/>
      <family val="1"/>
      <charset val="2"/>
    </font>
    <font>
      <b/>
      <i/>
      <vertAlign val="subscript"/>
      <sz val="10"/>
      <name val="Arial"/>
      <family val="2"/>
    </font>
    <font>
      <u/>
      <sz val="12"/>
      <color theme="10"/>
      <name val="Times New Roman"/>
    </font>
    <font>
      <u/>
      <sz val="12"/>
      <color theme="1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3" fillId="5" borderId="0" xfId="0" applyFont="1" applyFill="1" applyAlignment="1">
      <alignment horizontal="right" vertical="center"/>
    </xf>
    <xf numFmtId="0" fontId="3" fillId="5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2" fillId="5" borderId="9" xfId="0" applyNumberFormat="1" applyFont="1" applyFill="1" applyBorder="1" applyAlignment="1">
      <alignment horizontal="right" vertical="center"/>
    </xf>
    <xf numFmtId="2" fontId="2" fillId="5" borderId="1" xfId="0" applyNumberFormat="1" applyFont="1" applyFill="1" applyBorder="1" applyAlignment="1">
      <alignment horizontal="right" vertical="center"/>
    </xf>
    <xf numFmtId="2" fontId="2" fillId="5" borderId="11" xfId="0" applyNumberFormat="1" applyFont="1" applyFill="1" applyBorder="1" applyAlignment="1">
      <alignment horizontal="right" vertical="center"/>
    </xf>
    <xf numFmtId="2" fontId="2" fillId="5" borderId="6" xfId="0" applyNumberFormat="1" applyFont="1" applyFill="1" applyBorder="1" applyAlignment="1">
      <alignment horizontal="right" vertical="center"/>
    </xf>
    <xf numFmtId="2" fontId="2" fillId="5" borderId="0" xfId="0" applyNumberFormat="1" applyFont="1" applyFill="1" applyBorder="1" applyAlignment="1">
      <alignment horizontal="right" vertical="center"/>
    </xf>
    <xf numFmtId="2" fontId="2" fillId="5" borderId="3" xfId="0" applyNumberFormat="1" applyFont="1" applyFill="1" applyBorder="1" applyAlignment="1">
      <alignment horizontal="right" vertical="center"/>
    </xf>
    <xf numFmtId="2" fontId="2" fillId="5" borderId="7" xfId="0" applyNumberFormat="1" applyFont="1" applyFill="1" applyBorder="1" applyAlignment="1">
      <alignment horizontal="right" vertical="center"/>
    </xf>
    <xf numFmtId="1" fontId="2" fillId="5" borderId="9" xfId="0" applyNumberFormat="1" applyFont="1" applyFill="1" applyBorder="1" applyAlignment="1">
      <alignment horizontal="right" vertical="center"/>
    </xf>
    <xf numFmtId="1" fontId="2" fillId="5" borderId="1" xfId="0" applyNumberFormat="1" applyFont="1" applyFill="1" applyBorder="1" applyAlignment="1">
      <alignment horizontal="right" vertical="center"/>
    </xf>
    <xf numFmtId="1" fontId="2" fillId="5" borderId="11" xfId="0" applyNumberFormat="1" applyFont="1" applyFill="1" applyBorder="1" applyAlignment="1">
      <alignment horizontal="right" vertical="center"/>
    </xf>
    <xf numFmtId="1" fontId="2" fillId="5" borderId="2" xfId="0" applyNumberFormat="1" applyFont="1" applyFill="1" applyBorder="1" applyAlignment="1">
      <alignment horizontal="right" vertical="center"/>
    </xf>
    <xf numFmtId="1" fontId="2" fillId="5" borderId="0" xfId="0" applyNumberFormat="1" applyFont="1" applyFill="1" applyBorder="1" applyAlignment="1">
      <alignment horizontal="right" vertical="center"/>
    </xf>
    <xf numFmtId="1" fontId="2" fillId="5" borderId="0" xfId="0" applyNumberFormat="1" applyFont="1" applyFill="1" applyBorder="1" applyAlignment="1">
      <alignment horizontal="right"/>
    </xf>
    <xf numFmtId="1" fontId="2" fillId="5" borderId="3" xfId="0" applyNumberFormat="1" applyFont="1" applyFill="1" applyBorder="1" applyAlignment="1">
      <alignment horizontal="right" vertical="center"/>
    </xf>
    <xf numFmtId="0" fontId="3" fillId="6" borderId="0" xfId="0" applyFont="1" applyFill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FBFB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Simulation</a:t>
            </a:r>
            <a:r>
              <a:rPr lang="en-US" baseline="0"/>
              <a:t> of stage structured population growth for 100 years</a:t>
            </a:r>
          </a:p>
        </c:rich>
      </c:tx>
      <c:layout>
        <c:manualLayout>
          <c:xMode val="edge"/>
          <c:yMode val="edge"/>
          <c:x val="0.18362289562289563"/>
          <c:y val="1.968019426056319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'1_Stage Structure'!$B$11</c:f>
              <c:strCache>
                <c:ptCount val="1"/>
                <c:pt idx="0">
                  <c:v>Hatchlings</c:v>
                </c:pt>
              </c:strCache>
            </c:strRef>
          </c:tx>
          <c:spPr>
            <a:ln w="28575">
              <a:noFill/>
            </a:ln>
          </c:spPr>
          <c:xVal>
            <c:numRef>
              <c:f>'1_Stage Structure'!$A$12:$A$111</c:f>
              <c:numCache>
                <c:formatCode>0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'1_Stage Structure'!$B$12:$B$111</c:f>
              <c:numCache>
                <c:formatCode>0</c:formatCode>
                <c:ptCount val="100"/>
                <c:pt idx="0">
                  <c:v>2000</c:v>
                </c:pt>
                <c:pt idx="1">
                  <c:v>1523.2919999999999</c:v>
                </c:pt>
                <c:pt idx="2">
                  <c:v>2213.9064072000001</c:v>
                </c:pt>
                <c:pt idx="3">
                  <c:v>2480.1536204155204</c:v>
                </c:pt>
                <c:pt idx="4">
                  <c:v>2496.4492583146975</c:v>
                </c:pt>
                <c:pt idx="5">
                  <c:v>2376.2598188205707</c:v>
                </c:pt>
                <c:pt idx="6">
                  <c:v>2193.1229862139353</c:v>
                </c:pt>
                <c:pt idx="7">
                  <c:v>1992.8909809072452</c:v>
                </c:pt>
                <c:pt idx="8">
                  <c:v>1801.9555426775737</c:v>
                </c:pt>
                <c:pt idx="9">
                  <c:v>1633.3319462798522</c:v>
                </c:pt>
                <c:pt idx="10">
                  <c:v>1491.3087715251013</c:v>
                </c:pt>
                <c:pt idx="11">
                  <c:v>1374.9509498800667</c:v>
                </c:pt>
                <c:pt idx="12">
                  <c:v>1280.6274003898352</c:v>
                </c:pt>
                <c:pt idx="13">
                  <c:v>1203.7210487189925</c:v>
                </c:pt>
                <c:pt idx="14">
                  <c:v>1139.6857139162732</c:v>
                </c:pt>
                <c:pt idx="15">
                  <c:v>1084.6129589838135</c:v>
                </c:pt>
                <c:pt idx="16">
                  <c:v>1035.4575264105192</c:v>
                </c:pt>
                <c:pt idx="17">
                  <c:v>990.04597016979255</c:v>
                </c:pt>
                <c:pt idx="18">
                  <c:v>946.96498354132473</c:v>
                </c:pt>
                <c:pt idx="19">
                  <c:v>905.39831709677014</c:v>
                </c:pt>
                <c:pt idx="20">
                  <c:v>864.95707651651128</c:v>
                </c:pt>
                <c:pt idx="21">
                  <c:v>825.52902176644056</c:v>
                </c:pt>
                <c:pt idx="22">
                  <c:v>787.15851286861448</c:v>
                </c:pt>
                <c:pt idx="23">
                  <c:v>749.95946854765566</c:v>
                </c:pt>
                <c:pt idx="24">
                  <c:v>714.05824846429186</c:v>
                </c:pt>
                <c:pt idx="25">
                  <c:v>679.56075530252178</c:v>
                </c:pt>
                <c:pt idx="26">
                  <c:v>646.53736135503209</c:v>
                </c:pt>
                <c:pt idx="27">
                  <c:v>615.01973175936075</c:v>
                </c:pt>
                <c:pt idx="28">
                  <c:v>585.00466556023366</c:v>
                </c:pt>
                <c:pt idx="29">
                  <c:v>556.46130830458617</c:v>
                </c:pt>
                <c:pt idx="30">
                  <c:v>529.33926040244808</c:v>
                </c:pt>
                <c:pt idx="31">
                  <c:v>503.57608580918838</c:v>
                </c:pt>
                <c:pt idx="32">
                  <c:v>479.10346973166759</c:v>
                </c:pt>
                <c:pt idx="33">
                  <c:v>455.85178788220156</c:v>
                </c:pt>
                <c:pt idx="34">
                  <c:v>433.75316718374438</c:v>
                </c:pt>
                <c:pt idx="35">
                  <c:v>412.74328373538197</c:v>
                </c:pt>
                <c:pt idx="36">
                  <c:v>392.76220343254141</c:v>
                </c:pt>
                <c:pt idx="37">
                  <c:v>373.75456315435719</c:v>
                </c:pt>
                <c:pt idx="38">
                  <c:v>355.66934663369926</c:v>
                </c:pt>
                <c:pt idx="39">
                  <c:v>338.45945094867909</c:v>
                </c:pt>
                <c:pt idx="40">
                  <c:v>322.0811811323685</c:v>
                </c:pt>
                <c:pt idx="41">
                  <c:v>306.4937595773211</c:v>
                </c:pt>
                <c:pt idx="42">
                  <c:v>291.65889708798682</c:v>
                </c:pt>
                <c:pt idx="43">
                  <c:v>277.54044402297228</c:v>
                </c:pt>
                <c:pt idx="44">
                  <c:v>264.10412168459419</c:v>
                </c:pt>
                <c:pt idx="45">
                  <c:v>251.31732389397294</c:v>
                </c:pt>
                <c:pt idx="46">
                  <c:v>239.14897431716099</c:v>
                </c:pt>
                <c:pt idx="47">
                  <c:v>227.56942456995523</c:v>
                </c:pt>
                <c:pt idx="48">
                  <c:v>216.55037979726595</c:v>
                </c:pt>
                <c:pt idx="49">
                  <c:v>206.06484109776588</c:v>
                </c:pt>
                <c:pt idx="50">
                  <c:v>196.08705704490907</c:v>
                </c:pt>
                <c:pt idx="51">
                  <c:v>186.59247916824629</c:v>
                </c:pt>
                <c:pt idx="52">
                  <c:v>177.55771837662004</c:v>
                </c:pt>
                <c:pt idx="53">
                  <c:v>168.96050086642879</c:v>
                </c:pt>
                <c:pt idx="54">
                  <c:v>160.77962310370444</c:v>
                </c:pt>
                <c:pt idx="55">
                  <c:v>152.99490608905541</c:v>
                </c:pt>
                <c:pt idx="56">
                  <c:v>145.58714941659107</c:v>
                </c:pt>
                <c:pt idx="57">
                  <c:v>138.53808572354714</c:v>
                </c:pt>
                <c:pt idx="58">
                  <c:v>131.83033608184121</c:v>
                </c:pt>
                <c:pt idx="59">
                  <c:v>125.44736677108139</c:v>
                </c:pt>
                <c:pt idx="60">
                  <c:v>119.373447739491</c:v>
                </c:pt>
                <c:pt idx="61">
                  <c:v>113.5936129325646</c:v>
                </c:pt>
                <c:pt idx="62">
                  <c:v>108.09362256359839</c:v>
                </c:pt>
                <c:pt idx="63">
                  <c:v>102.85992732083098</c:v>
                </c:pt>
                <c:pt idx="64">
                  <c:v>97.879634452207327</c:v>
                </c:pt>
                <c:pt idx="65">
                  <c:v>93.14047563698503</c:v>
                </c:pt>
                <c:pt idx="66">
                  <c:v>88.630776538502374</c:v>
                </c:pt>
                <c:pt idx="67">
                  <c:v>84.339427929358351</c:v>
                </c:pt>
                <c:pt idx="68">
                  <c:v>80.255858284602013</c:v>
                </c:pt>
                <c:pt idx="69">
                  <c:v>76.370007746828776</c:v>
                </c:pt>
                <c:pt idx="70">
                  <c:v>72.672303376867944</c:v>
                </c:pt>
                <c:pt idx="71">
                  <c:v>69.153635613422452</c:v>
                </c:pt>
                <c:pt idx="72">
                  <c:v>65.805335873706042</c:v>
                </c:pt>
                <c:pt idx="73">
                  <c:v>62.619155234430345</c:v>
                </c:pt>
                <c:pt idx="74">
                  <c:v>59.587244138385131</c:v>
                </c:pt>
                <c:pt idx="75">
                  <c:v>56.702133076474112</c:v>
                </c:pt>
                <c:pt idx="76">
                  <c:v>53.956714198655298</c:v>
                </c:pt>
                <c:pt idx="77">
                  <c:v>51.344223810043424</c:v>
                </c:pt>
                <c:pt idx="78">
                  <c:v>48.8582257106942</c:v>
                </c:pt>
                <c:pt idx="79">
                  <c:v>46.49259533949607</c:v>
                </c:pt>
                <c:pt idx="80">
                  <c:v>44.241504684284315</c:v>
                </c:pt>
                <c:pt idx="81">
                  <c:v>42.09940792186152</c:v>
                </c:pt>
                <c:pt idx="82">
                  <c:v>40.061027753114864</c:v>
                </c:pt>
                <c:pt idx="83">
                  <c:v>38.121342399895475</c:v>
                </c:pt>
                <c:pt idx="84">
                  <c:v>36.27557323177917</c:v>
                </c:pt>
                <c:pt idx="85">
                  <c:v>34.519172992261488</c:v>
                </c:pt>
                <c:pt idx="86">
                  <c:v>32.847814595345838</c:v>
                </c:pt>
                <c:pt idx="87">
                  <c:v>31.257380464854158</c:v>
                </c:pt>
                <c:pt idx="88">
                  <c:v>29.743952390116764</c:v>
                </c:pt>
                <c:pt idx="89">
                  <c:v>28.303801872974876</c:v>
                </c:pt>
                <c:pt idx="90">
                  <c:v>26.933380942252889</c:v>
                </c:pt>
                <c:pt idx="91">
                  <c:v>25.629313413023947</c:v>
                </c:pt>
                <c:pt idx="92">
                  <c:v>24.388386569103279</c:v>
                </c:pt>
                <c:pt idx="93">
                  <c:v>23.207543248258624</c:v>
                </c:pt>
                <c:pt idx="94">
                  <c:v>22.083874310628829</c:v>
                </c:pt>
                <c:pt idx="95">
                  <c:v>21.01461147179231</c:v>
                </c:pt>
                <c:pt idx="96">
                  <c:v>19.997120482829622</c:v>
                </c:pt>
                <c:pt idx="97">
                  <c:v>19.028894640581452</c:v>
                </c:pt>
                <c:pt idx="98">
                  <c:v>18.10754861211749</c:v>
                </c:pt>
                <c:pt idx="99">
                  <c:v>17.230812558205958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'1_Stage Structure'!$C$11</c:f>
              <c:strCache>
                <c:ptCount val="1"/>
                <c:pt idx="0">
                  <c:v>S. juvs</c:v>
                </c:pt>
              </c:strCache>
            </c:strRef>
          </c:tx>
          <c:spPr>
            <a:ln w="28575">
              <a:noFill/>
            </a:ln>
          </c:spPr>
          <c:xVal>
            <c:numRef>
              <c:f>'1_Stage Structure'!$A$12:$A$111</c:f>
              <c:numCache>
                <c:formatCode>0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'1_Stage Structure'!$C$12:$C$111</c:f>
              <c:numCache>
                <c:formatCode>0</c:formatCode>
                <c:ptCount val="100"/>
                <c:pt idx="0">
                  <c:v>500</c:v>
                </c:pt>
                <c:pt idx="1">
                  <c:v>1701.5</c:v>
                </c:pt>
                <c:pt idx="2">
                  <c:v>2224.3765999999996</c:v>
                </c:pt>
                <c:pt idx="3">
                  <c:v>3058.1235746599996</c:v>
                </c:pt>
                <c:pt idx="4">
                  <c:v>3823.9645667664563</c:v>
                </c:pt>
                <c:pt idx="5">
                  <c:v>4373.3503397992399</c:v>
                </c:pt>
                <c:pt idx="6">
                  <c:v>4678.440666582751</c:v>
                </c:pt>
                <c:pt idx="7">
                  <c:v>4769.3018043020802</c:v>
                </c:pt>
                <c:pt idx="8">
                  <c:v>4698.0205805367532</c:v>
                </c:pt>
                <c:pt idx="9">
                  <c:v>4519.0284594246996</c:v>
                </c:pt>
                <c:pt idx="10">
                  <c:v>4279.3760707144638</c:v>
                </c:pt>
                <c:pt idx="11">
                  <c:v>4015.0347984917112</c:v>
                </c:pt>
                <c:pt idx="12">
                  <c:v>3750.661354508718</c:v>
                </c:pt>
                <c:pt idx="13">
                  <c:v>3501.1384274827678</c:v>
                </c:pt>
                <c:pt idx="14">
                  <c:v>3273.8120224057056</c:v>
                </c:pt>
                <c:pt idx="15">
                  <c:v>3070.7777086446954</c:v>
                </c:pt>
                <c:pt idx="16">
                  <c:v>2890.870476491295</c:v>
                </c:pt>
                <c:pt idx="17">
                  <c:v>2731.2157753004808</c:v>
                </c:pt>
                <c:pt idx="18">
                  <c:v>2588.3257199008476</c:v>
                </c:pt>
                <c:pt idx="19">
                  <c:v>2458.7943449806899</c:v>
                </c:pt>
                <c:pt idx="20">
                  <c:v>2339.6762885617445</c:v>
                </c:pt>
                <c:pt idx="21">
                  <c:v>2228.6384575075517</c:v>
                </c:pt>
                <c:pt idx="22">
                  <c:v>2123.964925320156</c:v>
                </c:pt>
                <c:pt idx="23">
                  <c:v>2024.4793386863844</c:v>
                </c:pt>
                <c:pt idx="24">
                  <c:v>1929.4316163661956</c:v>
                </c:pt>
                <c:pt idx="25">
                  <c:v>1838.3797440188325</c:v>
                </c:pt>
                <c:pt idx="26">
                  <c:v>1751.0844698744413</c:v>
                </c:pt>
                <c:pt idx="27">
                  <c:v>1667.4251012363789</c:v>
                </c:pt>
                <c:pt idx="28">
                  <c:v>1587.3381651067427</c:v>
                </c:pt>
                <c:pt idx="29">
                  <c:v>1510.7768793231978</c:v>
                </c:pt>
                <c:pt idx="30">
                  <c:v>1437.6875292698037</c:v>
                </c:pt>
                <c:pt idx="31">
                  <c:v>1367.9983338483244</c:v>
                </c:pt>
                <c:pt idx="32">
                  <c:v>1301.616686616574</c:v>
                </c:pt>
                <c:pt idx="33">
                  <c:v>1238.4313727603271</c:v>
                </c:pt>
                <c:pt idx="34">
                  <c:v>1178.3172118709961</c:v>
                </c:pt>
                <c:pt idx="35">
                  <c:v>1121.1403877943376</c:v>
                </c:pt>
                <c:pt idx="36">
                  <c:v>1066.7634091408022</c:v>
                </c:pt>
                <c:pt idx="37">
                  <c:v>1015.0491639429495</c:v>
                </c:pt>
                <c:pt idx="38">
                  <c:v>965.8638923810845</c:v>
                </c:pt>
                <c:pt idx="39">
                  <c:v>919.07912532164937</c:v>
                </c:pt>
                <c:pt idx="40">
                  <c:v>874.57275449147778</c:v>
                </c:pt>
                <c:pt idx="41">
                  <c:v>832.22944367185755</c:v>
                </c:pt>
                <c:pt idx="42">
                  <c:v>791.94058661600752</c:v>
                </c:pt>
                <c:pt idx="43">
                  <c:v>753.60398792544447</c:v>
                </c:pt>
                <c:pt idx="44">
                  <c:v>717.12340322709372</c:v>
                </c:pt>
                <c:pt idx="45">
                  <c:v>682.40803460574796</c:v>
                </c:pt>
                <c:pt idx="46">
                  <c:v>649.37204195627248</c:v>
                </c:pt>
                <c:pt idx="47">
                  <c:v>617.93410315934318</c:v>
                </c:pt>
                <c:pt idx="48">
                  <c:v>588.01703610573804</c:v>
                </c:pt>
                <c:pt idx="49">
                  <c:v>559.54748274548831</c:v>
                </c:pt>
                <c:pt idx="50">
                  <c:v>532.45564811107022</c:v>
                </c:pt>
                <c:pt idx="51">
                  <c:v>506.67508412739596</c:v>
                </c:pt>
                <c:pt idx="52">
                  <c:v>482.1425075801256</c:v>
                </c:pt>
                <c:pt idx="53">
                  <c:v>458.79764273304681</c:v>
                </c:pt>
                <c:pt idx="54">
                  <c:v>436.58308092617131</c:v>
                </c:pt>
                <c:pt idx="55">
                  <c:v>415.44415148609892</c:v>
                </c:pt>
                <c:pt idx="56">
                  <c:v>395.32880010483996</c:v>
                </c:pt>
                <c:pt idx="57">
                  <c:v>376.18747232990148</c:v>
                </c:pt>
                <c:pt idx="58">
                  <c:v>357.97300091131501</c:v>
                </c:pt>
                <c:pt idx="59">
                  <c:v>340.64049649589725</c:v>
                </c:pt>
                <c:pt idx="60">
                  <c:v>324.14724160709568</c:v>
                </c:pt>
                <c:pt idx="61">
                  <c:v>308.45258807394464</c:v>
                </c:pt>
                <c:pt idx="62">
                  <c:v>293.51785814546417</c:v>
                </c:pt>
                <c:pt idx="63">
                  <c:v>279.30624950669022</c:v>
                </c:pt>
                <c:pt idx="64">
                  <c:v>265.78274434476413</c:v>
                </c:pt>
                <c:pt idx="65">
                  <c:v>252.91402252960913</c:v>
                </c:pt>
                <c:pt idx="66">
                  <c:v>240.66837889328013</c:v>
                </c:pt>
                <c:pt idx="67">
                  <c:v>229.01564452546504</c:v>
                </c:pt>
                <c:pt idx="68">
                  <c:v>217.92711195371879</c:v>
                </c:pt>
                <c:pt idx="69">
                  <c:v>207.37546404557065</c:v>
                </c:pt>
                <c:pt idx="70">
                  <c:v>197.33470645314557</c:v>
                </c:pt>
                <c:pt idx="71">
                  <c:v>187.7801034159472</c:v>
                </c:pt>
                <c:pt idx="72">
                  <c:v>178.68811674047103</c:v>
                </c:pt>
                <c:pt idx="73">
                  <c:v>170.03634778330272</c:v>
                </c:pt>
                <c:pt idx="74">
                  <c:v>161.80348227490228</c:v>
                </c:pt>
                <c:pt idx="75">
                  <c:v>153.96923783266627</c:v>
                </c:pt>
                <c:pt idx="76">
                  <c:v>146.51431402298442</c:v>
                </c:pt>
                <c:pt idx="77">
                  <c:v>139.42034484225039</c:v>
                </c:pt>
                <c:pt idx="78">
                  <c:v>132.66985349588131</c:v>
                </c:pt>
                <c:pt idx="79">
                  <c:v>126.24620936232314</c:v>
                </c:pt>
                <c:pt idx="80">
                  <c:v>120.13358703587301</c:v>
                </c:pt>
                <c:pt idx="81">
                  <c:v>114.31692734811062</c:v>
                </c:pt>
                <c:pt idx="82">
                  <c:v>108.78190027297831</c:v>
                </c:pt>
                <c:pt idx="83">
                  <c:v>103.51486962525627</c:v>
                </c:pt>
                <c:pt idx="84">
                  <c:v>98.502859466484594</c:v>
                </c:pt>
                <c:pt idx="85">
                  <c:v>93.73352213638961</c:v>
                </c:pt>
                <c:pt idx="86">
                  <c:v>89.19510783165839</c:v>
                </c:pt>
                <c:pt idx="87">
                  <c:v>84.876435657514293</c:v>
                </c:pt>
                <c:pt idx="88">
                  <c:v>80.766866081009113</c:v>
                </c:pt>
                <c:pt idx="89">
                  <c:v>76.856274718278229</c:v>
                </c:pt>
                <c:pt idx="90">
                  <c:v>73.135027391207643</c:v>
                </c:pt>
                <c:pt idx="91">
                  <c:v>69.593956392039672</c:v>
                </c:pt>
                <c:pt idx="92">
                  <c:v>66.22433789739506</c:v>
                </c:pt>
                <c:pt idx="93">
                  <c:v>63.017870476013435</c:v>
                </c:pt>
                <c:pt idx="94">
                  <c:v>59.96665463721201</c:v>
                </c:pt>
                <c:pt idx="95">
                  <c:v>57.063173369634498</c:v>
                </c:pt>
                <c:pt idx="96">
                  <c:v>54.300273622312858</c:v>
                </c:pt>
                <c:pt idx="97">
                  <c:v>51.671148682395938</c:v>
                </c:pt>
                <c:pt idx="98">
                  <c:v>49.169321406116822</c:v>
                </c:pt>
                <c:pt idx="99">
                  <c:v>46.788628261679428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'1_Stage Structure'!$D$11</c:f>
              <c:strCache>
                <c:ptCount val="1"/>
                <c:pt idx="0">
                  <c:v>L. juvs</c:v>
                </c:pt>
              </c:strCache>
            </c:strRef>
          </c:tx>
          <c:spPr>
            <a:ln w="28575">
              <a:noFill/>
            </a:ln>
          </c:spPr>
          <c:xVal>
            <c:numRef>
              <c:f>'1_Stage Structure'!$A$12:$A$111</c:f>
              <c:numCache>
                <c:formatCode>0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'1_Stage Structure'!$D$12:$D$111</c:f>
              <c:numCache>
                <c:formatCode>0</c:formatCode>
                <c:ptCount val="100"/>
                <c:pt idx="0">
                  <c:v>300</c:v>
                </c:pt>
                <c:pt idx="1">
                  <c:v>220.60000000000002</c:v>
                </c:pt>
                <c:pt idx="2">
                  <c:v>224.90470000000005</c:v>
                </c:pt>
                <c:pt idx="3">
                  <c:v>252.30808810000002</c:v>
                </c:pt>
                <c:pt idx="4">
                  <c:v>309.49822189072</c:v>
                </c:pt>
                <c:pt idx="5">
                  <c:v>383.06666642022651</c:v>
                </c:pt>
                <c:pt idx="6">
                  <c:v>457.22226580865311</c:v>
                </c:pt>
                <c:pt idx="7">
                  <c:v>520.28173996567443</c:v>
                </c:pt>
                <c:pt idx="8">
                  <c:v>565.98228795964587</c:v>
                </c:pt>
                <c:pt idx="9">
                  <c:v>592.65733047471474</c:v>
                </c:pt>
                <c:pt idx="10">
                  <c:v>601.77020371484855</c:v>
                </c:pt>
                <c:pt idx="11">
                  <c:v>596.4936991642353</c:v>
                </c:pt>
                <c:pt idx="12">
                  <c:v>580.60299588001305</c:v>
                </c:pt>
                <c:pt idx="13">
                  <c:v>557.73725195507836</c:v>
                </c:pt>
                <c:pt idx="14">
                  <c:v>530.98688062617657</c:v>
                </c:pt>
                <c:pt idx="15">
                  <c:v>502.72754562446619</c:v>
                </c:pt>
                <c:pt idx="16">
                  <c:v>474.61854978157498</c:v>
                </c:pt>
                <c:pt idx="17">
                  <c:v>447.6952996015857</c:v>
                </c:pt>
                <c:pt idx="18">
                  <c:v>422.50295327736444</c:v>
                </c:pt>
                <c:pt idx="19">
                  <c:v>399.23574913856828</c:v>
                </c:pt>
                <c:pt idx="20">
                  <c:v>377.86122139813182</c:v>
                </c:pt>
                <c:pt idx="21">
                  <c:v>358.21960802097459</c:v>
                </c:pt>
                <c:pt idx="22">
                  <c:v>340.09628997263525</c:v>
                </c:pt>
                <c:pt idx="23">
                  <c:v>323.26961400206869</c:v>
                </c:pt>
                <c:pt idx="24">
                  <c:v>307.53866531761918</c:v>
                </c:pt>
                <c:pt idx="25">
                  <c:v>292.73618908288699</c:v>
                </c:pt>
                <c:pt idx="26">
                  <c:v>278.73152419634192</c:v>
                </c:pt>
                <c:pt idx="27">
                  <c:v>265.42758148109539</c:v>
                </c:pt>
                <c:pt idx="28">
                  <c:v>252.75490079118947</c:v>
                </c:pt>
                <c:pt idx="29">
                  <c:v>240.66486357982842</c:v>
                </c:pt>
                <c:pt idx="30">
                  <c:v>229.12332870013756</c:v>
                </c:pt>
                <c:pt idx="31">
                  <c:v>218.10534083167116</c:v>
                </c:pt>
                <c:pt idx="32">
                  <c:v>207.59113061727919</c:v>
                </c:pt>
                <c:pt idx="33">
                  <c:v>197.5633570865314</c:v>
                </c:pt>
                <c:pt idx="34">
                  <c:v>188.0054001255865</c:v>
                </c:pt>
                <c:pt idx="35">
                  <c:v>178.90045684044716</c:v>
                </c:pt>
                <c:pt idx="36">
                  <c:v>170.23119837050766</c:v>
                </c:pt>
                <c:pt idx="37">
                  <c:v>161.97977755904122</c:v>
                </c:pt>
                <c:pt idx="38">
                  <c:v>154.12802456160873</c:v>
                </c:pt>
                <c:pt idx="39">
                  <c:v>146.65771507888792</c:v>
                </c:pt>
                <c:pt idx="40">
                  <c:v>139.55083769694687</c:v>
                </c:pt>
                <c:pt idx="41">
                  <c:v>132.78981982799354</c:v>
                </c:pt>
                <c:pt idx="42">
                  <c:v>126.35769547956906</c:v>
                </c:pt>
                <c:pt idx="43">
                  <c:v>120.23821350102924</c:v>
                </c:pt>
                <c:pt idx="44">
                  <c:v>114.41589370267209</c:v>
                </c:pt>
                <c:pt idx="45">
                  <c:v>108.87604211432898</c:v>
                </c:pt>
                <c:pt idx="46">
                  <c:v>103.6047372955843</c:v>
                </c:pt>
                <c:pt idx="47">
                  <c:v>98.588798375143696</c:v>
                </c:pt>
                <c:pt idx="48">
                  <c:v>93.815743380958551</c:v>
                </c:pt>
                <c:pt idx="49">
                  <c:v>89.273744098259456</c:v>
                </c:pt>
                <c:pt idx="50">
                  <c:v>84.951581561594423</c:v>
                </c:pt>
                <c:pt idx="51">
                  <c:v>80.838604547187842</c:v>
                </c:pt>
                <c:pt idx="52">
                  <c:v>76.924692141490027</c:v>
                </c:pt>
                <c:pt idx="53">
                  <c:v>73.200220593224856</c:v>
                </c:pt>
                <c:pt idx="54">
                  <c:v>69.656034138201932</c:v>
                </c:pt>
                <c:pt idx="55">
                  <c:v>66.283419232328725</c:v>
                </c:pt>
                <c:pt idx="56">
                  <c:v>63.074081555486629</c:v>
                </c:pt>
                <c:pt idx="57">
                  <c:v>60.020125186882197</c:v>
                </c:pt>
                <c:pt idx="58">
                  <c:v>57.114033447286978</c:v>
                </c:pt>
                <c:pt idx="59">
                  <c:v>54.348651017699353</c:v>
                </c:pt>
                <c:pt idx="60">
                  <c:v>51.717167053935647</c:v>
                </c:pt>
                <c:pt idx="61">
                  <c:v>49.213099109969221</c:v>
                </c:pt>
                <c:pt idx="62">
                  <c:v>46.830277754725181</c:v>
                </c:pt>
                <c:pt idx="63">
                  <c:v>44.562831817691261</c:v>
                </c:pt>
                <c:pt idx="64">
                  <c:v>42.405174231037599</c:v>
                </c:pt>
                <c:pt idx="65">
                  <c:v>40.351988453995617</c:v>
                </c:pt>
                <c:pt idx="66">
                  <c:v>38.398215473166751</c:v>
                </c:pt>
                <c:pt idx="67">
                  <c:v>36.539041373854722</c:v>
                </c:pt>
                <c:pt idx="68">
                  <c:v>34.769885475319413</c:v>
                </c:pt>
                <c:pt idx="69">
                  <c:v>33.086389019109639</c:v>
                </c:pt>
                <c:pt idx="70">
                  <c:v>31.484404395696856</c:v>
                </c:pt>
                <c:pt idx="71">
                  <c:v>29.959984891270679</c:v>
                </c:pt>
                <c:pt idx="72">
                  <c:v>28.509374934114355</c:v>
                </c:pt>
                <c:pt idx="73">
                  <c:v>27.129000818515269</c:v>
                </c:pt>
                <c:pt idx="74">
                  <c:v>25.815461883579758</c:v>
                </c:pt>
                <c:pt idx="75">
                  <c:v>24.565522124432306</c:v>
                </c:pt>
                <c:pt idx="76">
                  <c:v>23.376102213887339</c:v>
                </c:pt>
                <c:pt idx="77">
                  <c:v>22.244271913604251</c:v>
                </c:pt>
                <c:pt idx="78">
                  <c:v>21.167242854823762</c:v>
                </c:pt>
                <c:pt idx="79">
                  <c:v>20.142361669925634</c:v>
                </c:pt>
                <c:pt idx="80">
                  <c:v>19.167103457170331</c:v>
                </c:pt>
                <c:pt idx="81">
                  <c:v>18.239065562046939</c:v>
                </c:pt>
                <c:pt idx="82">
                  <c:v>17.35596165962604</c:v>
                </c:pt>
                <c:pt idx="83">
                  <c:v>16.515616123204289</c:v>
                </c:pt>
                <c:pt idx="84">
                  <c:v>15.715958665332263</c:v>
                </c:pt>
                <c:pt idx="85">
                  <c:v>14.955019238048074</c:v>
                </c:pt>
                <c:pt idx="86">
                  <c:v>14.230923179807895</c:v>
                </c:pt>
                <c:pt idx="87">
                  <c:v>13.541886597221733</c:v>
                </c:pt>
                <c:pt idx="88">
                  <c:v>12.88621197027785</c:v>
                </c:pt>
                <c:pt idx="89">
                  <c:v>12.262283970279977</c:v>
                </c:pt>
                <c:pt idx="90">
                  <c:v>11.668565480233021</c:v>
                </c:pt>
                <c:pt idx="91">
                  <c:v>11.103593807899854</c:v>
                </c:pt>
                <c:pt idx="92">
                  <c:v>10.565977082216069</c:v>
                </c:pt>
                <c:pt idx="93">
                  <c:v>10.054390824193526</c:v>
                </c:pt>
                <c:pt idx="94">
                  <c:v>9.5675746838677789</c:v>
                </c:pt>
                <c:pt idx="95">
                  <c:v>9.104329335250096</c:v>
                </c:pt>
                <c:pt idx="96">
                  <c:v>8.6635135216321348</c:v>
                </c:pt>
                <c:pt idx="97">
                  <c:v>8.2440412439610178</c:v>
                </c:pt>
                <c:pt idx="98">
                  <c:v>7.8448790853549974</c:v>
                </c:pt>
                <c:pt idx="99">
                  <c:v>7.4650436651657248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'1_Stage Structure'!$E$11</c:f>
              <c:strCache>
                <c:ptCount val="1"/>
                <c:pt idx="0">
                  <c:v>S. adults</c:v>
                </c:pt>
              </c:strCache>
            </c:strRef>
          </c:tx>
          <c:spPr>
            <a:ln w="28575">
              <a:noFill/>
            </a:ln>
          </c:spPr>
          <c:xVal>
            <c:numRef>
              <c:f>'1_Stage Structure'!$A$12:$A$111</c:f>
              <c:numCache>
                <c:formatCode>0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'1_Stage Structure'!$E$12:$E$111</c:f>
              <c:numCache>
                <c:formatCode>0</c:formatCode>
                <c:ptCount val="100"/>
                <c:pt idx="0">
                  <c:v>300</c:v>
                </c:pt>
                <c:pt idx="1">
                  <c:v>210.3</c:v>
                </c:pt>
                <c:pt idx="2">
                  <c:v>147.61600000000001</c:v>
                </c:pt>
                <c:pt idx="3">
                  <c:v>104.94730130000002</c:v>
                </c:pt>
                <c:pt idx="4">
                  <c:v>76.367913160500024</c:v>
                </c:pt>
                <c:pt idx="5">
                  <c:v>57.963382991384705</c:v>
                </c:pt>
                <c:pt idx="6">
                  <c:v>46.809293862108674</c:v>
                </c:pt>
                <c:pt idx="7">
                  <c:v>40.611161464322528</c:v>
                </c:pt>
                <c:pt idx="8">
                  <c:v>37.582165178015785</c:v>
                </c:pt>
                <c:pt idx="9">
                  <c:v>36.384700122640041</c:v>
                </c:pt>
                <c:pt idx="10">
                  <c:v>36.074854762660095</c:v>
                </c:pt>
                <c:pt idx="11">
                  <c:v>36.03668481871631</c:v>
                </c:pt>
                <c:pt idx="12">
                  <c:v>35.910399330484999</c:v>
                </c:pt>
                <c:pt idx="13">
                  <c:v>35.522349265111018</c:v>
                </c:pt>
                <c:pt idx="14">
                  <c:v>34.823249985952202</c:v>
                </c:pt>
                <c:pt idx="15">
                  <c:v>33.838207222316761</c:v>
                </c:pt>
                <c:pt idx="16">
                  <c:v>32.62948069248489</c:v>
                </c:pt>
                <c:pt idx="17">
                  <c:v>31.27105827812462</c:v>
                </c:pt>
                <c:pt idx="18">
                  <c:v>29.833072438111124</c:v>
                </c:pt>
                <c:pt idx="19">
                  <c:v>28.373711515061711</c:v>
                </c:pt>
                <c:pt idx="20">
                  <c:v>26.936350486904885</c:v>
                </c:pt>
                <c:pt idx="21">
                  <c:v>25.549954238633639</c:v>
                </c:pt>
                <c:pt idx="22">
                  <c:v>24.23124134314666</c:v>
                </c:pt>
                <c:pt idx="23">
                  <c:v>22.987536105506091</c:v>
                </c:pt>
                <c:pt idx="24">
                  <c:v>21.819622289994459</c:v>
                </c:pt>
                <c:pt idx="25">
                  <c:v>20.724217042810988</c:v>
                </c:pt>
                <c:pt idx="26">
                  <c:v>19.695903615771947</c:v>
                </c:pt>
                <c:pt idx="27">
                  <c:v>18.728505225686966</c:v>
                </c:pt>
                <c:pt idx="28">
                  <c:v>17.815964612059325</c:v>
                </c:pt>
                <c:pt idx="29">
                  <c:v>16.952830980457062</c:v>
                </c:pt>
                <c:pt idx="30">
                  <c:v>16.134463136688456</c:v>
                </c:pt>
                <c:pt idx="31">
                  <c:v>15.357047104524142</c:v>
                </c:pt>
                <c:pt idx="32">
                  <c:v>14.617507601087219</c:v>
                </c:pt>
                <c:pt idx="33">
                  <c:v>13.913371665669789</c:v>
                </c:pt>
                <c:pt idx="34">
                  <c:v>13.242623260630895</c:v>
                </c:pt>
                <c:pt idx="35">
                  <c:v>12.603571666136414</c:v>
                </c:pt>
                <c:pt idx="36">
                  <c:v>11.994744556273531</c:v>
                </c:pt>
                <c:pt idx="37">
                  <c:v>11.414808556418194</c:v>
                </c:pt>
                <c:pt idx="38">
                  <c:v>10.862515209098992</c:v>
                </c:pt>
                <c:pt idx="39">
                  <c:v>10.336667839276078</c:v>
                </c:pt>
                <c:pt idx="40">
                  <c:v>9.8361040528851564</c:v>
                </c:pt>
                <c:pt idx="41">
                  <c:v>9.3596888803096689</c:v>
                </c:pt>
                <c:pt idx="42">
                  <c:v>8.9063143931030719</c:v>
                </c:pt>
                <c:pt idx="43">
                  <c:v>8.4749026302081081</c:v>
                </c:pt>
                <c:pt idx="44">
                  <c:v>8.064409650321485</c:v>
                </c:pt>
                <c:pt idx="45">
                  <c:v>7.6738293618700233</c:v>
                </c:pt>
                <c:pt idx="46">
                  <c:v>7.3021964249676063</c:v>
                </c:pt>
                <c:pt idx="47">
                  <c:v>6.9485879704440094</c:v>
                </c:pt>
                <c:pt idx="48">
                  <c:v>6.6121241649705453</c:v>
                </c:pt>
                <c:pt idx="49">
                  <c:v>6.2919678047481247</c:v>
                </c:pt>
                <c:pt idx="50">
                  <c:v>5.9873231807051512</c:v>
                </c:pt>
                <c:pt idx="51">
                  <c:v>5.6974344589112071</c:v>
                </c:pt>
                <c:pt idx="52">
                  <c:v>5.4215837873740123</c:v>
                </c:pt>
                <c:pt idx="53">
                  <c:v>5.1590892936773871</c:v>
                </c:pt>
                <c:pt idx="54">
                  <c:v>4.9093030895592502</c:v>
                </c:pt>
                <c:pt idx="55">
                  <c:v>4.6716093557052449</c:v>
                </c:pt>
                <c:pt idx="56">
                  <c:v>4.445422546005223</c:v>
                </c:pt>
                <c:pt idx="57">
                  <c:v>4.2301857259298083</c:v>
                </c:pt>
                <c:pt idx="58">
                  <c:v>4.0253690436348908</c:v>
                </c:pt>
                <c:pt idx="59">
                  <c:v>3.8304683232574481</c:v>
                </c:pt>
                <c:pt idx="60">
                  <c:v>3.6450037657978678</c:v>
                </c:pt>
                <c:pt idx="61">
                  <c:v>3.4685187422989232</c:v>
                </c:pt>
                <c:pt idx="62">
                  <c:v>3.3005786653372806</c:v>
                </c:pt>
                <c:pt idx="63">
                  <c:v>3.1407699270998042</c:v>
                </c:pt>
                <c:pt idx="64">
                  <c:v>2.9886988948182003</c:v>
                </c:pt>
                <c:pt idx="65">
                  <c:v>2.8439909566557273</c:v>
                </c:pt>
                <c:pt idx="66">
                  <c:v>2.7062896130651231</c:v>
                </c:pt>
                <c:pt idx="67">
                  <c:v>2.5752556101005823</c:v>
                </c:pt>
                <c:pt idx="68">
                  <c:v>2.450566112191837</c:v>
                </c:pt>
                <c:pt idx="69">
                  <c:v>2.3319139125459016</c:v>
                </c:pt>
                <c:pt idx="70">
                  <c:v>2.2190066797193881</c:v>
                </c:pt>
                <c:pt idx="71">
                  <c:v>2.111566239086863</c:v>
                </c:pt>
                <c:pt idx="72">
                  <c:v>2.0093278879913834</c:v>
                </c:pt>
                <c:pt idx="73">
                  <c:v>1.9120397433582963</c:v>
                </c:pt>
                <c:pt idx="74">
                  <c:v>1.8194621205221484</c:v>
                </c:pt>
                <c:pt idx="75">
                  <c:v>1.7313669419841207</c:v>
                </c:pt>
                <c:pt idx="76">
                  <c:v>1.6475371747973842</c:v>
                </c:pt>
                <c:pt idx="77">
                  <c:v>1.5677662952756755</c:v>
                </c:pt>
                <c:pt idx="78">
                  <c:v>1.4918577797364916</c:v>
                </c:pt>
                <c:pt idx="79">
                  <c:v>1.4196246200219389</c:v>
                </c:pt>
                <c:pt idx="80">
                  <c:v>1.3508888625835493</c:v>
                </c:pt>
                <c:pt idx="81">
                  <c:v>1.2854811699682169</c:v>
                </c:pt>
                <c:pt idx="82">
                  <c:v>1.2232404035972158</c:v>
                </c:pt>
                <c:pt idx="83">
                  <c:v>1.164013226786196</c:v>
                </c:pt>
                <c:pt idx="84">
                  <c:v>1.1076537270090672</c:v>
                </c:pt>
                <c:pt idx="85">
                  <c:v>1.0540230564614967</c:v>
                </c:pt>
                <c:pt idx="86">
                  <c:v>1.0029890900296543</c:v>
                </c:pt>
                <c:pt idx="87">
                  <c:v>0.95442609981657434</c:v>
                </c:pt>
                <c:pt idx="88">
                  <c:v>0.90821444542211671</c:v>
                </c:pt>
                <c:pt idx="89">
                  <c:v>0.86424027921316282</c:v>
                </c:pt>
                <c:pt idx="90">
                  <c:v>0.8223952658586966</c:v>
                </c:pt>
                <c:pt idx="91">
                  <c:v>0.78257631544005846</c:v>
                </c:pt>
                <c:pt idx="92">
                  <c:v>0.74468532948021715</c:v>
                </c:pt>
                <c:pt idx="93">
                  <c:v>0.70862895926761338</c:v>
                </c:pt>
                <c:pt idx="94">
                  <c:v>0.67431837588018939</c:v>
                </c:pt>
                <c:pt idx="95">
                  <c:v>0.64166905134377705</c:v>
                </c:pt>
                <c:pt idx="96">
                  <c:v>0.61060055038620775</c:v>
                </c:pt>
                <c:pt idx="97">
                  <c:v>0.58103633227440432</c:v>
                </c:pt>
                <c:pt idx="98">
                  <c:v>0.55290356224640314</c:v>
                </c:pt>
                <c:pt idx="99">
                  <c:v>0.52613293207379186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'1_Stage Structure'!$F$11</c:f>
              <c:strCache>
                <c:ptCount val="1"/>
                <c:pt idx="0">
                  <c:v>Adults</c:v>
                </c:pt>
              </c:strCache>
            </c:strRef>
          </c:tx>
          <c:spPr>
            <a:ln w="28575">
              <a:noFill/>
            </a:ln>
          </c:spPr>
          <c:xVal>
            <c:numRef>
              <c:f>'1_Stage Structure'!$A$12:$A$111</c:f>
              <c:numCache>
                <c:formatCode>0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'1_Stage Structure'!$F$12:$F$111</c:f>
              <c:numCache>
                <c:formatCode>0</c:formatCode>
                <c:ptCount val="100"/>
                <c:pt idx="0">
                  <c:v>2</c:v>
                </c:pt>
                <c:pt idx="1">
                  <c:v>19.918200000000002</c:v>
                </c:pt>
                <c:pt idx="2">
                  <c:v>28.944115620000005</c:v>
                </c:pt>
                <c:pt idx="3">
                  <c:v>32.423259948142004</c:v>
                </c:pt>
                <c:pt idx="4">
                  <c:v>32.635445003341701</c:v>
                </c:pt>
                <c:pt idx="5">
                  <c:v>31.063781254994275</c:v>
                </c:pt>
                <c:pt idx="6">
                  <c:v>28.669471775890337</c:v>
                </c:pt>
                <c:pt idx="7">
                  <c:v>26.051836539461501</c:v>
                </c:pt>
                <c:pt idx="8">
                  <c:v>23.555821793401975</c:v>
                </c:pt>
                <c:pt idx="9">
                  <c:v>21.351527488900501</c:v>
                </c:pt>
                <c:pt idx="10">
                  <c:v>19.494987598750441</c:v>
                </c:pt>
                <c:pt idx="11">
                  <c:v>17.973960606671248</c:v>
                </c:pt>
                <c:pt idx="12">
                  <c:v>16.740969300799403</c:v>
                </c:pt>
                <c:pt idx="13">
                  <c:v>15.735652620436383</c:v>
                </c:pt>
                <c:pt idx="14">
                  <c:v>14.89857984036685</c:v>
                </c:pt>
                <c:pt idx="15">
                  <c:v>14.178659197983903</c:v>
                </c:pt>
                <c:pt idx="16">
                  <c:v>13.536083797650099</c:v>
                </c:pt>
                <c:pt idx="17">
                  <c:v>12.942443722920274</c:v>
                </c:pt>
                <c:pt idx="18">
                  <c:v>12.379265771180396</c:v>
                </c:pt>
                <c:pt idx="19">
                  <c:v>11.835881354186837</c:v>
                </c:pt>
                <c:pt idx="20">
                  <c:v>11.307208006091335</c:v>
                </c:pt>
                <c:pt idx="21">
                  <c:v>10.791779377429698</c:v>
                </c:pt>
                <c:pt idx="22">
                  <c:v>10.290175902835021</c:v>
                </c:pt>
                <c:pt idx="23">
                  <c:v>9.8038870449157614</c:v>
                </c:pt>
                <c:pt idx="24">
                  <c:v>9.3345647104772151</c:v>
                </c:pt>
                <c:pt idx="25">
                  <c:v>8.8835932669367779</c:v>
                </c:pt>
                <c:pt idx="26">
                  <c:v>8.451892551890019</c:v>
                </c:pt>
                <c:pt idx="27">
                  <c:v>8.0398763842963028</c:v>
                </c:pt>
                <c:pt idx="28">
                  <c:v>7.6475028013010444</c:v>
                </c:pt>
                <c:pt idx="29">
                  <c:v>7.2743683578682941</c:v>
                </c:pt>
                <c:pt idx="30">
                  <c:v>6.9198141281591177</c:v>
                </c:pt>
                <c:pt idx="31">
                  <c:v>6.5830238624315376</c:v>
                </c:pt>
                <c:pt idx="32">
                  <c:v>6.2631044804693303</c:v>
                </c:pt>
                <c:pt idx="33">
                  <c:v>5.9591457988140553</c:v>
                </c:pt>
                <c:pt idx="34">
                  <c:v>5.6702605374263095</c:v>
                </c:pt>
                <c:pt idx="35">
                  <c:v>5.3956078197301123</c:v>
                </c:pt>
                <c:pt idx="36">
                  <c:v>5.1344041585779552</c:v>
                </c:pt>
                <c:pt idx="37">
                  <c:v>4.885925822638109</c:v>
                </c:pt>
                <c:pt idx="38">
                  <c:v>4.6495059050380041</c:v>
                </c:pt>
                <c:pt idx="39">
                  <c:v>4.4245286555212875</c:v>
                </c:pt>
                <c:pt idx="40">
                  <c:v>4.210422873378115</c:v>
                </c:pt>
                <c:pt idx="41">
                  <c:v>4.0066554940762273</c:v>
                </c:pt>
                <c:pt idx="42">
                  <c:v>3.8127259819559653</c:v>
                </c:pt>
                <c:pt idx="43">
                  <c:v>3.628161769979859</c:v>
                </c:pt>
                <c:pt idx="44">
                  <c:v>3.4525147485333982</c:v>
                </c:pt>
                <c:pt idx="45">
                  <c:v>3.2853586717079835</c:v>
                </c:pt>
                <c:pt idx="46">
                  <c:v>3.126287292353001</c:v>
                </c:pt>
                <c:pt idx="47">
                  <c:v>2.9749130301658369</c:v>
                </c:pt>
                <c:pt idx="48">
                  <c:v>2.8308659989042635</c:v>
                </c:pt>
                <c:pt idx="49">
                  <c:v>2.6937932537766427</c:v>
                </c:pt>
                <c:pt idx="50">
                  <c:v>2.5633581577203173</c:v>
                </c:pt>
                <c:pt idx="51">
                  <c:v>2.4392397994345232</c:v>
                </c:pt>
                <c:pt idx="52">
                  <c:v>2.3211324237160564</c:v>
                </c:pt>
                <c:pt idx="53">
                  <c:v>2.2087448550584758</c:v>
                </c:pt>
                <c:pt idx="54">
                  <c:v>2.1017999091421333</c:v>
                </c:pt>
                <c:pt idx="55">
                  <c:v>2.0000337949500144</c:v>
                </c:pt>
                <c:pt idx="56">
                  <c:v>1.9031955141920767</c:v>
                </c:pt>
                <c:pt idx="57">
                  <c:v>1.811046265839128</c:v>
                </c:pt>
                <c:pt idx="58">
                  <c:v>1.7233588629721568</c:v>
                </c:pt>
                <c:pt idx="59">
                  <c:v>1.6399171676925004</c:v>
                </c:pt>
                <c:pt idx="60">
                  <c:v>1.5605155480987065</c:v>
                </c:pt>
                <c:pt idx="61">
                  <c:v>1.4849583596803333</c:v>
                </c:pt>
                <c:pt idx="62">
                  <c:v>1.4130594520975921</c:v>
                </c:pt>
                <c:pt idx="63">
                  <c:v>1.3446417012777359</c:v>
                </c:pt>
                <c:pt idx="64">
                  <c:v>1.279536566056904</c:v>
                </c:pt>
                <c:pt idx="65">
                  <c:v>1.2175836681805512</c:v>
                </c:pt>
                <c:pt idx="66">
                  <c:v>1.1586303942808833</c:v>
                </c:pt>
                <c:pt idx="67">
                  <c:v>1.1025315184096354</c:v>
                </c:pt>
                <c:pt idx="68">
                  <c:v>1.0491488437613716</c:v>
                </c:pt>
                <c:pt idx="69">
                  <c:v>0.99835086233102799</c:v>
                </c:pt>
                <c:pt idx="70">
                  <c:v>0.95001243137733471</c:v>
                </c:pt>
                <c:pt idx="71">
                  <c:v>0.90401446569028421</c:v>
                </c:pt>
                <c:pt idx="72">
                  <c:v>0.86024364477430759</c:v>
                </c:pt>
                <c:pt idx="73">
                  <c:v>0.81859213415436671</c:v>
                </c:pt>
                <c:pt idx="74">
                  <c:v>0.77895732008915419</c:v>
                </c:pt>
                <c:pt idx="75">
                  <c:v>0.74124155703598571</c:v>
                </c:pt>
                <c:pt idx="76">
                  <c:v>0.70535192725884743</c:v>
                </c:pt>
                <c:pt idx="77">
                  <c:v>0.67120001200777391</c:v>
                </c:pt>
                <c:pt idx="78">
                  <c:v>0.63870167372730613</c:v>
                </c:pt>
                <c:pt idx="79">
                  <c:v>0.60777684877668947</c:v>
                </c:pt>
                <c:pt idx="80">
                  <c:v>0.57834935016655775</c:v>
                </c:pt>
                <c:pt idx="81">
                  <c:v>0.55034667983735841</c:v>
                </c:pt>
                <c:pt idx="82">
                  <c:v>0.52369985002446795</c:v>
                </c:pt>
                <c:pt idx="83">
                  <c:v>0.4983432132742272</c:v>
                </c:pt>
                <c:pt idx="84">
                  <c:v>0.47421430069413517</c:v>
                </c:pt>
                <c:pt idx="85">
                  <c:v>0.45125366803917788</c:v>
                </c:pt>
                <c:pt idx="86">
                  <c:v>0.42940474925465011</c:v>
                </c:pt>
                <c:pt idx="87">
                  <c:v>0.40861371711374633</c:v>
                </c:pt>
                <c:pt idx="88">
                  <c:v>0.38882935060554319</c:v>
                </c:pt>
                <c:pt idx="89">
                  <c:v>0.37000290874569414</c:v>
                </c:pt>
                <c:pt idx="90">
                  <c:v>0.35208801049814409</c:v>
                </c:pt>
                <c:pt idx="91">
                  <c:v>0.33504052051142891</c:v>
                </c:pt>
                <c:pt idx="92">
                  <c:v>0.31881844038764073</c:v>
                </c:pt>
                <c:pt idx="93">
                  <c:v>0.30338180521593339</c:v>
                </c:pt>
                <c:pt idx="94">
                  <c:v>0.28869258511553614</c:v>
                </c:pt>
                <c:pt idx="95">
                  <c:v>0.27471459154567185</c:v>
                </c:pt>
                <c:pt idx="96">
                  <c:v>0.2614133881515735</c:v>
                </c:pt>
                <c:pt idx="97">
                  <c:v>0.24875620592699679</c:v>
                </c:pt>
                <c:pt idx="98">
                  <c:v>0.23671186248427178</c:v>
                </c:pt>
                <c:pt idx="99">
                  <c:v>0.22525068523305491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'1_Stage Structure'!$G$11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xVal>
            <c:numRef>
              <c:f>'1_Stage Structure'!$A$12:$A$111</c:f>
              <c:numCache>
                <c:formatCode>0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'1_Stage Structure'!$G$12:$G$111</c:f>
              <c:numCache>
                <c:formatCode>0</c:formatCode>
                <c:ptCount val="100"/>
                <c:pt idx="0">
                  <c:v>3102</c:v>
                </c:pt>
                <c:pt idx="1">
                  <c:v>3675.6102000000001</c:v>
                </c:pt>
                <c:pt idx="2">
                  <c:v>4839.7478228199998</c:v>
                </c:pt>
                <c:pt idx="3">
                  <c:v>5927.9558444236609</c:v>
                </c:pt>
                <c:pt idx="4">
                  <c:v>6738.9154051357154</c:v>
                </c:pt>
                <c:pt idx="5">
                  <c:v>7221.7039892864159</c:v>
                </c:pt>
                <c:pt idx="6">
                  <c:v>7404.2646842433378</c:v>
                </c:pt>
                <c:pt idx="7">
                  <c:v>7349.1375231787833</c:v>
                </c:pt>
                <c:pt idx="8">
                  <c:v>7127.0963981453906</c:v>
                </c:pt>
                <c:pt idx="9">
                  <c:v>6802.7539637908076</c:v>
                </c:pt>
                <c:pt idx="10">
                  <c:v>6428.0248883158238</c:v>
                </c:pt>
                <c:pt idx="11">
                  <c:v>6040.4900929614005</c:v>
                </c:pt>
                <c:pt idx="12">
                  <c:v>5664.5431194098501</c:v>
                </c:pt>
                <c:pt idx="13">
                  <c:v>5313.8547300423861</c:v>
                </c:pt>
                <c:pt idx="14">
                  <c:v>4994.206446774474</c:v>
                </c:pt>
                <c:pt idx="15">
                  <c:v>4706.135079673275</c:v>
                </c:pt>
                <c:pt idx="16">
                  <c:v>4447.1121171735249</c:v>
                </c:pt>
                <c:pt idx="17">
                  <c:v>4213.170547072903</c:v>
                </c:pt>
                <c:pt idx="18">
                  <c:v>4000.0059949288284</c:v>
                </c:pt>
                <c:pt idx="19">
                  <c:v>3803.6380040852769</c:v>
                </c:pt>
                <c:pt idx="20">
                  <c:v>3620.7381449693839</c:v>
                </c:pt>
                <c:pt idx="21">
                  <c:v>3448.7288209110302</c:v>
                </c:pt>
                <c:pt idx="22">
                  <c:v>3285.7411454073876</c:v>
                </c:pt>
                <c:pt idx="23">
                  <c:v>3130.4998443865306</c:v>
                </c:pt>
                <c:pt idx="24">
                  <c:v>2982.1827171485784</c:v>
                </c:pt>
                <c:pt idx="25">
                  <c:v>2840.2844987139888</c:v>
                </c:pt>
                <c:pt idx="26">
                  <c:v>2704.5011515934771</c:v>
                </c:pt>
                <c:pt idx="27">
                  <c:v>2574.6407960868182</c:v>
                </c:pt>
                <c:pt idx="28">
                  <c:v>2450.5611988715264</c:v>
                </c:pt>
                <c:pt idx="29">
                  <c:v>2332.1302505459375</c:v>
                </c:pt>
                <c:pt idx="30">
                  <c:v>2219.2043956372368</c:v>
                </c:pt>
                <c:pt idx="31">
                  <c:v>2111.6198314561398</c:v>
                </c:pt>
                <c:pt idx="32">
                  <c:v>2009.1918990470776</c:v>
                </c:pt>
                <c:pt idx="33">
                  <c:v>1911.7190351935437</c:v>
                </c:pt>
                <c:pt idx="34">
                  <c:v>1818.9886629783839</c:v>
                </c:pt>
                <c:pt idx="35">
                  <c:v>1730.7833078560329</c:v>
                </c:pt>
                <c:pt idx="36">
                  <c:v>1646.8859596587026</c:v>
                </c:pt>
                <c:pt idx="37">
                  <c:v>1567.0842390354039</c:v>
                </c:pt>
                <c:pt idx="38">
                  <c:v>1491.1732846905295</c:v>
                </c:pt>
                <c:pt idx="39">
                  <c:v>1418.9574878440139</c:v>
                </c:pt>
                <c:pt idx="40">
                  <c:v>1350.2513002470564</c:v>
                </c:pt>
                <c:pt idx="41">
                  <c:v>1284.8793674515582</c:v>
                </c:pt>
                <c:pt idx="42">
                  <c:v>1222.6762195586223</c:v>
                </c:pt>
                <c:pt idx="43">
                  <c:v>1163.4857098496341</c:v>
                </c:pt>
                <c:pt idx="44">
                  <c:v>1107.1603430132147</c:v>
                </c:pt>
                <c:pt idx="45">
                  <c:v>1053.560588647628</c:v>
                </c:pt>
                <c:pt idx="46">
                  <c:v>1002.5542372863384</c:v>
                </c:pt>
                <c:pt idx="47">
                  <c:v>954.01582710505193</c:v>
                </c:pt>
                <c:pt idx="48">
                  <c:v>907.82614944783734</c:v>
                </c:pt>
                <c:pt idx="49">
                  <c:v>863.87182900003847</c:v>
                </c:pt>
                <c:pt idx="50">
                  <c:v>822.04496805599922</c:v>
                </c:pt>
                <c:pt idx="51">
                  <c:v>782.24284210117582</c:v>
                </c:pt>
                <c:pt idx="52">
                  <c:v>744.36763430932581</c:v>
                </c:pt>
                <c:pt idx="53">
                  <c:v>708.32619834143634</c:v>
                </c:pt>
                <c:pt idx="54">
                  <c:v>674.02984116677908</c:v>
                </c:pt>
                <c:pt idx="55">
                  <c:v>641.39411995813828</c:v>
                </c:pt>
                <c:pt idx="56">
                  <c:v>610.33864913711488</c:v>
                </c:pt>
                <c:pt idx="57">
                  <c:v>580.78691523209966</c:v>
                </c:pt>
                <c:pt idx="58">
                  <c:v>552.66609834705025</c:v>
                </c:pt>
                <c:pt idx="59">
                  <c:v>525.90689977562795</c:v>
                </c:pt>
                <c:pt idx="60">
                  <c:v>500.44337571441889</c:v>
                </c:pt>
                <c:pt idx="61">
                  <c:v>476.21277721845769</c:v>
                </c:pt>
                <c:pt idx="62">
                  <c:v>453.15539658122259</c:v>
                </c:pt>
                <c:pt idx="63">
                  <c:v>431.21442027359006</c:v>
                </c:pt>
                <c:pt idx="64">
                  <c:v>410.33578848888413</c:v>
                </c:pt>
                <c:pt idx="65">
                  <c:v>390.46806124542604</c:v>
                </c:pt>
                <c:pt idx="66">
                  <c:v>371.56229091229528</c:v>
                </c:pt>
                <c:pt idx="67">
                  <c:v>353.57190095718829</c:v>
                </c:pt>
                <c:pt idx="68">
                  <c:v>336.45257066959346</c:v>
                </c:pt>
                <c:pt idx="69">
                  <c:v>320.16212558638603</c:v>
                </c:pt>
                <c:pt idx="70">
                  <c:v>304.6604333368071</c:v>
                </c:pt>
                <c:pt idx="71">
                  <c:v>289.90930462541746</c:v>
                </c:pt>
                <c:pt idx="72">
                  <c:v>275.8723990810571</c:v>
                </c:pt>
                <c:pt idx="73">
                  <c:v>262.51513571376103</c:v>
                </c:pt>
                <c:pt idx="74">
                  <c:v>249.80460773747848</c:v>
                </c:pt>
                <c:pt idx="75">
                  <c:v>237.70950153259278</c:v>
                </c:pt>
                <c:pt idx="76">
                  <c:v>226.2000195375833</c:v>
                </c:pt>
                <c:pt idx="77">
                  <c:v>215.2478068731815</c:v>
                </c:pt>
                <c:pt idx="78">
                  <c:v>204.82588151486306</c:v>
                </c:pt>
                <c:pt idx="79">
                  <c:v>194.9085678405435</c:v>
                </c:pt>
                <c:pt idx="80">
                  <c:v>185.47143339007775</c:v>
                </c:pt>
                <c:pt idx="81">
                  <c:v>176.49122868182465</c:v>
                </c:pt>
                <c:pt idx="82">
                  <c:v>167.94582993934088</c:v>
                </c:pt>
                <c:pt idx="83">
                  <c:v>159.81418458841648</c:v>
                </c:pt>
                <c:pt idx="84">
                  <c:v>152.07625939129926</c:v>
                </c:pt>
                <c:pt idx="85">
                  <c:v>144.71299109119985</c:v>
                </c:pt>
                <c:pt idx="86">
                  <c:v>137.70623944609642</c:v>
                </c:pt>
                <c:pt idx="87">
                  <c:v>131.03874253652049</c:v>
                </c:pt>
                <c:pt idx="88">
                  <c:v>124.69407423743139</c:v>
                </c:pt>
                <c:pt idx="89">
                  <c:v>118.65660374949194</c:v>
                </c:pt>
                <c:pt idx="90">
                  <c:v>112.91145709005039</c:v>
                </c:pt>
                <c:pt idx="91">
                  <c:v>107.44448044891496</c:v>
                </c:pt>
                <c:pt idx="92">
                  <c:v>102.24220531858226</c:v>
                </c:pt>
                <c:pt idx="93">
                  <c:v>97.29181531294914</c:v>
                </c:pt>
                <c:pt idx="94">
                  <c:v>92.581114592704338</c:v>
                </c:pt>
                <c:pt idx="95">
                  <c:v>88.098497819566361</c:v>
                </c:pt>
                <c:pt idx="96">
                  <c:v>83.83292156531239</c:v>
                </c:pt>
                <c:pt idx="97">
                  <c:v>79.773877105139817</c:v>
                </c:pt>
                <c:pt idx="98">
                  <c:v>75.911364528319993</c:v>
                </c:pt>
                <c:pt idx="99">
                  <c:v>72.235868102357955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8528"/>
        <c:axId val="93461120"/>
      </c:scatterChart>
      <c:valAx>
        <c:axId val="9395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3461120"/>
        <c:crosses val="autoZero"/>
        <c:crossBetween val="midCat"/>
      </c:valAx>
      <c:valAx>
        <c:axId val="934611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  <a:r>
                  <a:rPr lang="en-US" baseline="0"/>
                  <a:t> Growth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395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Stable Stage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'5_State Structure DensDepen'!$I$11:$M$11</c:f>
              <c:strCache>
                <c:ptCount val="5"/>
                <c:pt idx="0">
                  <c:v>Hatchlings</c:v>
                </c:pt>
                <c:pt idx="1">
                  <c:v>S. juvs</c:v>
                </c:pt>
                <c:pt idx="2">
                  <c:v>L. juvs</c:v>
                </c:pt>
                <c:pt idx="3">
                  <c:v>S. adults</c:v>
                </c:pt>
                <c:pt idx="4">
                  <c:v>Adults</c:v>
                </c:pt>
              </c:strCache>
            </c:strRef>
          </c:cat>
          <c:val>
            <c:numRef>
              <c:f>'5_State Structure DensDepen'!$I$365:$M$365</c:f>
              <c:numCache>
                <c:formatCode>0.00</c:formatCode>
                <c:ptCount val="5"/>
                <c:pt idx="0">
                  <c:v>0.26363992123162866</c:v>
                </c:pt>
                <c:pt idx="1">
                  <c:v>0.59844769776884488</c:v>
                </c:pt>
                <c:pt idx="2">
                  <c:v>0.1205062262122983</c:v>
                </c:pt>
                <c:pt idx="3">
                  <c:v>1.1259629057708616E-2</c:v>
                </c:pt>
                <c:pt idx="4">
                  <c:v>6.1465257295194422E-3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478400"/>
        <c:axId val="235482496"/>
      </c:barChart>
      <c:catAx>
        <c:axId val="23547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35482496"/>
        <c:crosses val="autoZero"/>
        <c:auto val="1"/>
        <c:lblAlgn val="ctr"/>
        <c:lblOffset val="100"/>
        <c:noMultiLvlLbl val="0"/>
      </c:catAx>
      <c:valAx>
        <c:axId val="23548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Porportion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35478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Stable</a:t>
            </a:r>
            <a:r>
              <a:rPr lang="en-US" baseline="0"/>
              <a:t> Stage Distribution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'1_Stage Structure'!$I$11:$M$11</c:f>
              <c:strCache>
                <c:ptCount val="5"/>
                <c:pt idx="0">
                  <c:v>Hatchlings</c:v>
                </c:pt>
                <c:pt idx="1">
                  <c:v>S. juvs</c:v>
                </c:pt>
                <c:pt idx="2">
                  <c:v>L. juvs</c:v>
                </c:pt>
                <c:pt idx="3">
                  <c:v>S. adults</c:v>
                </c:pt>
                <c:pt idx="4">
                  <c:v>Adults</c:v>
                </c:pt>
              </c:strCache>
            </c:strRef>
          </c:cat>
          <c:val>
            <c:numRef>
              <c:f>'1_Stage Structure'!$I$27:$M$27</c:f>
              <c:numCache>
                <c:formatCode>0.00</c:formatCode>
                <c:ptCount val="5"/>
                <c:pt idx="0">
                  <c:v>0.23046787663798066</c:v>
                </c:pt>
                <c:pt idx="1">
                  <c:v>0.6525052206656774</c:v>
                </c:pt>
                <c:pt idx="2">
                  <c:v>0.10682386653027567</c:v>
                </c:pt>
                <c:pt idx="3">
                  <c:v>7.1902328873794229E-3</c:v>
                </c:pt>
                <c:pt idx="4">
                  <c:v>3.0128032786870752E-3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15552"/>
        <c:axId val="93817088"/>
      </c:barChart>
      <c:catAx>
        <c:axId val="938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</a:t>
                </a:r>
                <a:r>
                  <a:rPr lang="en-US" baseline="0"/>
                  <a:t> of  individual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3817088"/>
        <c:crosses val="autoZero"/>
        <c:auto val="1"/>
        <c:lblAlgn val="ctr"/>
        <c:lblOffset val="100"/>
        <c:noMultiLvlLbl val="0"/>
      </c:catAx>
      <c:valAx>
        <c:axId val="9381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Porportion</a:t>
                </a:r>
              </a:p>
            </c:rich>
          </c:tx>
          <c:layout>
            <c:manualLayout>
              <c:xMode val="edge"/>
              <c:yMode val="edge"/>
              <c:x val="2.6715239829993929E-2"/>
              <c:y val="0.438078259624769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9381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</a:t>
            </a:r>
            <a:r>
              <a:rPr lang="en-US" baseline="0"/>
              <a:t> population vector over 100 years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'2_New Pop Vector'!$B$11</c:f>
              <c:strCache>
                <c:ptCount val="1"/>
                <c:pt idx="0">
                  <c:v>Hatchlings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'2_New Pop Vector'!$A$12:$A$112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'2_New Pop Vector'!$B$12:$B$112</c:f>
              <c:numCache>
                <c:formatCode>0</c:formatCode>
                <c:ptCount val="101"/>
                <c:pt idx="0">
                  <c:v>75</c:v>
                </c:pt>
                <c:pt idx="1">
                  <c:v>66.561000000000007</c:v>
                </c:pt>
                <c:pt idx="2">
                  <c:v>57.125874600000003</c:v>
                </c:pt>
                <c:pt idx="3">
                  <c:v>48.514041063360011</c:v>
                </c:pt>
                <c:pt idx="4">
                  <c:v>41.071711617705581</c:v>
                </c:pt>
                <c:pt idx="5">
                  <c:v>34.976648030534989</c:v>
                </c:pt>
                <c:pt idx="6">
                  <c:v>30.219791990091935</c:v>
                </c:pt>
                <c:pt idx="7">
                  <c:v>26.65607369948453</c:v>
                </c:pt>
                <c:pt idx="8">
                  <c:v>24.0680004985323</c:v>
                </c:pt>
                <c:pt idx="9">
                  <c:v>22.2188783405051</c:v>
                </c:pt>
                <c:pt idx="10">
                  <c:v>20.888894434844644</c:v>
                </c:pt>
                <c:pt idx="11">
                  <c:v>19.894822775267151</c:v>
                </c:pt>
                <c:pt idx="12">
                  <c:v>19.097024821245792</c:v>
                </c:pt>
                <c:pt idx="13">
                  <c:v>18.397987254211817</c:v>
                </c:pt>
                <c:pt idx="14">
                  <c:v>17.736124505116191</c:v>
                </c:pt>
                <c:pt idx="15">
                  <c:v>17.077664930540912</c:v>
                </c:pt>
                <c:pt idx="16">
                  <c:v>16.408498647175417</c:v>
                </c:pt>
                <c:pt idx="17">
                  <c:v>15.727063140976885</c:v>
                </c:pt>
                <c:pt idx="18">
                  <c:v>15.038739887622569</c:v>
                </c:pt>
                <c:pt idx="19">
                  <c:v>14.351830385644268</c:v>
                </c:pt>
                <c:pt idx="20">
                  <c:v>13.674942580082185</c:v>
                </c:pt>
                <c:pt idx="21">
                  <c:v>13.015507554085154</c:v>
                </c:pt>
                <c:pt idx="22">
                  <c:v>12.379121085149077</c:v>
                </c:pt>
                <c:pt idx="23">
                  <c:v>11.769430854982847</c:v>
                </c:pt>
                <c:pt idx="24">
                  <c:v>11.188341624278697</c:v>
                </c:pt>
                <c:pt idx="25">
                  <c:v>10.636369533074436</c:v>
                </c:pt>
                <c:pt idx="26">
                  <c:v>10.113031830807758</c:v>
                </c:pt>
                <c:pt idx="27">
                  <c:v>9.6172041113519366</c:v>
                </c:pt>
                <c:pt idx="28">
                  <c:v>9.1474116108549914</c:v>
                </c:pt>
                <c:pt idx="29">
                  <c:v>8.7020447496639033</c:v>
                </c:pt>
                <c:pt idx="30">
                  <c:v>8.2795035440963414</c:v>
                </c:pt>
                <c:pt idx="31">
                  <c:v>7.8782829329673012</c:v>
                </c:pt>
                <c:pt idx="32">
                  <c:v>7.4970135889760305</c:v>
                </c:pt>
                <c:pt idx="33">
                  <c:v>7.1344722522867174</c:v>
                </c:pt>
                <c:pt idx="34">
                  <c:v>6.7895734606215132</c:v>
                </c:pt>
                <c:pt idx="35">
                  <c:v>6.4613517678270238</c:v>
                </c:pt>
                <c:pt idx="36">
                  <c:v>6.1489407858502423</c:v>
                </c:pt>
                <c:pt idx="37">
                  <c:v>5.8515530086290335</c:v>
                </c:pt>
                <c:pt idx="38">
                  <c:v>5.568462527608717</c:v>
                </c:pt>
                <c:pt idx="39">
                  <c:v>5.2989914391052544</c:v>
                </c:pt>
                <c:pt idx="40">
                  <c:v>5.0424999083510569</c:v>
                </c:pt>
                <c:pt idx="41">
                  <c:v>4.7983793944922581</c:v>
                </c:pt>
                <c:pt idx="42">
                  <c:v>4.5660483499986153</c:v>
                </c:pt>
                <c:pt idx="43">
                  <c:v>4.3449496925964457</c:v>
                </c:pt>
                <c:pt idx="44">
                  <c:v>4.1345494321562004</c:v>
                </c:pt>
                <c:pt idx="45">
                  <c:v>3.9343359635499202</c:v>
                </c:pt>
                <c:pt idx="46">
                  <c:v>3.7438196726301283</c:v>
                </c:pt>
                <c:pt idx="47">
                  <c:v>3.562532624743787</c:v>
                </c:pt>
                <c:pt idx="48">
                  <c:v>3.3900282035056182</c:v>
                </c:pt>
                <c:pt idx="49">
                  <c:v>3.2258806394911974</c:v>
                </c:pt>
                <c:pt idx="50">
                  <c:v>3.0696844162283967</c:v>
                </c:pt>
                <c:pt idx="51">
                  <c:v>2.9210535687840249</c:v>
                </c:pt>
                <c:pt idx="52">
                  <c:v>2.7796209034497488</c:v>
                </c:pt>
                <c:pt idx="53">
                  <c:v>2.6450371703131941</c:v>
                </c:pt>
                <c:pt idx="54">
                  <c:v>2.5169702178374749</c:v>
                </c:pt>
                <c:pt idx="55">
                  <c:v>2.3951041529694237</c:v>
                </c:pt>
                <c:pt idx="56">
                  <c:v>2.2791385238149013</c:v>
                </c:pt>
                <c:pt idx="57">
                  <c:v>2.1687875358218802</c:v>
                </c:pt>
                <c:pt idx="58">
                  <c:v>2.063779307349515</c:v>
                </c:pt>
                <c:pt idx="59">
                  <c:v>1.9638551666981643</c:v>
                </c:pt>
                <c:pt idx="60">
                  <c:v>1.8687689900881375</c:v>
                </c:pt>
                <c:pt idx="61">
                  <c:v>1.778286578517569</c:v>
                </c:pt>
                <c:pt idx="62">
                  <c:v>1.6921850706614159</c:v>
                </c:pt>
                <c:pt idx="63">
                  <c:v>1.6102523887547444</c:v>
                </c:pt>
                <c:pt idx="64">
                  <c:v>1.5322867145276813</c:v>
                </c:pt>
                <c:pt idx="65">
                  <c:v>1.458095992565668</c:v>
                </c:pt>
                <c:pt idx="66">
                  <c:v>1.3874974588428952</c:v>
                </c:pt>
                <c:pt idx="67">
                  <c:v>1.320317192546149</c:v>
                </c:pt>
                <c:pt idx="68">
                  <c:v>1.2563896896305096</c:v>
                </c:pt>
                <c:pt idx="69">
                  <c:v>1.1955574568107388</c:v>
                </c:pt>
                <c:pt idx="70">
                  <c:v>1.1376706248913624</c:v>
                </c:pt>
                <c:pt idx="71">
                  <c:v>1.0825865804817505</c:v>
                </c:pt>
                <c:pt idx="72">
                  <c:v>1.0301696152411524</c:v>
                </c:pt>
                <c:pt idx="73">
                  <c:v>0.98029059186456857</c:v>
                </c:pt>
                <c:pt idx="74">
                  <c:v>0.93282662606426214</c:v>
                </c:pt>
                <c:pt idx="75">
                  <c:v>0.88766078383228453</c:v>
                </c:pt>
                <c:pt idx="76">
                  <c:v>0.84468179329297299</c:v>
                </c:pt>
                <c:pt idx="77">
                  <c:v>0.80378377047520944</c:v>
                </c:pt>
                <c:pt idx="78">
                  <c:v>0.76486595835485205</c:v>
                </c:pt>
                <c:pt idx="79">
                  <c:v>0.72783247853936917</c:v>
                </c:pt>
                <c:pt idx="80">
                  <c:v>0.69259209498972252</c:v>
                </c:pt>
                <c:pt idx="81">
                  <c:v>0.65905798919875525</c:v>
                </c:pt>
                <c:pt idx="82">
                  <c:v>0.62714754627037705</c:v>
                </c:pt>
                <c:pt idx="83">
                  <c:v>0.59678215136914581</c:v>
                </c:pt>
                <c:pt idx="84">
                  <c:v>0.56788699603499393</c:v>
                </c:pt>
                <c:pt idx="85">
                  <c:v>0.54039089388242689</c:v>
                </c:pt>
                <c:pt idx="86">
                  <c:v>0.51422610522726042</c:v>
                </c:pt>
                <c:pt idx="87">
                  <c:v>0.48932817020668795</c:v>
                </c:pt>
                <c:pt idx="88">
                  <c:v>0.4656357499800845</c:v>
                </c:pt>
                <c:pt idx="89">
                  <c:v>0.44309047561844239</c:v>
                </c:pt>
                <c:pt idx="90">
                  <c:v>0.42163680430971401</c:v>
                </c:pt>
                <c:pt idx="91">
                  <c:v>0.40122188252566848</c:v>
                </c:pt>
                <c:pt idx="92">
                  <c:v>0.38179541581320303</c:v>
                </c:pt>
                <c:pt idx="93">
                  <c:v>0.3633095448894727</c:v>
                </c:pt>
                <c:pt idx="94">
                  <c:v>0.3457187277357629</c:v>
                </c:pt>
                <c:pt idx="95">
                  <c:v>0.32897962739980902</c:v>
                </c:pt>
                <c:pt idx="96">
                  <c:v>0.31305100523029916</c:v>
                </c:pt>
                <c:pt idx="97">
                  <c:v>0.29789361928065011</c:v>
                </c:pt>
                <c:pt idx="98">
                  <c:v>0.28347012763184148</c:v>
                </c:pt>
                <c:pt idx="99">
                  <c:v>0.26974499639618743</c:v>
                </c:pt>
                <c:pt idx="100">
                  <c:v>0.25668441217542864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'2_New Pop Vector'!$C$11</c:f>
              <c:strCache>
                <c:ptCount val="1"/>
                <c:pt idx="0">
                  <c:v>S. juvs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'2_New Pop Vector'!$A$12:$A$112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'2_New Pop Vector'!$C$12:$C$112</c:f>
              <c:numCache>
                <c:formatCode>0</c:formatCode>
                <c:ptCount val="101"/>
                <c:pt idx="0">
                  <c:v>1</c:v>
                </c:pt>
                <c:pt idx="1">
                  <c:v>51.328000000000003</c:v>
                </c:pt>
                <c:pt idx="2">
                  <c:v>81.012259</c:v>
                </c:pt>
                <c:pt idx="3">
                  <c:v>95.511583432000009</c:v>
                </c:pt>
                <c:pt idx="4">
                  <c:v>99.89162087046401</c:v>
                </c:pt>
                <c:pt idx="5">
                  <c:v>97.947214813887456</c:v>
                </c:pt>
                <c:pt idx="6">
                  <c:v>92.466129434774004</c:v>
                </c:pt>
                <c:pt idx="7">
                  <c:v>85.40204858595817</c:v>
                </c:pt>
                <c:pt idx="8">
                  <c:v>78.03048990308065</c:v>
                </c:pt>
                <c:pt idx="9">
                  <c:v>71.101334738375002</c:v>
                </c:pt>
                <c:pt idx="10">
                  <c:v>64.981981200918568</c:v>
                </c:pt>
                <c:pt idx="11">
                  <c:v>59.782336527765885</c:v>
                </c:pt>
                <c:pt idx="12">
                  <c:v>55.455987952324747</c:v>
                </c:pt>
                <c:pt idx="13">
                  <c:v>51.876051284825209</c:v>
                </c:pt>
                <c:pt idx="14">
                  <c:v>48.887505449825092</c:v>
                </c:pt>
                <c:pt idx="15">
                  <c:v>46.339800372180463</c:v>
                </c:pt>
                <c:pt idx="16">
                  <c:v>44.104303489757982</c:v>
                </c:pt>
                <c:pt idx="17">
                  <c:v>42.081061940143265</c:v>
                </c:pt>
                <c:pt idx="18">
                  <c:v>40.198754164080114</c:v>
                </c:pt>
                <c:pt idx="19">
                  <c:v>38.410873601493549</c:v>
                </c:pt>
                <c:pt idx="20">
                  <c:v>36.690329652159846</c:v>
                </c:pt>
                <c:pt idx="21">
                  <c:v>35.023887987023841</c:v>
                </c:pt>
                <c:pt idx="22">
                  <c:v>33.407260853885234</c:v>
                </c:pt>
                <c:pt idx="23">
                  <c:v>31.841211112756945</c:v>
                </c:pt>
                <c:pt idx="24">
                  <c:v>30.328737239381553</c:v>
                </c:pt>
                <c:pt idx="25">
                  <c:v>28.873232875673352</c:v>
                </c:pt>
                <c:pt idx="26">
                  <c:v>27.47743214642361</c:v>
                </c:pt>
                <c:pt idx="27">
                  <c:v>26.142931284731034</c:v>
                </c:pt>
                <c:pt idx="28">
                  <c:v>24.870093468328474</c:v>
                </c:pt>
                <c:pt idx="29">
                  <c:v>23.658178545562038</c:v>
                </c:pt>
                <c:pt idx="30">
                  <c:v>22.505579723553247</c:v>
                </c:pt>
                <c:pt idx="31">
                  <c:v>21.410087437922961</c:v>
                </c:pt>
                <c:pt idx="32">
                  <c:v>20.369132448612771</c:v>
                </c:pt>
                <c:pt idx="33">
                  <c:v>19.379984283933599</c:v>
                </c:pt>
                <c:pt idx="34">
                  <c:v>18.439897721898856</c:v>
                </c:pt>
                <c:pt idx="35">
                  <c:v>17.546210184414416</c:v>
                </c:pt>
                <c:pt idx="36">
                  <c:v>16.696398202926577</c:v>
                </c:pt>
                <c:pt idx="37">
                  <c:v>15.888102967106297</c:v>
                </c:pt>
                <c:pt idx="38">
                  <c:v>15.119134666700322</c:v>
                </c:pt>
                <c:pt idx="39">
                  <c:v>14.38746387682621</c:v>
                </c:pt>
                <c:pt idx="40">
                  <c:v>13.691206326804872</c:v>
                </c:pt>
                <c:pt idx="41">
                  <c:v>13.028605485880789</c:v>
                </c:pt>
                <c:pt idx="42">
                  <c:v>12.398015747856467</c:v>
                </c:pt>
                <c:pt idx="43">
                  <c:v>11.797887706992162</c:v>
                </c:pt>
                <c:pt idx="44">
                  <c:v>11.226756100518092</c:v>
                </c:pt>
                <c:pt idx="45">
                  <c:v>10.683230405369653</c:v>
                </c:pt>
                <c:pt idx="46">
                  <c:v>10.165987750371061</c:v>
                </c:pt>
                <c:pt idx="47">
                  <c:v>9.6737676675361914</c:v>
                </c:pt>
                <c:pt idx="48">
                  <c:v>9.2053681919799981</c:v>
                </c:pt>
                <c:pt idx="49">
                  <c:v>8.7596428763282308</c:v>
                </c:pt>
                <c:pt idx="50">
                  <c:v>8.3354983737153034</c:v>
                </c:pt>
                <c:pt idx="51">
                  <c:v>7.9318923376760253</c:v>
                </c:pt>
                <c:pt idx="52">
                  <c:v>7.5478314723154618</c:v>
                </c:pt>
                <c:pt idx="53">
                  <c:v>7.1823696348663502</c:v>
                </c:pt>
                <c:pt idx="54">
                  <c:v>6.8346059432724502</c:v>
                </c:pt>
                <c:pt idx="55">
                  <c:v>6.5036828751608278</c:v>
                </c:pt>
                <c:pt idx="56">
                  <c:v>6.188784364492423</c:v>
                </c:pt>
                <c:pt idx="57">
                  <c:v>5.8891339118132322</c:v>
                </c:pt>
                <c:pt idx="58">
                  <c:v>5.6039927266844716</c:v>
                </c:pt>
                <c:pt idx="59">
                  <c:v>5.3326579193201056</c:v>
                </c:pt>
                <c:pt idx="60">
                  <c:v>5.0744607548032947</c:v>
                </c:pt>
                <c:pt idx="61">
                  <c:v>4.8287649789362082</c:v>
                </c:pt>
                <c:pt idx="62">
                  <c:v>4.5949652206915133</c:v>
                </c:pt>
                <c:pt idx="63">
                  <c:v>4.3724854728425893</c:v>
                </c:pt>
                <c:pt idx="64">
                  <c:v>4.1607776498177929</c:v>
                </c:pt>
                <c:pt idx="65">
                  <c:v>3.9593202201280935</c:v>
                </c:pt>
                <c:pt idx="66">
                  <c:v>3.7676169097318755</c:v>
                </c:pt>
                <c:pt idx="67">
                  <c:v>3.5851954722604624</c:v>
                </c:pt>
                <c:pt idx="68">
                  <c:v>3.4116065219677552</c:v>
                </c:pt>
                <c:pt idx="69">
                  <c:v>3.2464224254439253</c:v>
                </c:pt>
                <c:pt idx="70">
                  <c:v>3.0892362484343283</c:v>
                </c:pt>
                <c:pt idx="71">
                  <c:v>2.9396607544510025</c:v>
                </c:pt>
                <c:pt idx="72">
                  <c:v>2.7973274522042364</c:v>
                </c:pt>
                <c:pt idx="73">
                  <c:v>2.6618856891873559</c:v>
                </c:pt>
                <c:pt idx="74">
                  <c:v>2.5330017890072947</c:v>
                </c:pt>
                <c:pt idx="75">
                  <c:v>2.4103582302655049</c:v>
                </c:pt>
                <c:pt idx="76">
                  <c:v>2.293652864963442</c:v>
                </c:pt>
                <c:pt idx="77">
                  <c:v>2.1825981745420564</c:v>
                </c:pt>
                <c:pt idx="78">
                  <c:v>2.0769205617738322</c:v>
                </c:pt>
                <c:pt idx="79">
                  <c:v>1.976359676816529</c:v>
                </c:pt>
                <c:pt idx="80">
                  <c:v>1.8806677758160939</c:v>
                </c:pt>
                <c:pt idx="81">
                  <c:v>1.7896091105167766</c:v>
                </c:pt>
                <c:pt idx="82">
                  <c:v>1.7029593474024536</c:v>
                </c:pt>
                <c:pt idx="83">
                  <c:v>1.6205050149564293</c:v>
                </c:pt>
                <c:pt idx="84">
                  <c:v>1.5420429776885434</c:v>
                </c:pt>
                <c:pt idx="85">
                  <c:v>1.467379935638667</c:v>
                </c:pt>
                <c:pt idx="86">
                  <c:v>1.396331948124621</c:v>
                </c:pt>
                <c:pt idx="87">
                  <c:v>1.3287239805600093</c:v>
                </c:pt>
                <c:pt idx="88">
                  <c:v>1.2643894732232008</c:v>
                </c:pt>
                <c:pt idx="89">
                  <c:v>1.2031699309124673</c:v>
                </c:pt>
                <c:pt idx="90">
                  <c:v>1.1449145324739129</c:v>
                </c:pt>
                <c:pt idx="91">
                  <c:v>1.0894797592382177</c:v>
                </c:pt>
                <c:pt idx="92">
                  <c:v>1.0367290414492931</c:v>
                </c:pt>
                <c:pt idx="93">
                  <c:v>0.98653242181276513</c:v>
                </c:pt>
                <c:pt idx="94">
                  <c:v>0.938766235334768</c:v>
                </c:pt>
                <c:pt idx="95">
                  <c:v>0.89331280466198182</c:v>
                </c:pt>
                <c:pt idx="96">
                  <c:v>0.85006015017224423</c:v>
                </c:pt>
                <c:pt idx="97">
                  <c:v>0.80890171410153966</c:v>
                </c:pt>
                <c:pt idx="98">
                  <c:v>0.76973609802782117</c:v>
                </c:pt>
                <c:pt idx="99">
                  <c:v>0.73246681306505124</c:v>
                </c:pt>
                <c:pt idx="100">
                  <c:v>0.69700204215215744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'2_New Pop Vector'!$D$11</c:f>
              <c:strCache>
                <c:ptCount val="1"/>
                <c:pt idx="0">
                  <c:v>L. juvs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'2_New Pop Vector'!$A$12:$A$112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'2_New Pop Vector'!$D$12:$D$112</c:f>
              <c:numCache>
                <c:formatCode>0</c:formatCode>
                <c:ptCount val="101"/>
                <c:pt idx="0">
                  <c:v>1</c:v>
                </c:pt>
                <c:pt idx="1">
                  <c:v>0.70400000000000007</c:v>
                </c:pt>
                <c:pt idx="2">
                  <c:v>2.8749440000000002</c:v>
                </c:pt>
                <c:pt idx="3">
                  <c:v>5.6964143810000003</c:v>
                </c:pt>
                <c:pt idx="4">
                  <c:v>8.2315886696210008</c:v>
                </c:pt>
                <c:pt idx="5">
                  <c:v>10.103059936852805</c:v>
                </c:pt>
                <c:pt idx="6">
                  <c:v>11.241229474765003</c:v>
                </c:pt>
                <c:pt idx="7">
                  <c:v>11.731395848354985</c:v>
                </c:pt>
                <c:pt idx="8">
                  <c:v>11.721423355909259</c:v>
                </c:pt>
                <c:pt idx="9">
                  <c:v>11.368408170277174</c:v>
                </c:pt>
                <c:pt idx="10">
                  <c:v>10.810806900575729</c:v>
                </c:pt>
                <c:pt idx="11">
                  <c:v>10.156853250121427</c:v>
                </c:pt>
                <c:pt idx="12">
                  <c:v>9.482822402134774</c:v>
                </c:pt>
                <c:pt idx="13">
                  <c:v>8.8366457519618109</c:v>
                </c:pt>
                <c:pt idx="14">
                  <c:v>8.2438506694256954</c:v>
                </c:pt>
                <c:pt idx="15">
                  <c:v>7.7139226459544616</c:v>
                </c:pt>
                <c:pt idx="16">
                  <c:v>7.2460177958845637</c:v>
                </c:pt>
                <c:pt idx="17">
                  <c:v>6.8335359559147832</c:v>
                </c:pt>
                <c:pt idx="18">
                  <c:v>6.4674430342227467</c:v>
                </c:pt>
                <c:pt idx="19">
                  <c:v>6.13845151919611</c:v>
                </c:pt>
                <c:pt idx="20">
                  <c:v>5.8382737073820419</c:v>
                </c:pt>
                <c:pt idx="21">
                  <c:v>5.5601913194015147</c:v>
                </c:pt>
                <c:pt idx="22">
                  <c:v>5.2991684322369164</c:v>
                </c:pt>
                <c:pt idx="23">
                  <c:v>5.0516949201122605</c:v>
                </c:pt>
                <c:pt idx="24">
                  <c:v>4.8155004848133318</c:v>
                </c:pt>
                <c:pt idx="25">
                  <c:v>4.5892344687732924</c:v>
                </c:pt>
                <c:pt idx="26">
                  <c:v>4.3721689911407005</c:v>
                </c:pt>
                <c:pt idx="27">
                  <c:v>4.16395433806135</c:v>
                </c:pt>
                <c:pt idx="28">
                  <c:v>3.9644357704886657</c:v>
                </c:pt>
                <c:pt idx="29">
                  <c:v>3.7735286942224917</c:v>
                </c:pt>
                <c:pt idx="30">
                  <c:v>3.5911427437455927</c:v>
                </c:pt>
                <c:pt idx="31">
                  <c:v>3.4171430296478569</c:v>
                </c:pt>
                <c:pt idx="32">
                  <c:v>3.2513370800610213</c:v>
                </c:pt>
                <c:pt idx="33">
                  <c:v>3.0934776866848916</c:v>
                </c:pt>
                <c:pt idx="34">
                  <c:v>2.9432741014968533</c:v>
                </c:pt>
                <c:pt idx="35">
                  <c:v>2.8004062776126792</c:v>
                </c:pt>
                <c:pt idx="36">
                  <c:v>2.664538803059008</c:v>
                </c:pt>
                <c:pt idx="37">
                  <c:v>2.5353327091473172</c:v>
                </c:pt>
                <c:pt idx="38">
                  <c:v>2.4124544293637835</c:v>
                </c:pt>
                <c:pt idx="39">
                  <c:v>2.2955818894269209</c:v>
                </c:pt>
                <c:pt idx="40">
                  <c:v>2.1844081035643188</c:v>
                </c:pt>
                <c:pt idx="41">
                  <c:v>2.0786428214015862</c:v>
                </c:pt>
                <c:pt idx="42">
                  <c:v>1.9780127914972392</c:v>
                </c:pt>
                <c:pt idx="43">
                  <c:v>1.88226114416294</c:v>
                </c:pt>
                <c:pt idx="44">
                  <c:v>1.7911462939436833</c:v>
                </c:pt>
                <c:pt idx="45">
                  <c:v>1.7044406518453503</c:v>
                </c:pt>
                <c:pt idx="46">
                  <c:v>1.6219293373147687</c:v>
                </c:pt>
                <c:pt idx="47">
                  <c:v>1.5434089988832431</c:v>
                </c:pt>
                <c:pt idx="48">
                  <c:v>1.4686867926404918</c:v>
                </c:pt>
                <c:pt idx="49">
                  <c:v>1.3975795277878631</c:v>
                </c:pt>
                <c:pt idx="50">
                  <c:v>1.3299129649440529</c:v>
                </c:pt>
                <c:pt idx="51">
                  <c:v>1.2655212415328621</c:v>
                </c:pt>
                <c:pt idx="52">
                  <c:v>1.2042463955578637</c:v>
                </c:pt>
                <c:pt idx="53">
                  <c:v>1.1459379610803433</c:v>
                </c:pt>
                <c:pt idx="54">
                  <c:v>1.090452613268504</c:v>
                </c:pt>
                <c:pt idx="55">
                  <c:v>1.0376538462512124</c:v>
                </c:pt>
                <c:pt idx="56">
                  <c:v>0.98741167211960545</c:v>
                </c:pt>
                <c:pt idx="57">
                  <c:v>0.9396023337137247</c:v>
                </c:pt>
                <c:pt idx="58">
                  <c:v>0.89410802710513915</c:v>
                </c:pt>
                <c:pt idx="59">
                  <c:v>0.85081663196224655</c:v>
                </c:pt>
                <c:pt idx="60">
                  <c:v>0.80962144940724101</c:v>
                </c:pt>
                <c:pt idx="61">
                  <c:v>0.7704209477363122</c:v>
                </c:pt>
                <c:pt idx="62">
                  <c:v>0.73311851667275896</c:v>
                </c:pt>
                <c:pt idx="63">
                  <c:v>0.69762223082650376</c:v>
                </c:pt>
                <c:pt idx="64">
                  <c:v>0.66384462287661472</c:v>
                </c:pt>
                <c:pt idx="65">
                  <c:v>0.63170246677137221</c:v>
                </c:pt>
                <c:pt idx="66">
                  <c:v>0.60111657101481186</c:v>
                </c:pt>
                <c:pt idx="67">
                  <c:v>0.5720115819141296</c:v>
                </c:pt>
                <c:pt idx="68">
                  <c:v>0.54431579651382489</c:v>
                </c:pt>
                <c:pt idx="69">
                  <c:v>0.51796098484206743</c:v>
                </c:pt>
                <c:pt idx="70">
                  <c:v>0.49288222103710283</c:v>
                </c:pt>
                <c:pt idx="71">
                  <c:v>0.46901772289779003</c:v>
                </c:pt>
                <c:pt idx="72">
                  <c:v>0.44630869940304518</c:v>
                </c:pt>
                <c:pt idx="73">
                  <c:v>0.42469920576139986</c:v>
                </c:pt>
                <c:pt idx="74">
                  <c:v>0.40413600557704543</c:v>
                </c:pt>
                <c:pt idx="75">
                  <c:v>0.38456843974746174</c:v>
                </c:pt>
                <c:pt idx="76">
                  <c:v>0.36594830173656112</c:v>
                </c:pt>
                <c:pt idx="77">
                  <c:v>0.3482297188942024</c:v>
                </c:pt>
                <c:pt idx="78">
                  <c:v>0.33136903951696761</c:v>
                </c:pt>
                <c:pt idx="79">
                  <c:v>0.31532472536601786</c:v>
                </c:pt>
                <c:pt idx="80">
                  <c:v>0.3000572493758506</c:v>
                </c:pt>
                <c:pt idx="81">
                  <c:v>0.28552899830329026</c:v>
                </c:pt>
                <c:pt idx="82">
                  <c:v>0.27170418007955022</c:v>
                </c:pt>
                <c:pt idx="83">
                  <c:v>0.25854873564017983</c:v>
                </c:pt>
                <c:pt idx="84">
                  <c:v>0.24603025501855033</c:v>
                </c:pt>
                <c:pt idx="85">
                  <c:v>0.23411789749854911</c:v>
                </c:pt>
                <c:pt idx="86">
                  <c:v>0.22278231563156414</c:v>
                </c:pt>
                <c:pt idx="87">
                  <c:v>0.21199558293179482</c:v>
                </c:pt>
                <c:pt idx="88">
                  <c:v>0.20173112507250965</c:v>
                </c:pt>
                <c:pt idx="89">
                  <c:v>0.19196365441412927</c:v>
                </c:pt>
                <c:pt idx="90">
                  <c:v>0.1826691077029689</c:v>
                </c:pt>
                <c:pt idx="91">
                  <c:v>0.17382458678712448</c:v>
                </c:pt>
                <c:pt idx="92">
                  <c:v>0.16540830220333702</c:v>
                </c:pt>
                <c:pt idx="93">
                  <c:v>0.15739951949570921</c:v>
                </c:pt>
                <c:pt idx="94">
                  <c:v>0.14977850813388091</c:v>
                </c:pt>
                <c:pt idx="95">
                  <c:v>0.14252649290469385</c:v>
                </c:pt>
                <c:pt idx="96">
                  <c:v>0.13562560765749701</c:v>
                </c:pt>
                <c:pt idx="97">
                  <c:v>0.12905885128907102</c:v>
                </c:pt>
                <c:pt idx="98">
                  <c:v>0.12281004585969202</c:v>
                </c:pt>
                <c:pt idx="99">
                  <c:v>0.11686379673712524</c:v>
                </c:pt>
                <c:pt idx="100">
                  <c:v>0.1112054546703487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'2_New Pop Vector'!$E$11</c:f>
              <c:strCache>
                <c:ptCount val="1"/>
                <c:pt idx="0">
                  <c:v>S. adults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'2_New Pop Vector'!$A$12:$A$112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'2_New Pop Vector'!$E$12:$E$112</c:f>
              <c:numCache>
                <c:formatCode>0</c:formatCode>
                <c:ptCount val="101"/>
                <c:pt idx="0">
                  <c:v>1</c:v>
                </c:pt>
                <c:pt idx="1">
                  <c:v>0.70100000000000007</c:v>
                </c:pt>
                <c:pt idx="2">
                  <c:v>0.49145800000000006</c:v>
                </c:pt>
                <c:pt idx="3">
                  <c:v>0.38979829200000005</c:v>
                </c:pt>
                <c:pt idx="4">
                  <c:v>0.3740743083830001</c:v>
                </c:pt>
                <c:pt idx="5">
                  <c:v>0.41151886304000507</c:v>
                </c:pt>
                <c:pt idx="6">
                  <c:v>0.47261400339348675</c:v>
                </c:pt>
                <c:pt idx="7">
                  <c:v>0.53590611033489299</c:v>
                </c:pt>
                <c:pt idx="8">
                  <c:v>0.58838448836714174</c:v>
                </c:pt>
                <c:pt idx="9">
                  <c:v>0.62398526482866667</c:v>
                </c:pt>
                <c:pt idx="10">
                  <c:v>0.64155770584841698</c:v>
                </c:pt>
                <c:pt idx="11">
                  <c:v>0.64294768649955925</c:v>
                </c:pt>
                <c:pt idx="12">
                  <c:v>0.63147053394500663</c:v>
                </c:pt>
                <c:pt idx="13">
                  <c:v>0.61083652979105529</c:v>
                </c:pt>
                <c:pt idx="14">
                  <c:v>0.58448678260477416</c:v>
                </c:pt>
                <c:pt idx="15">
                  <c:v>0.55525314845554419</c:v>
                </c:pt>
                <c:pt idx="16">
                  <c:v>0.52524717751981598</c:v>
                </c:pt>
                <c:pt idx="17">
                  <c:v>0.49589291319032125</c:v>
                </c:pt>
                <c:pt idx="18">
                  <c:v>0.46803614995817999</c:v>
                </c:pt>
                <c:pt idx="19">
                  <c:v>0.44208207192171095</c:v>
                </c:pt>
                <c:pt idx="20">
                  <c:v>0.41813055191533299</c:v>
                </c:pt>
                <c:pt idx="21">
                  <c:v>0.3960922368465159</c:v>
                </c:pt>
                <c:pt idx="22">
                  <c:v>0.37577854059795263</c:v>
                </c:pt>
                <c:pt idx="23">
                  <c:v>0.35696516490030511</c:v>
                </c:pt>
                <c:pt idx="24">
                  <c:v>0.33943244594414107</c:v>
                </c:pt>
                <c:pt idx="25">
                  <c:v>0.32298743734535751</c:v>
                </c:pt>
                <c:pt idx="26">
                  <c:v>0.30747288717622639</c:v>
                </c:pt>
                <c:pt idx="27">
                  <c:v>0.2927677198858597</c:v>
                </c:pt>
                <c:pt idx="28">
                  <c:v>0.27878271738532201</c:v>
                </c:pt>
                <c:pt idx="29">
                  <c:v>0.26545409289607425</c:v>
                </c:pt>
                <c:pt idx="30">
                  <c:v>0.25273673654535</c:v>
                </c:pt>
                <c:pt idx="31">
                  <c:v>0.24059816645509496</c:v>
                </c:pt>
                <c:pt idx="32">
                  <c:v>0.22901366708568405</c:v>
                </c:pt>
                <c:pt idx="33">
                  <c:v>0.21796272547359594</c:v>
                </c:pt>
                <c:pt idx="34">
                  <c:v>0.20742665482000539</c:v>
                </c:pt>
                <c:pt idx="35">
                  <c:v>0.1973871865156839</c:v>
                </c:pt>
                <c:pt idx="36">
                  <c:v>0.18782578047833734</c:v>
                </c:pt>
                <c:pt idx="37">
                  <c:v>0.17872341954434723</c:v>
                </c:pt>
                <c:pt idx="38">
                  <c:v>0.17006069360304385</c:v>
                </c:pt>
                <c:pt idx="39">
                  <c:v>0.16181802719518781</c:v>
                </c:pt>
                <c:pt idx="40">
                  <c:v>0.15397595044622958</c:v>
                </c:pt>
                <c:pt idx="41">
                  <c:v>0.14651535217205064</c:v>
                </c:pt>
                <c:pt idx="42">
                  <c:v>0.13941768378796868</c:v>
                </c:pt>
                <c:pt idx="43">
                  <c:v>0.1326651033818422</c:v>
                </c:pt>
                <c:pt idx="44">
                  <c:v>0.12624056224551225</c:v>
                </c:pt>
                <c:pt idx="45">
                  <c:v>0.12012784303636934</c:v>
                </c:pt>
                <c:pt idx="46">
                  <c:v>0.11431156133586555</c:v>
                </c:pt>
                <c:pt idx="47">
                  <c:v>0.10877714224004092</c:v>
                </c:pt>
                <c:pt idx="48">
                  <c:v>0.10351078198648953</c:v>
                </c:pt>
                <c:pt idx="49">
                  <c:v>9.8499402374955206E-2</c:v>
                </c:pt>
                <c:pt idx="50">
                  <c:v>9.3730603447688854E-2</c:v>
                </c:pt>
                <c:pt idx="51">
                  <c:v>8.9192617885260797E-2</c:v>
                </c:pt>
                <c:pt idx="52">
                  <c:v>8.4874268986872239E-2</c:v>
                </c:pt>
                <c:pt idx="53">
                  <c:v>8.0764932964646291E-2</c:v>
                </c:pt>
                <c:pt idx="54">
                  <c:v>7.6854505542415297E-2</c:v>
                </c:pt>
                <c:pt idx="55">
                  <c:v>7.3133372432028818E-2</c:v>
                </c:pt>
                <c:pt idx="56">
                  <c:v>6.9592383077416692E-2</c:v>
                </c:pt>
                <c:pt idx="57">
                  <c:v>6.6222827029070688E-2</c:v>
                </c:pt>
                <c:pt idx="58">
                  <c:v>6.3016412374386988E-2</c:v>
                </c:pt>
                <c:pt idx="59">
                  <c:v>5.9965245754329571E-2</c:v>
                </c:pt>
                <c:pt idx="60">
                  <c:v>5.7061813611735457E-2</c:v>
                </c:pt>
                <c:pt idx="61">
                  <c:v>5.4298964421941168E-2</c:v>
                </c:pt>
                <c:pt idx="62">
                  <c:v>5.1669891742753812E-2</c:v>
                </c:pt>
                <c:pt idx="63">
                  <c:v>4.9168117985340529E-2</c:v>
                </c:pt>
                <c:pt idx="64">
                  <c:v>4.6787478851705817E-2</c:v>
                </c:pt>
                <c:pt idx="65">
                  <c:v>4.4522108411519053E-2</c:v>
                </c:pt>
                <c:pt idx="66">
                  <c:v>4.2366424805312067E-2</c:v>
                </c:pt>
                <c:pt idx="67">
                  <c:v>4.0315116566504258E-2</c:v>
                </c:pt>
                <c:pt idx="68">
                  <c:v>3.8363129554724366E-2</c:v>
                </c:pt>
                <c:pt idx="69">
                  <c:v>3.6505654490084694E-2</c:v>
                </c:pt>
                <c:pt idx="70">
                  <c:v>3.4738115074237047E-2</c:v>
                </c:pt>
                <c:pt idx="71">
                  <c:v>3.3056156680334625E-2</c:v>
                </c:pt>
                <c:pt idx="72">
                  <c:v>3.1455635591046222E-2</c:v>
                </c:pt>
                <c:pt idx="73">
                  <c:v>2.9932608761751384E-2</c:v>
                </c:pt>
                <c:pt idx="74">
                  <c:v>2.848332408498104E-2</c:v>
                </c:pt>
                <c:pt idx="75">
                  <c:v>2.7104211131920936E-2</c:v>
                </c:pt>
                <c:pt idx="76">
                  <c:v>2.5791872347171851E-2</c:v>
                </c:pt>
                <c:pt idx="77">
                  <c:v>2.4543074673765864E-2</c:v>
                </c:pt>
                <c:pt idx="78">
                  <c:v>2.3354741586498164E-2</c:v>
                </c:pt>
                <c:pt idx="79">
                  <c:v>2.2223945512814133E-2</c:v>
                </c:pt>
                <c:pt idx="80">
                  <c:v>2.1147900621693579E-2</c:v>
                </c:pt>
                <c:pt idx="81">
                  <c:v>2.0123955962136182E-2</c:v>
                </c:pt>
                <c:pt idx="82">
                  <c:v>1.9149588933939393E-2</c:v>
                </c:pt>
                <c:pt idx="83">
                  <c:v>1.822239907445812E-2</c:v>
                </c:pt>
                <c:pt idx="84">
                  <c:v>1.7340102145943857E-2</c:v>
                </c:pt>
                <c:pt idx="85">
                  <c:v>1.6500524508886168E-2</c:v>
                </c:pt>
                <c:pt idx="86">
                  <c:v>1.5701597767532799E-2</c:v>
                </c:pt>
                <c:pt idx="87">
                  <c:v>1.4941353674457088E-2</c:v>
                </c:pt>
                <c:pt idx="88">
                  <c:v>1.4217919281683835E-2</c:v>
                </c:pt>
                <c:pt idx="89">
                  <c:v>1.3529512326486061E-2</c:v>
                </c:pt>
                <c:pt idx="90">
                  <c:v>1.2874436840531951E-2</c:v>
                </c:pt>
                <c:pt idx="91">
                  <c:v>1.2251078971599199E-2</c:v>
                </c:pt>
                <c:pt idx="92">
                  <c:v>1.1657903007586019E-2</c:v>
                </c:pt>
                <c:pt idx="93">
                  <c:v>1.109344759303707E-2</c:v>
                </c:pt>
                <c:pt idx="94">
                  <c:v>1.0556322128869757E-2</c:v>
                </c:pt>
                <c:pt idx="95">
                  <c:v>1.0045203346432913E-2</c:v>
                </c:pt>
                <c:pt idx="96">
                  <c:v>9.5588320474564309E-3</c:v>
                </c:pt>
                <c:pt idx="97">
                  <c:v>9.0960100018577308E-3</c:v>
                </c:pt>
                <c:pt idx="98">
                  <c:v>8.655596995759322E-3</c:v>
                </c:pt>
                <c:pt idx="99">
                  <c:v>8.2365080224420066E-3</c:v>
                </c:pt>
                <c:pt idx="100">
                  <c:v>7.8377106093108287E-3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'2_New Pop Vector'!$F$11</c:f>
              <c:strCache>
                <c:ptCount val="1"/>
                <c:pt idx="0">
                  <c:v>Adults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'2_New Pop Vector'!$A$12:$A$112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'2_New Pop Vector'!$F$12:$F$112</c:f>
              <c:numCache>
                <c:formatCode>0</c:formatCode>
                <c:ptCount val="101"/>
                <c:pt idx="0">
                  <c:v>1</c:v>
                </c:pt>
                <c:pt idx="1">
                  <c:v>0.8701000000000001</c:v>
                </c:pt>
                <c:pt idx="2">
                  <c:v>0.74675891000000016</c:v>
                </c:pt>
                <c:pt idx="3">
                  <c:v>0.63418157208100012</c:v>
                </c:pt>
                <c:pt idx="4">
                  <c:v>0.53689400578273716</c:v>
                </c:pt>
                <c:pt idx="5">
                  <c:v>0.45721947289017562</c:v>
                </c:pt>
                <c:pt idx="6">
                  <c:v>0.39503892616088143</c:v>
                </c:pt>
                <c:pt idx="7">
                  <c:v>0.34845544936377187</c:v>
                </c:pt>
                <c:pt idx="8">
                  <c:v>0.31462557681065628</c:v>
                </c:pt>
                <c:pt idx="9">
                  <c:v>0.29045500798789764</c:v>
                </c:pt>
                <c:pt idx="10">
                  <c:v>0.27307024811755665</c:v>
                </c:pt>
                <c:pt idx="11">
                  <c:v>0.26007615780866855</c:v>
                </c:pt>
                <c:pt idx="12">
                  <c:v>0.24964742815946683</c:v>
                </c:pt>
                <c:pt idx="13">
                  <c:v>0.24050943669447003</c:v>
                </c:pt>
                <c:pt idx="14">
                  <c:v>0.23185721354675007</c:v>
                </c:pt>
                <c:pt idx="15">
                  <c:v>0.22324936521956673</c:v>
                </c:pt>
                <c:pt idx="16">
                  <c:v>0.21450150345493962</c:v>
                </c:pt>
                <c:pt idx="17">
                  <c:v>0.20559324427410042</c:v>
                </c:pt>
                <c:pt idx="18">
                  <c:v>0.19659496164678425</c:v>
                </c:pt>
                <c:pt idx="19">
                  <c:v>0.18761518861586213</c:v>
                </c:pt>
                <c:pt idx="20">
                  <c:v>0.17876645549631842</c:v>
                </c:pt>
                <c:pt idx="21">
                  <c:v>0.17014590280890654</c:v>
                </c:pt>
                <c:pt idx="22">
                  <c:v>0.16182667641032375</c:v>
                </c:pt>
                <c:pt idx="23">
                  <c:v>0.15385645486006808</c:v>
                </c:pt>
                <c:pt idx="24">
                  <c:v>0.1462601326861997</c:v>
                </c:pt>
                <c:pt idx="25">
                  <c:v>0.13904445255899678</c:v>
                </c:pt>
                <c:pt idx="26">
                  <c:v>0.13220310024355111</c:v>
                </c:pt>
                <c:pt idx="27">
                  <c:v>0.12572137452480703</c:v>
                </c:pt>
                <c:pt idx="28">
                  <c:v>0.11957999504105882</c:v>
                </c:pt>
                <c:pt idx="29">
                  <c:v>0.11375791974822533</c:v>
                </c:pt>
                <c:pt idx="30">
                  <c:v>0.10823423253494965</c:v>
                </c:pt>
                <c:pt idx="31">
                  <c:v>0.10298925847329411</c:v>
                </c:pt>
                <c:pt idx="32">
                  <c:v>9.8005097184503065E-2</c:v>
                </c:pt>
                <c:pt idx="33">
                  <c:v>9.3265757824208151E-2</c:v>
                </c:pt>
                <c:pt idx="34">
                  <c:v>8.8757050909456167E-2</c:v>
                </c:pt>
                <c:pt idx="35">
                  <c:v>8.4466355834861326E-2</c:v>
                </c:pt>
                <c:pt idx="36">
                  <c:v>8.038234688344302E-2</c:v>
                </c:pt>
                <c:pt idx="37">
                  <c:v>7.6494729472572326E-2</c:v>
                </c:pt>
                <c:pt idx="38">
                  <c:v>7.2794014208463459E-2</c:v>
                </c:pt>
                <c:pt idx="39">
                  <c:v>6.927133920585346E-2</c:v>
                </c:pt>
                <c:pt idx="40">
                  <c:v>6.5918340210362497E-2</c:v>
                </c:pt>
                <c:pt idx="41">
                  <c:v>6.2727062041424309E-2</c:v>
                </c:pt>
                <c:pt idx="42">
                  <c:v>5.9689902380211504E-2</c:v>
                </c:pt>
                <c:pt idx="43">
                  <c:v>5.6799578726895221E-2</c:v>
                </c:pt>
                <c:pt idx="44">
                  <c:v>5.4049110454223302E-2</c:v>
                </c:pt>
                <c:pt idx="45">
                  <c:v>5.1431809565488325E-2</c:v>
                </c:pt>
                <c:pt idx="46">
                  <c:v>4.8941275544655133E-2</c:v>
                </c:pt>
                <c:pt idx="47">
                  <c:v>4.6571391284668272E-2</c:v>
                </c:pt>
                <c:pt idx="48">
                  <c:v>4.4316318365067595E-2</c:v>
                </c:pt>
                <c:pt idx="49">
                  <c:v>4.2170490890352054E-2</c:v>
                </c:pt>
                <c:pt idx="50">
                  <c:v>4.012860772425611E-2</c:v>
                </c:pt>
                <c:pt idx="51">
                  <c:v>3.8185623320004643E-2</c:v>
                </c:pt>
                <c:pt idx="52">
                  <c:v>3.6336737519216671E-2</c:v>
                </c:pt>
                <c:pt idx="53">
                  <c:v>3.4577384734997413E-2</c:v>
                </c:pt>
                <c:pt idx="54">
                  <c:v>3.2903222899929828E-2</c:v>
                </c:pt>
                <c:pt idx="55">
                  <c:v>3.1310122486420559E-2</c:v>
                </c:pt>
                <c:pt idx="56">
                  <c:v>2.9794155822116634E-2</c:v>
                </c:pt>
                <c:pt idx="57">
                  <c:v>2.8351586843396989E-2</c:v>
                </c:pt>
                <c:pt idx="58">
                  <c:v>2.6978861363765816E-2</c:v>
                </c:pt>
                <c:pt idx="59">
                  <c:v>2.5672597884260531E-2</c:v>
                </c:pt>
                <c:pt idx="60">
                  <c:v>2.4429578939169302E-2</c:v>
                </c:pt>
                <c:pt idx="61">
                  <c:v>2.3246742949997744E-2</c:v>
                </c:pt>
                <c:pt idx="62">
                  <c:v>2.2121176550581587E-2</c:v>
                </c:pt>
                <c:pt idx="63">
                  <c:v>2.1050107343383542E-2</c:v>
                </c:pt>
                <c:pt idx="64">
                  <c:v>2.0030897048637399E-2</c:v>
                </c:pt>
                <c:pt idx="65">
                  <c:v>1.9061035012006573E-2</c:v>
                </c:pt>
                <c:pt idx="66">
                  <c:v>1.813813204131718E-2</c:v>
                </c:pt>
                <c:pt idx="67">
                  <c:v>1.7259914547753767E-2</c:v>
                </c:pt>
                <c:pt idx="68">
                  <c:v>1.6424218971144332E-2</c:v>
                </c:pt>
                <c:pt idx="69">
                  <c:v>1.5628986472391065E-2</c:v>
                </c:pt>
                <c:pt idx="70">
                  <c:v>1.4872257878706777E-2</c:v>
                </c:pt>
                <c:pt idx="71">
                  <c:v>1.4152168869190115E-2</c:v>
                </c:pt>
                <c:pt idx="72">
                  <c:v>1.3466945389562135E-2</c:v>
                </c:pt>
                <c:pt idx="73">
                  <c:v>1.2814899285748544E-2</c:v>
                </c:pt>
                <c:pt idx="74">
                  <c:v>1.2194424146565982E-2</c:v>
                </c:pt>
                <c:pt idx="75">
                  <c:v>1.160399134617038E-2</c:v>
                </c:pt>
                <c:pt idx="76">
                  <c:v>1.1042146277233631E-2</c:v>
                </c:pt>
                <c:pt idx="77">
                  <c:v>1.0507504766087215E-2</c:v>
                </c:pt>
                <c:pt idx="78">
                  <c:v>9.9987496613408826E-3</c:v>
                </c:pt>
                <c:pt idx="79">
                  <c:v>9.5146275877672978E-3</c:v>
                </c:pt>
                <c:pt idx="80">
                  <c:v>9.0539458575441822E-3</c:v>
                </c:pt>
                <c:pt idx="81">
                  <c:v>8.6155695312623067E-3</c:v>
                </c:pt>
                <c:pt idx="82">
                  <c:v>8.1984186214346406E-3</c:v>
                </c:pt>
                <c:pt idx="83">
                  <c:v>7.8014654315730712E-3</c:v>
                </c:pt>
                <c:pt idx="84">
                  <c:v>7.4237320242277176E-3</c:v>
                </c:pt>
                <c:pt idx="85">
                  <c:v>7.0642878117052228E-3</c:v>
                </c:pt>
                <c:pt idx="86">
                  <c:v>6.7222472634927526E-3</c:v>
                </c:pt>
                <c:pt idx="87">
                  <c:v>6.3967677247114873E-3</c:v>
                </c:pt>
                <c:pt idx="88">
                  <c:v>6.0870473402059476E-3</c:v>
                </c:pt>
                <c:pt idx="89">
                  <c:v>5.7923230791433458E-3</c:v>
                </c:pt>
                <c:pt idx="90">
                  <c:v>5.5118688552505315E-3</c:v>
                </c:pt>
                <c:pt idx="91">
                  <c:v>5.2449937380556547E-3</c:v>
                </c:pt>
                <c:pt idx="92">
                  <c:v>4.9910402507283812E-3</c:v>
                </c:pt>
                <c:pt idx="93">
                  <c:v>4.7493827503270799E-3</c:v>
                </c:pt>
                <c:pt idx="94">
                  <c:v>4.519425886464902E-3</c:v>
                </c:pt>
                <c:pt idx="95">
                  <c:v>4.3006031345998071E-3</c:v>
                </c:pt>
                <c:pt idx="96">
                  <c:v>4.0923754003371121E-3</c:v>
                </c:pt>
                <c:pt idx="97">
                  <c:v>3.8942296913075996E-3</c:v>
                </c:pt>
                <c:pt idx="98">
                  <c:v>3.7056778533503007E-3</c:v>
                </c:pt>
                <c:pt idx="99">
                  <c:v>3.5262553678870471E-3</c:v>
                </c:pt>
                <c:pt idx="100">
                  <c:v>3.3555202075263722E-3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'2_New Pop Vector'!$G$11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'2_New Pop Vector'!$A$12:$A$112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'2_New Pop Vector'!$G$12:$G$112</c:f>
              <c:numCache>
                <c:formatCode>0</c:formatCode>
                <c:ptCount val="101"/>
                <c:pt idx="0">
                  <c:v>79</c:v>
                </c:pt>
                <c:pt idx="1">
                  <c:v>120.16409999999999</c:v>
                </c:pt>
                <c:pt idx="2">
                  <c:v>142.25129451000001</c:v>
                </c:pt>
                <c:pt idx="3">
                  <c:v>150.74601874044103</c:v>
                </c:pt>
                <c:pt idx="4">
                  <c:v>150.10588947195632</c:v>
                </c:pt>
                <c:pt idx="5">
                  <c:v>143.89566111720546</c:v>
                </c:pt>
                <c:pt idx="6">
                  <c:v>134.7948038291853</c:v>
                </c:pt>
                <c:pt idx="7">
                  <c:v>124.67387969349635</c:v>
                </c:pt>
                <c:pt idx="8">
                  <c:v>114.72292382270001</c:v>
                </c:pt>
                <c:pt idx="9">
                  <c:v>105.60306152197384</c:v>
                </c:pt>
                <c:pt idx="10">
                  <c:v>97.596310490304916</c:v>
                </c:pt>
                <c:pt idx="11">
                  <c:v>90.737036397462688</c:v>
                </c:pt>
                <c:pt idx="12">
                  <c:v>84.916953137809784</c:v>
                </c:pt>
                <c:pt idx="13">
                  <c:v>79.962030257484358</c:v>
                </c:pt>
                <c:pt idx="14">
                  <c:v>75.683824620518493</c:v>
                </c:pt>
                <c:pt idx="15">
                  <c:v>71.909890462350958</c:v>
                </c:pt>
                <c:pt idx="16">
                  <c:v>68.498568613792727</c:v>
                </c:pt>
                <c:pt idx="17">
                  <c:v>65.343147194499352</c:v>
                </c:pt>
                <c:pt idx="18">
                  <c:v>62.369568197530391</c:v>
                </c:pt>
                <c:pt idx="19">
                  <c:v>59.530852766871504</c:v>
                </c:pt>
                <c:pt idx="20">
                  <c:v>56.800442947035727</c:v>
                </c:pt>
                <c:pt idx="21">
                  <c:v>54.165825000165931</c:v>
                </c:pt>
                <c:pt idx="22">
                  <c:v>51.623155588279509</c:v>
                </c:pt>
                <c:pt idx="23">
                  <c:v>49.173158507612428</c:v>
                </c:pt>
                <c:pt idx="24">
                  <c:v>46.818271927103929</c:v>
                </c:pt>
                <c:pt idx="25">
                  <c:v>44.560868767425433</c:v>
                </c:pt>
                <c:pt idx="26">
                  <c:v>42.402308955791838</c:v>
                </c:pt>
                <c:pt idx="27">
                  <c:v>40.342578828554991</c:v>
                </c:pt>
                <c:pt idx="28">
                  <c:v>38.380303562098504</c:v>
                </c:pt>
                <c:pt idx="29">
                  <c:v>36.51296400209273</c:v>
                </c:pt>
                <c:pt idx="30">
                  <c:v>34.737196980475481</c:v>
                </c:pt>
                <c:pt idx="31">
                  <c:v>33.04910082546651</c:v>
                </c:pt>
                <c:pt idx="32">
                  <c:v>31.444501881920011</c:v>
                </c:pt>
                <c:pt idx="33">
                  <c:v>29.919162706203014</c:v>
                </c:pt>
                <c:pt idx="34">
                  <c:v>28.468928989746686</c:v>
                </c:pt>
                <c:pt idx="35">
                  <c:v>27.089821772204665</c:v>
                </c:pt>
                <c:pt idx="36">
                  <c:v>25.778085919197608</c:v>
                </c:pt>
                <c:pt idx="37">
                  <c:v>24.53020683389957</c:v>
                </c:pt>
                <c:pt idx="38">
                  <c:v>23.342906331484329</c:v>
                </c:pt>
                <c:pt idx="39">
                  <c:v>22.213126571759428</c:v>
                </c:pt>
                <c:pt idx="40">
                  <c:v>21.138008629376841</c:v>
                </c:pt>
                <c:pt idx="41">
                  <c:v>20.114870115988111</c:v>
                </c:pt>
                <c:pt idx="42">
                  <c:v>19.1411844755205</c:v>
                </c:pt>
                <c:pt idx="43">
                  <c:v>18.214563225860285</c:v>
                </c:pt>
                <c:pt idx="44">
                  <c:v>17.332741499317713</c:v>
                </c:pt>
                <c:pt idx="45">
                  <c:v>16.493566673366779</c:v>
                </c:pt>
                <c:pt idx="46">
                  <c:v>15.694989597196479</c:v>
                </c:pt>
                <c:pt idx="47">
                  <c:v>14.935057824687931</c:v>
                </c:pt>
                <c:pt idx="48">
                  <c:v>14.211910288477666</c:v>
                </c:pt>
                <c:pt idx="49">
                  <c:v>13.5237729368726</c:v>
                </c:pt>
                <c:pt idx="50">
                  <c:v>12.868954966059697</c:v>
                </c:pt>
                <c:pt idx="51">
                  <c:v>12.245845389198177</c:v>
                </c:pt>
                <c:pt idx="52">
                  <c:v>11.652909777829162</c:v>
                </c:pt>
                <c:pt idx="53">
                  <c:v>11.088687083959533</c:v>
                </c:pt>
                <c:pt idx="54">
                  <c:v>10.551786502820775</c:v>
                </c:pt>
                <c:pt idx="55">
                  <c:v>10.040884369299912</c:v>
                </c:pt>
                <c:pt idx="56">
                  <c:v>9.5547210993264642</c:v>
                </c:pt>
                <c:pt idx="57">
                  <c:v>9.0920981952213058</c:v>
                </c:pt>
                <c:pt idx="58">
                  <c:v>8.6518753348772783</c:v>
                </c:pt>
                <c:pt idx="59">
                  <c:v>8.2329675616191071</c:v>
                </c:pt>
                <c:pt idx="60">
                  <c:v>7.8343425868495782</c:v>
                </c:pt>
                <c:pt idx="61">
                  <c:v>7.4550182125620292</c:v>
                </c:pt>
                <c:pt idx="62">
                  <c:v>7.0940598763190232</c:v>
                </c:pt>
                <c:pt idx="63">
                  <c:v>6.750578317752562</c:v>
                </c:pt>
                <c:pt idx="64">
                  <c:v>6.4237273631224321</c:v>
                </c:pt>
                <c:pt idx="65">
                  <c:v>6.1127018228886598</c:v>
                </c:pt>
                <c:pt idx="66">
                  <c:v>5.8167354964362117</c:v>
                </c:pt>
                <c:pt idx="67">
                  <c:v>5.5350992778349992</c:v>
                </c:pt>
                <c:pt idx="68">
                  <c:v>5.2670993566379583</c:v>
                </c:pt>
                <c:pt idx="69">
                  <c:v>5.0120755080592074</c:v>
                </c:pt>
                <c:pt idx="70">
                  <c:v>4.7693994673157372</c:v>
                </c:pt>
                <c:pt idx="71">
                  <c:v>4.538473383380067</c:v>
                </c:pt>
                <c:pt idx="72">
                  <c:v>4.3187283478290421</c:v>
                </c:pt>
                <c:pt idx="73">
                  <c:v>4.1096229948608247</c:v>
                </c:pt>
                <c:pt idx="74">
                  <c:v>3.9106421688801491</c:v>
                </c:pt>
                <c:pt idx="75">
                  <c:v>3.7212956563233428</c:v>
                </c:pt>
                <c:pt idx="76">
                  <c:v>3.5411169786173815</c:v>
                </c:pt>
                <c:pt idx="77">
                  <c:v>3.3696622433513213</c:v>
                </c:pt>
                <c:pt idx="78">
                  <c:v>3.2065090508934908</c:v>
                </c:pt>
                <c:pt idx="79">
                  <c:v>3.0512554538224976</c:v>
                </c:pt>
                <c:pt idx="80">
                  <c:v>2.9035189666609047</c:v>
                </c:pt>
                <c:pt idx="81">
                  <c:v>2.7629356235122207</c:v>
                </c:pt>
                <c:pt idx="82">
                  <c:v>2.6291590813077548</c:v>
                </c:pt>
                <c:pt idx="83">
                  <c:v>2.5018597664717861</c:v>
                </c:pt>
                <c:pt idx="84">
                  <c:v>2.3807240629122597</c:v>
                </c:pt>
                <c:pt idx="85">
                  <c:v>2.2654535393402346</c:v>
                </c:pt>
                <c:pt idx="86">
                  <c:v>2.155764214014471</c:v>
                </c:pt>
                <c:pt idx="87">
                  <c:v>2.0513858550976605</c:v>
                </c:pt>
                <c:pt idx="88">
                  <c:v>1.9520613148976846</c:v>
                </c:pt>
                <c:pt idx="89">
                  <c:v>1.8575458963506681</c:v>
                </c:pt>
                <c:pt idx="90">
                  <c:v>1.7676067501823785</c:v>
                </c:pt>
                <c:pt idx="91">
                  <c:v>1.6820223012606654</c:v>
                </c:pt>
                <c:pt idx="92">
                  <c:v>1.6005817027241476</c:v>
                </c:pt>
                <c:pt idx="93">
                  <c:v>1.5230843165413113</c:v>
                </c:pt>
                <c:pt idx="94">
                  <c:v>1.4493392192197465</c:v>
                </c:pt>
                <c:pt idx="95">
                  <c:v>1.3791647314475173</c:v>
                </c:pt>
                <c:pt idx="96">
                  <c:v>1.3123879705078341</c:v>
                </c:pt>
                <c:pt idx="97">
                  <c:v>1.2488444243644261</c:v>
                </c:pt>
                <c:pt idx="98">
                  <c:v>1.1883775463684645</c:v>
                </c:pt>
                <c:pt idx="99">
                  <c:v>1.130838369588693</c:v>
                </c:pt>
                <c:pt idx="100">
                  <c:v>1.0760851398147719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7728"/>
        <c:axId val="184428032"/>
      </c:scatterChart>
      <c:valAx>
        <c:axId val="7581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4428032"/>
        <c:crosses val="autoZero"/>
        <c:crossBetween val="midCat"/>
      </c:valAx>
      <c:valAx>
        <c:axId val="1844280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Population Growth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7581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Stable Stage Distribution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'2_New Pop Vector'!$I$11:$M$11</c:f>
              <c:strCache>
                <c:ptCount val="5"/>
                <c:pt idx="0">
                  <c:v>Hatchlings</c:v>
                </c:pt>
                <c:pt idx="1">
                  <c:v>S. juvs</c:v>
                </c:pt>
                <c:pt idx="2">
                  <c:v>L. juvs</c:v>
                </c:pt>
                <c:pt idx="3">
                  <c:v>S. adults</c:v>
                </c:pt>
                <c:pt idx="4">
                  <c:v>Adults</c:v>
                </c:pt>
              </c:strCache>
            </c:strRef>
          </c:cat>
          <c:val>
            <c:numRef>
              <c:f>'2_New Pop Vector'!$I$20:$M$20</c:f>
              <c:numCache>
                <c:formatCode>0.00</c:formatCode>
                <c:ptCount val="5"/>
                <c:pt idx="0">
                  <c:v>0.20979242592987338</c:v>
                </c:pt>
                <c:pt idx="1">
                  <c:v>0.68016475960527167</c:v>
                </c:pt>
                <c:pt idx="2">
                  <c:v>0.10217158842660147</c:v>
                </c:pt>
                <c:pt idx="3">
                  <c:v>5.1287438356824658E-3</c:v>
                </c:pt>
                <c:pt idx="4">
                  <c:v>2.7424822025709384E-3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90976"/>
        <c:axId val="185392512"/>
      </c:barChart>
      <c:catAx>
        <c:axId val="1853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of individual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5392512"/>
        <c:crosses val="autoZero"/>
        <c:auto val="1"/>
        <c:lblAlgn val="ctr"/>
        <c:lblOffset val="100"/>
        <c:noMultiLvlLbl val="0"/>
      </c:catAx>
      <c:valAx>
        <c:axId val="185392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Porportion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539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Simulation of stage structure with TEDs over 100 years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'3_Stage Structure w TEDs'!$B$10:$B$11</c:f>
              <c:strCache>
                <c:ptCount val="1"/>
                <c:pt idx="0">
                  <c:v>100 yr simulation of stage structured population growth Hatchlings</c:v>
                </c:pt>
              </c:strCache>
            </c:strRef>
          </c:tx>
          <c:spPr>
            <a:ln w="28575">
              <a:noFill/>
            </a:ln>
          </c:spPr>
          <c:xVal>
            <c:numRef>
              <c:f>'3_Stage Structure w TEDs'!$A$12:$A$112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'3_Stage Structure w TEDs'!$B$12:$B$112</c:f>
              <c:numCache>
                <c:formatCode>0</c:formatCode>
                <c:ptCount val="101"/>
                <c:pt idx="0">
                  <c:v>2000</c:v>
                </c:pt>
                <c:pt idx="1">
                  <c:v>1773.18</c:v>
                </c:pt>
                <c:pt idx="2">
                  <c:v>2823.4000800000003</c:v>
                </c:pt>
                <c:pt idx="3">
                  <c:v>3474.9602428800004</c:v>
                </c:pt>
                <c:pt idx="4">
                  <c:v>3842.9338324924802</c:v>
                </c:pt>
                <c:pt idx="5">
                  <c:v>4015.9325036599994</c:v>
                </c:pt>
                <c:pt idx="6">
                  <c:v>4064.364326595944</c:v>
                </c:pt>
                <c:pt idx="7">
                  <c:v>4043.5915308297599</c:v>
                </c:pt>
                <c:pt idx="8">
                  <c:v>3995.4733838086131</c:v>
                </c:pt>
                <c:pt idx="9">
                  <c:v>3949.7057557489579</c:v>
                </c:pt>
                <c:pt idx="10">
                  <c:v>3925.4213896432466</c:v>
                </c:pt>
                <c:pt idx="11">
                  <c:v>3933.0727171819908</c:v>
                </c:pt>
                <c:pt idx="12">
                  <c:v>3976.4468861858513</c:v>
                </c:pt>
                <c:pt idx="13">
                  <c:v>4054.6290813689488</c:v>
                </c:pt>
                <c:pt idx="14">
                  <c:v>4163.7613051154931</c:v>
                </c:pt>
                <c:pt idx="15">
                  <c:v>4298.4982920438415</c:v>
                </c:pt>
                <c:pt idx="16">
                  <c:v>4453.1180017204033</c:v>
                </c:pt>
                <c:pt idx="17">
                  <c:v>4622.2903733065659</c:v>
                </c:pt>
                <c:pt idx="18">
                  <c:v>4801.5407093369986</c:v>
                </c:pt>
                <c:pt idx="19">
                  <c:v>4987.4630705805284</c:v>
                </c:pt>
                <c:pt idx="20">
                  <c:v>5177.7463747688362</c:v>
                </c:pt>
                <c:pt idx="21">
                  <c:v>5371.0743533584027</c:v>
                </c:pt>
                <c:pt idx="22">
                  <c:v>5566.9531258988181</c:v>
                </c:pt>
                <c:pt idx="23">
                  <c:v>5765.5095903460769</c:v>
                </c:pt>
                <c:pt idx="24">
                  <c:v>5967.2922602631625</c:v>
                </c:pt>
                <c:pt idx="25">
                  <c:v>6173.0951647979591</c:v>
                </c:pt>
                <c:pt idx="26">
                  <c:v>6383.81594719651</c:v>
                </c:pt>
                <c:pt idx="27">
                  <c:v>6600.3518431959192</c:v>
                </c:pt>
                <c:pt idx="28">
                  <c:v>6823.5319020613751</c:v>
                </c:pt>
                <c:pt idx="29">
                  <c:v>7054.0804754209466</c:v>
                </c:pt>
                <c:pt idx="30">
                  <c:v>7292.6053282252315</c:v>
                </c:pt>
                <c:pt idx="31">
                  <c:v>7539.6033359394751</c:v>
                </c:pt>
                <c:pt idx="32">
                  <c:v>7795.4772299465876</c:v>
                </c:pt>
                <c:pt idx="33">
                  <c:v>8060.5578844240026</c:v>
                </c:pt>
                <c:pt idx="34">
                  <c:v>8335.1279110134346</c:v>
                </c:pt>
                <c:pt idx="35">
                  <c:v>8619.4436237356731</c:v>
                </c:pt>
                <c:pt idx="36">
                  <c:v>8913.7536088002271</c:v>
                </c:pt>
                <c:pt idx="37">
                  <c:v>9218.3130983669726</c:v>
                </c:pt>
                <c:pt idx="38">
                  <c:v>9533.3940708232149</c:v>
                </c:pt>
                <c:pt idx="39">
                  <c:v>9859.2914867290765</c:v>
                </c:pt>
                <c:pt idx="40">
                  <c:v>10196.326347329468</c:v>
                </c:pt>
                <c:pt idx="41">
                  <c:v>10544.846372413529</c:v>
                </c:pt>
                <c:pt idx="42">
                  <c:v>10905.225081433813</c:v>
                </c:pt>
                <c:pt idx="43">
                  <c:v>11277.859969176512</c:v>
                </c:pt>
                <c:pt idx="44">
                  <c:v>11663.170331885134</c:v>
                </c:pt>
                <c:pt idx="45">
                  <c:v>12061.59515062143</c:v>
                </c:pt>
                <c:pt idx="46">
                  <c:v>12473.591296467399</c:v>
                </c:pt>
                <c:pt idx="47">
                  <c:v>12899.63219984655</c:v>
                </c:pt>
                <c:pt idx="48">
                  <c:v>13340.207030177457</c:v>
                </c:pt>
                <c:pt idx="49">
                  <c:v>13795.820363681727</c:v>
                </c:pt>
                <c:pt idx="50">
                  <c:v>14266.992274415856</c:v>
                </c:pt>
                <c:pt idx="51">
                  <c:v>14754.258762382677</c:v>
                </c:pt>
                <c:pt idx="52">
                  <c:v>15258.172427881738</c:v>
                </c:pt>
                <c:pt idx="53">
                  <c:v>15779.303307985783</c:v>
                </c:pt>
                <c:pt idx="54">
                  <c:v>16318.239804589979</c:v>
                </c:pt>
                <c:pt idx="55">
                  <c:v>16875.589650102356</c:v>
                </c:pt>
                <c:pt idx="56">
                  <c:v>17451.980873708017</c:v>
                </c:pt>
                <c:pt idx="57">
                  <c:v>18048.062746356023</c:v>
                </c:pt>
                <c:pt idx="58">
                  <c:v>18664.506695114545</c:v>
                </c:pt>
                <c:pt idx="59">
                  <c:v>19302.00718689994</c:v>
                </c:pt>
                <c:pt idx="60">
                  <c:v>19961.282587870704</c:v>
                </c:pt>
                <c:pt idx="61">
                  <c:v>20643.07600835877</c:v>
                </c:pt>
                <c:pt idx="62">
                  <c:v>21348.156144623637</c:v>
                </c:pt>
                <c:pt idx="63">
                  <c:v>22077.318128546587</c:v>
                </c:pt>
                <c:pt idx="64">
                  <c:v>22831.384395190897</c:v>
                </c:pt>
                <c:pt idx="65">
                  <c:v>23611.205576417386</c:v>
                </c:pt>
                <c:pt idx="66">
                  <c:v>24417.6614268392</c:v>
                </c:pt>
                <c:pt idx="67">
                  <c:v>25251.661786590314</c:v>
                </c:pt>
                <c:pt idx="68">
                  <c:v>26114.14758383586</c:v>
                </c:pt>
                <c:pt idx="69">
                  <c:v>27006.091878749474</c:v>
                </c:pt>
                <c:pt idx="70">
                  <c:v>27928.500949841284</c:v>
                </c:pt>
                <c:pt idx="71">
                  <c:v>28882.41542301239</c:v>
                </c:pt>
                <c:pt idx="72">
                  <c:v>29868.911443483645</c:v>
                </c:pt>
                <c:pt idx="73">
                  <c:v>30889.101890733513</c:v>
                </c:pt>
                <c:pt idx="74">
                  <c:v>31944.137636715066</c:v>
                </c:pt>
                <c:pt idx="75">
                  <c:v>33035.208847846327</c:v>
                </c:pt>
                <c:pt idx="76">
                  <c:v>34163.546331533194</c:v>
                </c:pt>
                <c:pt idx="77">
                  <c:v>35330.422928252694</c:v>
                </c:pt>
                <c:pt idx="78">
                  <c:v>36537.154950473072</c:v>
                </c:pt>
                <c:pt idx="79">
                  <c:v>37785.103669901837</c:v>
                </c:pt>
                <c:pt idx="80">
                  <c:v>39075.676854728626</c:v>
                </c:pt>
                <c:pt idx="81">
                  <c:v>40410.330358667386</c:v>
                </c:pt>
                <c:pt idx="82">
                  <c:v>41790.569763707179</c:v>
                </c:pt>
                <c:pt idx="83">
                  <c:v>43217.952078558985</c:v>
                </c:pt>
                <c:pt idx="84">
                  <c:v>44694.087494846804</c:v>
                </c:pt>
                <c:pt idx="85">
                  <c:v>46220.641203140149</c:v>
                </c:pt>
                <c:pt idx="86">
                  <c:v>47799.335270969765</c:v>
                </c:pt>
                <c:pt idx="87">
                  <c:v>49431.95058501303</c:v>
                </c:pt>
                <c:pt idx="88">
                  <c:v>51120.328859684349</c:v>
                </c:pt>
                <c:pt idx="89">
                  <c:v>52866.37471441942</c:v>
                </c:pt>
                <c:pt idx="90">
                  <c:v>54672.05782200447</c:v>
                </c:pt>
                <c:pt idx="91">
                  <c:v>56539.415130369802</c:v>
                </c:pt>
                <c:pt idx="92">
                  <c:v>58470.553160342643</c:v>
                </c:pt>
                <c:pt idx="93">
                  <c:v>60467.650381936888</c:v>
                </c:pt>
                <c:pt idx="94">
                  <c:v>62532.959671844786</c:v>
                </c:pt>
                <c:pt idx="95">
                  <c:v>64668.810854888572</c:v>
                </c:pt>
                <c:pt idx="96">
                  <c:v>66877.613332287074</c:v>
                </c:pt>
                <c:pt idx="97">
                  <c:v>69161.858799692898</c:v>
                </c:pt>
                <c:pt idx="98">
                  <c:v>71524.124058060173</c:v>
                </c:pt>
                <c:pt idx="99">
                  <c:v>73967.073920509865</c:v>
                </c:pt>
                <c:pt idx="100">
                  <c:v>76493.464218470152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'3_Stage Structure w TEDs'!$C$10:$C$11</c:f>
              <c:strCache>
                <c:ptCount val="1"/>
                <c:pt idx="0">
                  <c:v>100 yr simulation of stage structured population growth S. juvs</c:v>
                </c:pt>
              </c:strCache>
            </c:strRef>
          </c:tx>
          <c:spPr>
            <a:ln w="28575">
              <a:noFill/>
            </a:ln>
          </c:spPr>
          <c:xVal>
            <c:numRef>
              <c:f>'3_Stage Structure w TEDs'!$A$12:$A$112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'3_Stage Structure w TEDs'!$C$12:$C$112</c:f>
              <c:numCache>
                <c:formatCode>0</c:formatCode>
                <c:ptCount val="101"/>
                <c:pt idx="0">
                  <c:v>500</c:v>
                </c:pt>
                <c:pt idx="1">
                  <c:v>1701.5</c:v>
                </c:pt>
                <c:pt idx="2">
                  <c:v>2393.0509999999999</c:v>
                </c:pt>
                <c:pt idx="3">
                  <c:v>3588.109907</c:v>
                </c:pt>
                <c:pt idx="4">
                  <c:v>4868.039428565</c:v>
                </c:pt>
                <c:pt idx="5">
                  <c:v>6016.2120552136194</c:v>
                </c:pt>
                <c:pt idx="6">
                  <c:v>6940.1515147856735</c:v>
                </c:pt>
                <c:pt idx="7">
                  <c:v>7622.3724353465896</c:v>
                </c:pt>
                <c:pt idx="8">
                  <c:v>8087.9521053587405</c:v>
                </c:pt>
                <c:pt idx="9">
                  <c:v>8382.7748641380076</c:v>
                </c:pt>
                <c:pt idx="10">
                  <c:v>8559.1421146195662</c:v>
                </c:pt>
                <c:pt idx="11">
                  <c:v>8666.7363445867468</c:v>
                </c:pt>
                <c:pt idx="12">
                  <c:v>8747.5397343423265</c:v>
                </c:pt>
                <c:pt idx="13">
                  <c:v>8833.6220814181052</c:v>
                </c:pt>
                <c:pt idx="14">
                  <c:v>8946.9109531609683</c:v>
                </c:pt>
                <c:pt idx="15">
                  <c:v>9100.2172810251177</c:v>
                </c:pt>
                <c:pt idx="16">
                  <c:v>9298.9390956902498</c:v>
                </c:pt>
                <c:pt idx="17">
                  <c:v>9543.0088354315176</c:v>
                </c:pt>
                <c:pt idx="18">
                  <c:v>9828.7812132902873</c:v>
                </c:pt>
                <c:pt idx="19">
                  <c:v>10150.673171745546</c:v>
                </c:pt>
                <c:pt idx="20">
                  <c:v>10502.460812378975</c:v>
                </c:pt>
                <c:pt idx="21">
                  <c:v>10878.208754071384</c:v>
                </c:pt>
                <c:pt idx="22">
                  <c:v>11272.855942629105</c:v>
                </c:pt>
                <c:pt idx="23">
                  <c:v>11682.511087649962</c:v>
                </c:pt>
                <c:pt idx="24">
                  <c:v>12104.524268101526</c:v>
                </c:pt>
                <c:pt idx="25">
                  <c:v>12537.402836153007</c:v>
                </c:pt>
                <c:pt idx="26">
                  <c:v>12980.633430054186</c:v>
                </c:pt>
                <c:pt idx="27">
                  <c:v>13434.461065685737</c:v>
                </c:pt>
                <c:pt idx="28">
                  <c:v>13899.66362333432</c:v>
                </c:pt>
                <c:pt idx="29">
                  <c:v>14377.347561095456</c:v>
                </c:pt>
                <c:pt idx="30">
                  <c:v>14868.779656359246</c:v>
                </c:pt>
                <c:pt idx="31">
                  <c:v>15375.260694972581</c:v>
                </c:pt>
                <c:pt idx="32">
                  <c:v>15898.04052032487</c:v>
                </c:pt>
                <c:pt idx="33">
                  <c:v>16438.26961600233</c:v>
                </c:pt>
                <c:pt idx="34">
                  <c:v>16996.980112035839</c:v>
                </c:pt>
                <c:pt idx="35">
                  <c:v>17575.088358695262</c:v>
                </c:pt>
                <c:pt idx="36">
                  <c:v>18173.411562184348</c:v>
                </c:pt>
                <c:pt idx="37">
                  <c:v>18792.692014155749</c:v>
                </c:pt>
                <c:pt idx="38">
                  <c:v>19433.623827349198</c:v>
                </c:pt>
                <c:pt idx="39">
                  <c:v>20096.878548432156</c:v>
                </c:pt>
                <c:pt idx="40">
                  <c:v>20783.127373089934</c:v>
                </c:pt>
                <c:pt idx="41">
                  <c:v>21493.058827729612</c:v>
                </c:pt>
                <c:pt idx="42">
                  <c:v>22227.391657273049</c:v>
                </c:pt>
                <c:pt idx="43">
                  <c:v>22986.883265030774</c:v>
                </c:pt>
                <c:pt idx="44">
                  <c:v>23772.33441451078</c:v>
                </c:pt>
                <c:pt idx="45">
                  <c:v>24584.591067423542</c:v>
                </c:pt>
                <c:pt idx="46">
                  <c:v>25424.544247068217</c:v>
                </c:pt>
                <c:pt idx="47">
                  <c:v>26293.128730804448</c:v>
                </c:pt>
                <c:pt idx="48">
                  <c:v>27191.321232651946</c:v>
                </c:pt>
                <c:pt idx="49">
                  <c:v>28120.138571924101</c:v>
                </c:pt>
                <c:pt idx="50">
                  <c:v>29080.636161547805</c:v>
                </c:pt>
                <c:pt idx="51">
                  <c:v>30073.90700679881</c:v>
                </c:pt>
                <c:pt idx="52">
                  <c:v>31101.081290387869</c:v>
                </c:pt>
                <c:pt idx="53">
                  <c:v>32163.326535962842</c:v>
                </c:pt>
                <c:pt idx="54">
                  <c:v>33261.848287672285</c:v>
                </c:pt>
                <c:pt idx="55">
                  <c:v>34397.891214331852</c:v>
                </c:pt>
                <c:pt idx="56">
                  <c:v>35572.740537494385</c:v>
                </c:pt>
                <c:pt idx="57">
                  <c:v>36787.723687611462</c:v>
                </c:pt>
                <c:pt idx="58">
                  <c:v>38044.212106181178</c:v>
                </c:pt>
                <c:pt idx="59">
                  <c:v>39343.623129847685</c:v>
                </c:pt>
                <c:pt idx="60">
                  <c:v>40687.421911440382</c:v>
                </c:pt>
                <c:pt idx="61">
                  <c:v>42077.12335055531</c:v>
                </c:pt>
                <c:pt idx="62">
                  <c:v>43514.294021082547</c:v>
                </c:pt>
                <c:pt idx="63">
                  <c:v>45000.554094441984</c:v>
                </c:pt>
                <c:pt idx="64">
                  <c:v>46537.579265161658</c:v>
                </c:pt>
                <c:pt idx="65">
                  <c:v>48127.102690162501</c:v>
                </c:pt>
                <c:pt idx="66">
                  <c:v>49770.916955265973</c:v>
                </c:pt>
                <c:pt idx="67">
                  <c:v>51470.876082668445</c:v>
                </c:pt>
                <c:pt idx="68">
                  <c:v>53228.897592064379</c:v>
                </c:pt>
                <c:pt idx="69">
                  <c:v>55046.964626310466</c:v>
                </c:pt>
                <c:pt idx="70">
                  <c:v>56927.128150452147</c:v>
                </c:pt>
                <c:pt idx="71">
                  <c:v>58871.509230910728</c:v>
                </c:pt>
                <c:pt idx="72">
                  <c:v>60882.301399863602</c:v>
                </c:pt>
                <c:pt idx="73">
                  <c:v>62961.773108455571</c:v>
                </c:pt>
                <c:pt idx="74">
                  <c:v>65112.270271489389</c:v>
                </c:pt>
                <c:pt idx="75">
                  <c:v>67336.218905639704</c:v>
                </c:pt>
                <c:pt idx="76">
                  <c:v>69636.127862960973</c:v>
                </c:pt>
                <c:pt idx="77">
                  <c:v>72014.591661446466</c:v>
                </c:pt>
                <c:pt idx="78">
                  <c:v>74474.293414567423</c:v>
                </c:pt>
                <c:pt idx="79">
                  <c:v>77018.007862010214</c:v>
                </c:pt>
                <c:pt idx="80">
                  <c:v>79648.604504176925</c:v>
                </c:pt>
                <c:pt idx="81">
                  <c:v>82369.050843378209</c:v>
                </c:pt>
                <c:pt idx="82">
                  <c:v>85182.41573499536</c:v>
                </c:pt>
                <c:pt idx="83">
                  <c:v>88091.872852204076</c:v>
                </c:pt>
                <c:pt idx="84">
                  <c:v>91100.704268126778</c:v>
                </c:pt>
                <c:pt idx="85">
                  <c:v>94212.304159514722</c:v>
                </c:pt>
                <c:pt idx="86">
                  <c:v>97430.182636258454</c:v>
                </c:pt>
                <c:pt idx="87">
                  <c:v>100757.96970119428</c:v>
                </c:pt>
                <c:pt idx="88">
                  <c:v>104199.41934482337</c:v>
                </c:pt>
                <c:pt idx="89">
                  <c:v>107758.41377969776</c:v>
                </c:pt>
                <c:pt idx="90">
                  <c:v>111438.96781936064</c:v>
                </c:pt>
                <c:pt idx="91">
                  <c:v>115245.23340686354</c:v>
                </c:pt>
                <c:pt idx="92">
                  <c:v>119181.50429802469</c:v>
                </c:pt>
                <c:pt idx="93">
                  <c:v>123252.22090474264</c:v>
                </c:pt>
                <c:pt idx="94">
                  <c:v>127461.97530384149</c:v>
                </c:pt>
                <c:pt idx="95">
                  <c:v>131815.51641709579</c:v>
                </c:pt>
                <c:pt idx="96">
                  <c:v>136317.75536826812</c:v>
                </c:pt>
                <c:pt idx="97">
                  <c:v>140973.77102318627</c:v>
                </c:pt>
                <c:pt idx="98">
                  <c:v>145788.81571909267</c:v>
                </c:pt>
                <c:pt idx="99">
                  <c:v>150768.32118971276</c:v>
                </c:pt>
                <c:pt idx="100">
                  <c:v>155917.90469271224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'3_Stage Structure w TEDs'!$D$10:$D$11</c:f>
              <c:strCache>
                <c:ptCount val="1"/>
                <c:pt idx="0">
                  <c:v>100 yr simulation of stage structured population growth L. juvs</c:v>
                </c:pt>
              </c:strCache>
            </c:strRef>
          </c:tx>
          <c:spPr>
            <a:ln w="28575">
              <a:noFill/>
            </a:ln>
          </c:spPr>
          <c:xVal>
            <c:numRef>
              <c:f>'3_Stage Structure w TEDs'!$A$12:$A$112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'3_Stage Structure w TEDs'!$D$12:$D$112</c:f>
              <c:numCache>
                <c:formatCode>0</c:formatCode>
                <c:ptCount val="101"/>
                <c:pt idx="0">
                  <c:v>300</c:v>
                </c:pt>
                <c:pt idx="1">
                  <c:v>253.6</c:v>
                </c:pt>
                <c:pt idx="2">
                  <c:v>274.48169999999999</c:v>
                </c:pt>
                <c:pt idx="3">
                  <c:v>323.00086089999996</c:v>
                </c:pt>
                <c:pt idx="4">
                  <c:v>416.38282593930001</c:v>
                </c:pt>
                <c:pt idx="5">
                  <c:v>548.16348063799808</c:v>
                </c:pt>
                <c:pt idx="6">
                  <c:v>703.20335624438462</c:v>
                </c:pt>
                <c:pt idx="7">
                  <c:v>865.54409543436964</c:v>
                </c:pt>
                <c:pt idx="8">
                  <c:v>1022.1238256594513</c:v>
                </c:pt>
                <c:pt idx="9">
                  <c:v>1164.1027232326601</c:v>
                </c:pt>
                <c:pt idx="10">
                  <c:v>1286.8572073339367</c:v>
                </c:pt>
                <c:pt idx="11">
                  <c:v>1389.2991574122491</c:v>
                </c:pt>
                <c:pt idx="12">
                  <c:v>1472.9290619307721</c:v>
                </c:pt>
                <c:pt idx="13">
                  <c:v>1540.8709580149916</c:v>
                </c:pt>
                <c:pt idx="14">
                  <c:v>1597.0282626241494</c:v>
                </c:pt>
                <c:pt idx="15">
                  <c:v>1645.4254922312882</c:v>
                </c:pt>
                <c:pt idx="16">
                  <c:v>1689.7515647495786</c:v>
                </c:pt>
                <c:pt idx="17">
                  <c:v>1733.0895876603686</c:v>
                </c:pt>
                <c:pt idx="18">
                  <c:v>1777.8011290007842</c:v>
                </c:pt>
                <c:pt idx="19">
                  <c:v>1825.5261829682449</c:v>
                </c:pt>
                <c:pt idx="20">
                  <c:v>1877.2602214086844</c:v>
                </c:pt>
                <c:pt idx="21">
                  <c:v>1933.4742480022728</c:v>
                </c:pt>
                <c:pt idx="22">
                  <c:v>1994.2505596590984</c:v>
                </c:pt>
                <c:pt idx="23">
                  <c:v>2059.4144085620965</c:v>
                </c:pt>
                <c:pt idx="24">
                  <c:v>2128.6488724866763</c:v>
                </c:pt>
                <c:pt idx="25">
                  <c:v>2201.5863257980527</c:v>
                </c:pt>
                <c:pt idx="26">
                  <c:v>2277.874645186298</c:v>
                </c:pt>
                <c:pt idx="27">
                  <c:v>2357.2196240704375</c:v>
                </c:pt>
                <c:pt idx="28">
                  <c:v>2439.4071217492551</c:v>
                </c:pt>
                <c:pt idx="29">
                  <c:v>2524.3094526783916</c:v>
                </c:pt>
                <c:pt idx="30">
                  <c:v>2611.880685575813</c:v>
                </c:pt>
                <c:pt idx="31">
                  <c:v>2702.145129685533</c:v>
                </c:pt>
                <c:pt idx="32">
                  <c:v>2795.1825671325155</c:v>
                </c:pt>
                <c:pt idx="33">
                  <c:v>2891.1129334459083</c:v>
                </c:pt>
                <c:pt idx="34">
                  <c:v>2990.0822919051216</c:v>
                </c:pt>
                <c:pt idx="35">
                  <c:v>3092.2511831569127</c:v>
                </c:pt>
                <c:pt idx="36">
                  <c:v>3197.7858103400295</c:v>
                </c:pt>
                <c:pt idx="37">
                  <c:v>3306.8520599534668</c:v>
                </c:pt>
                <c:pt idx="38">
                  <c:v>3419.6120546496295</c:v>
                </c:pt>
                <c:pt idx="39">
                  <c:v>3536.2227658016782</c:v>
                </c:pt>
                <c:pt idx="40">
                  <c:v>3656.8361531461983</c:v>
                </c:pt>
                <c:pt idx="41">
                  <c:v>3781.6003159983611</c:v>
                </c:pt>
                <c:pt idx="42">
                  <c:v>3910.6612072740345</c:v>
                </c:pt>
                <c:pt idx="43">
                  <c:v>4044.1645538710181</c:v>
                </c:pt>
                <c:pt idx="44">
                  <c:v>4182.2577262755176</c:v>
                </c:pt>
                <c:pt idx="45">
                  <c:v>4325.0913935353292</c:v>
                </c:pt>
                <c:pt idx="46">
                  <c:v>4472.8208790105036</c:v>
                </c:pt>
                <c:pt idx="47">
                  <c:v>4625.6071938132627</c:v>
                </c:pt>
                <c:pt idx="48">
                  <c:v>4783.6177680025812</c:v>
                </c:pt>
                <c:pt idx="49">
                  <c:v>4947.0269259926208</c:v>
                </c:pt>
                <c:pt idx="50">
                  <c:v>5116.0161651167728</c:v>
                </c:pt>
                <c:pt idx="51">
                  <c:v>5290.774298237312</c:v>
                </c:pt>
                <c:pt idx="52">
                  <c:v>5471.4975160675622</c:v>
                </c:pt>
                <c:pt idx="53">
                  <c:v>5658.3894154720501</c:v>
                </c:pt>
                <c:pt idx="54">
                  <c:v>5851.6610288573156</c:v>
                </c:pt>
                <c:pt idx="55">
                  <c:v>6051.5308786541591</c:v>
                </c:pt>
                <c:pt idx="56">
                  <c:v>6258.2250710013377</c:v>
                </c:pt>
                <c:pt idx="57">
                  <c:v>6471.977434720262</c:v>
                </c:pt>
                <c:pt idx="58">
                  <c:v>6693.0297057481803</c:v>
                </c:pt>
                <c:pt idx="59">
                  <c:v>6921.6317532993689</c:v>
                </c:pt>
                <c:pt idx="60">
                  <c:v>7158.0418418834579</c:v>
                </c:pt>
                <c:pt idx="61">
                  <c:v>7402.5269225623106</c:v>
                </c:pt>
                <c:pt idx="62">
                  <c:v>7655.3629470813921</c:v>
                </c:pt>
                <c:pt idx="63">
                  <c:v>7916.8351994023078</c:v>
                </c:pt>
                <c:pt idx="64">
                  <c:v>8187.2386403803439</c:v>
                </c:pt>
                <c:pt idx="65">
                  <c:v>8466.8782626343218</c:v>
                </c:pt>
                <c:pt idx="66">
                  <c:v>8756.0694538781627</c:v>
                </c:pt>
                <c:pt idx="67">
                  <c:v>9055.1383680220515</c:v>
                </c:pt>
                <c:pt idx="68">
                  <c:v>9364.42230415833</c:v>
                </c:pt>
                <c:pt idx="69">
                  <c:v>9684.2700941164658</c:v>
                </c:pt>
                <c:pt idx="70">
                  <c:v>10015.042499623922</c:v>
                </c:pt>
                <c:pt idx="71">
                  <c:v>10357.112620282798</c:v>
                </c:pt>
                <c:pt idx="72">
                  <c:v>10710.866313609711</c:v>
                </c:pt>
                <c:pt idx="73">
                  <c:v>11076.702628332238</c:v>
                </c:pt>
                <c:pt idx="74">
                  <c:v>11455.034252028239</c:v>
                </c:pt>
                <c:pt idx="75">
                  <c:v>11846.287974065661</c:v>
                </c:pt>
                <c:pt idx="76">
                  <c:v>12250.905164673428</c:v>
                </c:pt>
                <c:pt idx="77">
                  <c:v>12669.342270863684</c:v>
                </c:pt>
                <c:pt idx="78">
                  <c:v>13102.07132984043</c:v>
                </c:pt>
                <c:pt idx="79">
                  <c:v>13549.580500472279</c:v>
                </c:pt>
                <c:pt idx="80">
                  <c:v>14012.374613376718</c:v>
                </c:pt>
                <c:pt idx="81">
                  <c:v>14490.975740156258</c:v>
                </c:pt>
                <c:pt idx="82">
                  <c:v>14985.923782338627</c:v>
                </c:pt>
                <c:pt idx="83">
                  <c:v>15497.777080598509</c:v>
                </c:pt>
                <c:pt idx="84">
                  <c:v>16027.113044872647</c:v>
                </c:pt>
                <c:pt idx="85">
                  <c:v>16574.52880601928</c:v>
                </c:pt>
                <c:pt idx="86">
                  <c:v>17140.641889713981</c:v>
                </c:pt>
                <c:pt idx="87">
                  <c:v>17726.090913314772</c:v>
                </c:pt>
                <c:pt idx="88">
                  <c:v>18331.536306468563</c:v>
                </c:pt>
                <c:pt idx="89">
                  <c:v>18957.661056268087</c:v>
                </c:pt>
                <c:pt idx="90">
                  <c:v>19605.171477803418</c:v>
                </c:pt>
                <c:pt idx="91">
                  <c:v>20274.798010985171</c:v>
                </c:pt>
                <c:pt idx="92">
                  <c:v>20967.296044548209</c:v>
                </c:pt>
                <c:pt idx="93">
                  <c:v>21683.446768175636</c:v>
                </c:pt>
                <c:pt idx="94">
                  <c:v>22424.058053713619</c:v>
                </c:pt>
                <c:pt idx="95">
                  <c:v>23189.965366478897</c:v>
                </c:pt>
                <c:pt idx="96">
                  <c:v>23982.032707692819</c:v>
                </c:pt>
                <c:pt idx="97">
                  <c:v>24801.153589108995</c:v>
                </c:pt>
                <c:pt idx="98">
                  <c:v>25648.252040936357</c:v>
                </c:pt>
                <c:pt idx="99">
                  <c:v>26524.283654195544</c:v>
                </c:pt>
                <c:pt idx="100">
                  <c:v>27430.23665868448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'3_Stage Structure w TEDs'!$E$10:$E$11</c:f>
              <c:strCache>
                <c:ptCount val="1"/>
                <c:pt idx="0">
                  <c:v>100 yr simulation of stage structured population growth S. adults</c:v>
                </c:pt>
              </c:strCache>
            </c:strRef>
          </c:tx>
          <c:spPr>
            <a:ln w="28575">
              <a:noFill/>
            </a:ln>
          </c:spPr>
          <c:xVal>
            <c:numRef>
              <c:f>'3_Stage Structure w TEDs'!$A$12:$A$112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'3_Stage Structure w TEDs'!$E$12:$E$112</c:f>
              <c:numCache>
                <c:formatCode>0</c:formatCode>
                <c:ptCount val="101"/>
                <c:pt idx="0">
                  <c:v>300</c:v>
                </c:pt>
                <c:pt idx="1">
                  <c:v>236.1</c:v>
                </c:pt>
                <c:pt idx="2">
                  <c:v>186.19569999999999</c:v>
                </c:pt>
                <c:pt idx="3">
                  <c:v>148.47830789999998</c:v>
                </c:pt>
                <c:pt idx="4">
                  <c:v>120.69192448329999</c:v>
                </c:pt>
                <c:pt idx="5">
                  <c:v>101.4897444003891</c:v>
                </c:pt>
                <c:pt idx="6">
                  <c:v>89.699251040333621</c:v>
                </c:pt>
                <c:pt idx="7">
                  <c:v>84.09040088323168</c:v>
                </c:pt>
                <c:pt idx="8">
                  <c:v>83.371126775228362</c:v>
                </c:pt>
                <c:pt idx="9">
                  <c:v>86.265636147557615</c:v>
                </c:pt>
                <c:pt idx="10">
                  <c:v>91.603471564000088</c:v>
                </c:pt>
                <c:pt idx="11">
                  <c:v>98.387514307806669</c:v>
                </c:pt>
                <c:pt idx="12">
                  <c:v>105.83102990854158</c:v>
                </c:pt>
                <c:pt idx="13">
                  <c:v>113.36517724251129</c:v>
                </c:pt>
                <c:pt idx="14">
                  <c:v>120.62352166685096</c:v>
                </c:pt>
                <c:pt idx="15">
                  <c:v>127.41161585287227</c:v>
                </c:pt>
                <c:pt idx="16">
                  <c:v>133.66924695653563</c:v>
                </c:pt>
                <c:pt idx="17">
                  <c:v>139.43150834624049</c:v>
                </c:pt>
                <c:pt idx="18">
                  <c:v>144.79307481340209</c:v>
                </c:pt>
                <c:pt idx="19">
                  <c:v>149.87832707026985</c:v>
                </c:pt>
                <c:pt idx="20">
                  <c:v>154.81849623405782</c:v>
                </c:pt>
                <c:pt idx="21">
                  <c:v>159.73587449004529</c:v>
                </c:pt>
                <c:pt idx="22">
                  <c:v>164.73437744093465</c:v>
                </c:pt>
                <c:pt idx="23">
                  <c:v>169.89531105481518</c:v>
                </c:pt>
                <c:pt idx="24">
                  <c:v>175.27702994529974</c:v>
                </c:pt>
                <c:pt idx="25">
                  <c:v>180.91720310286118</c:v>
                </c:pt>
                <c:pt idx="26">
                  <c:v>186.83655954124595</c:v>
                </c:pt>
                <c:pt idx="27">
                  <c:v>193.04321024315169</c:v>
                </c:pt>
                <c:pt idx="28">
                  <c:v>199.53688756556068</c:v>
                </c:pt>
                <c:pt idx="29">
                  <c:v>206.31267566613752</c:v>
                </c:pt>
                <c:pt idx="30">
                  <c:v>213.36400484351981</c:v>
                </c:pt>
                <c:pt idx="31">
                  <c:v>220.68483878796053</c:v>
                </c:pt>
                <c:pt idx="32">
                  <c:v>228.27109452587155</c:v>
                </c:pt>
                <c:pt idx="33">
                  <c:v>236.12140378920708</c:v>
                </c:pt>
                <c:pt idx="34">
                  <c:v>244.23735843455339</c:v>
                </c:pt>
                <c:pt idx="35">
                  <c:v>252.623389624346</c:v>
                </c:pt>
                <c:pt idx="36">
                  <c:v>261.28641909207676</c:v>
                </c:pt>
                <c:pt idx="37">
                  <c:v>270.2353984329194</c:v>
                </c:pt>
                <c:pt idx="38">
                  <c:v>279.48082512015958</c:v>
                </c:pt>
                <c:pt idx="39">
                  <c:v>289.03429641921389</c:v>
                </c:pt>
                <c:pt idx="40">
                  <c:v>298.90813760833555</c:v>
                </c:pt>
                <c:pt idx="41">
                  <c:v>309.11512063959304</c:v>
                </c:pt>
                <c:pt idx="42">
                  <c:v>319.66827424125262</c:v>
                </c:pt>
                <c:pt idx="43">
                  <c:v>330.58077635458699</c:v>
                </c:pt>
                <c:pt idx="44">
                  <c:v>341.86591409642142</c:v>
                </c:pt>
                <c:pt idx="45">
                  <c:v>353.53709426182377</c:v>
                </c:pt>
                <c:pt idx="46">
                  <c:v>365.60788776807243</c:v>
                </c:pt>
                <c:pt idx="47">
                  <c:v>378.09209348080651</c:v>
                </c:pt>
                <c:pt idx="48">
                  <c:v>391.00380977670875</c:v>
                </c:pt>
                <c:pt idx="49">
                  <c:v>404.35750537523899</c:v>
                </c:pt>
                <c:pt idx="50">
                  <c:v>418.16808398389549</c:v>
                </c:pt>
                <c:pt idx="51">
                  <c:v>432.45093988024905</c:v>
                </c:pt>
                <c:pt idx="52">
                  <c:v>447.22200356961139</c:v>
                </c:pt>
                <c:pt idx="53">
                  <c:v>462.49777808423903</c:v>
                </c:pt>
                <c:pt idx="54">
                  <c:v>478.29536737482795</c:v>
                </c:pt>
                <c:pt idx="55">
                  <c:v>494.63249867660431</c:v>
                </c:pt>
                <c:pt idx="56">
                  <c:v>511.52754081799378</c:v>
                </c:pt>
                <c:pt idx="57">
                  <c:v>528.99952028779467</c:v>
                </c:pt>
                <c:pt idx="58">
                  <c:v>547.0681365840087</c:v>
                </c:pt>
                <c:pt idx="59">
                  <c:v>565.75377801322657</c:v>
                </c:pt>
                <c:pt idx="60">
                  <c:v>585.07753875270441</c:v>
                </c:pt>
                <c:pt idx="61">
                  <c:v>605.061237667255</c:v>
                </c:pt>
                <c:pt idx="62">
                  <c:v>625.7274391118209</c:v>
                </c:pt>
                <c:pt idx="63">
                  <c:v>647.09947575633362</c:v>
                </c:pt>
                <c:pt idx="64">
                  <c:v>669.201473340446</c:v>
                </c:pt>
                <c:pt idx="65">
                  <c:v>692.05837719380872</c:v>
                </c:pt>
                <c:pt idx="66">
                  <c:v>715.69598033121883</c:v>
                </c:pt>
                <c:pt idx="67">
                  <c:v>740.14095293870196</c:v>
                </c:pt>
                <c:pt idx="68">
                  <c:v>765.42087309459225</c:v>
                </c:pt>
                <c:pt idx="69">
                  <c:v>791.56425860884633</c:v>
                </c:pt>
                <c:pt idx="70">
                  <c:v>818.60059990632965</c:v>
                </c:pt>
                <c:pt idx="71">
                  <c:v>846.56039392006846</c:v>
                </c:pt>
                <c:pt idx="72">
                  <c:v>875.47517899507397</c:v>
                </c:pt>
                <c:pt idx="73">
                  <c:v>905.37757083064525</c:v>
                </c:pt>
                <c:pt idx="74">
                  <c:v>936.30129950875289</c:v>
                </c:pt>
                <c:pt idx="75">
                  <c:v>968.28124766881717</c:v>
                </c:pt>
                <c:pt idx="76">
                  <c:v>1001.3534898960896</c:v>
                </c:pt>
                <c:pt idx="77">
                  <c:v>1035.555333393324</c:v>
                </c:pt>
                <c:pt idx="78">
                  <c:v>1070.9253600048939</c:v>
                </c:pt>
                <c:pt idx="79">
                  <c:v>1107.5034696602333</c:v>
                </c:pt>
                <c:pt idx="80">
                  <c:v>1145.3309253004686</c:v>
                </c:pt>
                <c:pt idx="81">
                  <c:v>1184.4503993491462</c:v>
                </c:pt>
                <c:pt idx="82">
                  <c:v>1224.9060217855344</c:v>
                </c:pt>
                <c:pt idx="83">
                  <c:v>1266.7434298773837</c:v>
                </c:pt>
                <c:pt idx="84">
                  <c:v>1310.0098196293657</c:v>
                </c:pt>
                <c:pt idx="85">
                  <c:v>1354.753999003663</c:v>
                </c:pt>
                <c:pt idx="86">
                  <c:v>1401.0264429702265</c:v>
                </c:pt>
                <c:pt idx="87">
                  <c:v>1448.8793504459309</c:v>
                </c:pt>
                <c:pt idx="88">
                  <c:v>1498.3667031840621</c:v>
                </c:pt>
                <c:pt idx="89">
                  <c:v>1549.5443266781158</c:v>
                </c:pt>
                <c:pt idx="90">
                  <c:v>1602.4699531466563</c:v>
                </c:pt>
                <c:pt idx="91">
                  <c:v>1657.2032866688671</c:v>
                </c:pt>
                <c:pt idx="92">
                  <c:v>1713.806070543357</c:v>
                </c:pt>
                <c:pt idx="93">
                  <c:v>1772.3421569457287</c:v>
                </c:pt>
                <c:pt idx="94">
                  <c:v>1832.8775789633464</c:v>
                </c:pt>
                <c:pt idx="95">
                  <c:v>1895.4806250886595</c:v>
                </c:pt>
                <c:pt idx="96">
                  <c:v>1960.2219162553602</c:v>
                </c:pt>
                <c:pt idx="97">
                  <c:v>2027.1744855045924</c:v>
                </c:pt>
                <c:pt idx="98">
                  <c:v>2096.4138603714109</c:v>
                </c:pt>
                <c:pt idx="99">
                  <c:v>2168.0181480847291</c:v>
                </c:pt>
                <c:pt idx="100">
                  <c:v>2242.0681236771197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'3_Stage Structure w TEDs'!$F$10:$F$11</c:f>
              <c:strCache>
                <c:ptCount val="1"/>
                <c:pt idx="0">
                  <c:v>100 yr simulation of stage structured population growth Adults</c:v>
                </c:pt>
              </c:strCache>
            </c:strRef>
          </c:tx>
          <c:spPr>
            <a:ln w="28575">
              <a:noFill/>
            </a:ln>
          </c:spPr>
          <c:xVal>
            <c:numRef>
              <c:f>'3_Stage Structure w TEDs'!$A$12:$A$112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'3_Stage Structure w TEDs'!$F$12:$F$112</c:f>
              <c:numCache>
                <c:formatCode>0</c:formatCode>
                <c:ptCount val="101"/>
                <c:pt idx="0">
                  <c:v>2</c:v>
                </c:pt>
                <c:pt idx="1">
                  <c:v>22.152000000000001</c:v>
                </c:pt>
                <c:pt idx="2">
                  <c:v>35.459952000000001</c:v>
                </c:pt>
                <c:pt idx="3">
                  <c:v>43.724225552</c:v>
                </c:pt>
                <c:pt idx="4">
                  <c:v>48.398946520751998</c:v>
                </c:pt>
                <c:pt idx="5">
                  <c:v>50.604528017043151</c:v>
                </c:pt>
                <c:pt idx="6">
                  <c:v>51.230869162156253</c:v>
                </c:pt>
                <c:pt idx="7">
                  <c:v>50.977790456791567</c:v>
                </c:pt>
                <c:pt idx="8">
                  <c:v>50.374691700209162</c:v>
                </c:pt>
                <c:pt idx="9">
                  <c:v>49.797466550098754</c:v>
                </c:pt>
                <c:pt idx="10">
                  <c:v>49.488643955920423</c:v>
                </c:pt>
                <c:pt idx="11">
                  <c:v>49.581088171738301</c:v>
                </c:pt>
                <c:pt idx="12">
                  <c:v>50.123384211373605</c:v>
                </c:pt>
                <c:pt idx="13">
                  <c:v>51.104594602944104</c:v>
                </c:pt>
                <c:pt idx="14">
                  <c:v>52.476456924669804</c:v>
                </c:pt>
                <c:pt idx="15">
                  <c:v>54.171775739356612</c:v>
                </c:pt>
                <c:pt idx="16">
                  <c:v>56.118465425671708</c:v>
                </c:pt>
                <c:pt idx="17">
                  <c:v>58.249284505932842</c:v>
                </c:pt>
                <c:pt idx="18">
                  <c:v>60.507715794741522</c:v>
                </c:pt>
                <c:pt idx="19">
                  <c:v>62.850688123504916</c:v>
                </c:pt>
                <c:pt idx="20">
                  <c:v>65.248929036968661</c:v>
                </c:pt>
                <c:pt idx="21">
                  <c:v>67.685719580300486</c:v>
                </c:pt>
                <c:pt idx="22">
                  <c:v>70.154729817666308</c:v>
                </c:pt>
                <c:pt idx="23">
                  <c:v>72.657480986259245</c:v>
                </c:pt>
                <c:pt idx="24">
                  <c:v>75.200834495690529</c:v>
                </c:pt>
                <c:pt idx="25">
                  <c:v>77.794769054505281</c:v>
                </c:pt>
                <c:pt idx="26">
                  <c:v>80.450587502741186</c:v>
                </c:pt>
                <c:pt idx="27">
                  <c:v>83.179600701205999</c:v>
                </c:pt>
                <c:pt idx="28">
                  <c:v>85.99226851079078</c:v>
                </c:pt>
                <c:pt idx="29">
                  <c:v>88.89773556991085</c:v>
                </c:pt>
                <c:pt idx="30">
                  <c:v>91.903678304539255</c:v>
                </c:pt>
                <c:pt idx="31">
                  <c:v>95.016374524135742</c:v>
                </c:pt>
                <c:pt idx="32">
                  <c:v>98.24091312072423</c:v>
                </c:pt>
                <c:pt idx="33">
                  <c:v>101.5814743215137</c:v>
                </c:pt>
                <c:pt idx="34">
                  <c:v>105.04162696331208</c:v>
                </c:pt>
                <c:pt idx="35">
                  <c:v>108.62460559341102</c:v>
                </c:pt>
                <c:pt idx="36">
                  <c:v>112.33354499428359</c:v>
                </c:pt>
                <c:pt idx="37">
                  <c:v>116.17166191325364</c:v>
                </c:pt>
                <c:pt idx="38">
                  <c:v>120.14238292944871</c:v>
                </c:pt>
                <c:pt idx="39">
                  <c:v>124.24942355436792</c:v>
                </c:pt>
                <c:pt idx="40">
                  <c:v>128.49682719013285</c:v>
                </c:pt>
                <c:pt idx="41">
                  <c:v>132.88897397592319</c:v>
                </c:pt>
                <c:pt idx="42">
                  <c:v>137.43056940640105</c:v>
                </c:pt>
                <c:pt idx="43">
                  <c:v>142.12662144841249</c:v>
                </c:pt>
                <c:pt idx="44">
                  <c:v>146.98241318092127</c:v>
                </c:pt>
                <c:pt idx="45">
                  <c:v>152.00347610504372</c:v>
                </c:pt>
                <c:pt idx="46">
                  <c:v>157.19556747782232</c:v>
                </c:pt>
                <c:pt idx="47">
                  <c:v>162.56465347880129</c:v>
                </c:pt>
                <c:pt idx="48">
                  <c:v>168.11689880412476</c:v>
                </c:pt>
                <c:pt idx="49">
                  <c:v>173.85866241722948</c:v>
                </c:pt>
                <c:pt idx="50">
                  <c:v>179.79649864300927</c:v>
                </c:pt>
                <c:pt idx="51">
                  <c:v>185.93716252218101</c:v>
                </c:pt>
                <c:pt idx="52">
                  <c:v>192.28761828128751</c:v>
                </c:pt>
                <c:pt idx="53">
                  <c:v>198.85504985714144</c:v>
                </c:pt>
                <c:pt idx="54">
                  <c:v>205.64687258458414</c:v>
                </c:pt>
                <c:pt idx="55">
                  <c:v>212.67074536558403</c:v>
                </c:pt>
                <c:pt idx="56">
                  <c:v>219.93458285026071</c:v>
                </c:pt>
                <c:pt idx="57">
                  <c:v>227.44656735245195</c:v>
                </c:pt>
                <c:pt idx="58">
                  <c:v>235.21516038031794</c:v>
                </c:pt>
                <c:pt idx="59">
                  <c:v>243.24911378087108</c:v>
                </c:pt>
                <c:pt idx="60">
                  <c:v>251.55748057694248</c:v>
                </c:pt>
                <c:pt idx="61">
                  <c:v>260.14962562058554</c:v>
                </c:pt>
                <c:pt idx="62">
                  <c:v>269.0352362050063</c:v>
                </c:pt>
                <c:pt idx="63">
                  <c:v>278.22433277518934</c:v>
                </c:pt>
                <c:pt idx="64">
                  <c:v>287.72727986249657</c:v>
                </c:pt>
                <c:pt idx="65">
                  <c:v>297.55479734669734</c:v>
                </c:pt>
                <c:pt idx="66">
                  <c:v>307.71797212488588</c:v>
                </c:pt>
                <c:pt idx="67">
                  <c:v>318.22827024392291</c:v>
                </c:pt>
                <c:pt idx="68">
                  <c:v>329.09754953350819</c:v>
                </c:pt>
                <c:pt idx="69">
                  <c:v>340.33807276178544</c:v>
                </c:pt>
                <c:pt idx="70">
                  <c:v>351.96252132472557</c:v>
                </c:pt>
                <c:pt idx="71">
                  <c:v>363.98400947409004</c:v>
                </c:pt>
                <c:pt idx="72">
                  <c:v>376.41609908586753</c:v>
                </c:pt>
                <c:pt idx="73">
                  <c:v>389.27281497088495</c:v>
                </c:pt>
                <c:pt idx="74">
                  <c:v>402.5686607309791</c:v>
                </c:pt>
                <c:pt idx="75">
                  <c:v>416.31863516693295</c:v>
                </c:pt>
                <c:pt idx="76">
                  <c:v>430.53824924771288</c:v>
                </c:pt>
                <c:pt idx="77">
                  <c:v>445.2435436539306</c:v>
                </c:pt>
                <c:pt idx="78">
                  <c:v>460.45110691158925</c:v>
                </c:pt>
                <c:pt idx="79">
                  <c:v>476.17809413488499</c:v>
                </c:pt>
                <c:pt idx="80">
                  <c:v>492.44224639905514</c:v>
                </c:pt>
                <c:pt idx="81">
                  <c:v>509.26191076600418</c:v>
                </c:pt>
                <c:pt idx="82">
                  <c:v>526.65606098676164</c:v>
                </c:pt>
                <c:pt idx="83">
                  <c:v>544.64431890581955</c:v>
                </c:pt>
                <c:pt idx="84">
                  <c:v>563.24697659315996</c:v>
                </c:pt>
                <c:pt idx="85">
                  <c:v>582.48501923040499</c:v>
                </c:pt>
                <c:pt idx="86">
                  <c:v>602.38014877808382</c:v>
                </c:pt>
                <c:pt idx="87">
                  <c:v>622.95480845157692</c:v>
                </c:pt>
                <c:pt idx="88">
                  <c:v>644.23220803390473</c:v>
                </c:pt>
                <c:pt idx="89">
                  <c:v>666.2363500542167</c:v>
                </c:pt>
                <c:pt idx="90">
                  <c:v>688.99205686160565</c:v>
                </c:pt>
                <c:pt idx="91">
                  <c:v>712.52499862473917</c:v>
                </c:pt>
                <c:pt idx="92">
                  <c:v>736.86172228875455</c:v>
                </c:pt>
                <c:pt idx="93">
                  <c:v>762.02968152189726</c:v>
                </c:pt>
                <c:pt idx="94">
                  <c:v>788.05726768549152</c:v>
                </c:pt>
                <c:pt idx="95">
                  <c:v>814.97384186199815</c:v>
                </c:pt>
                <c:pt idx="96">
                  <c:v>842.80976797713924</c:v>
                </c:pt>
                <c:pt idx="97">
                  <c:v>871.59644705333847</c:v>
                </c:pt>
                <c:pt idx="98">
                  <c:v>901.36635263303685</c:v>
                </c:pt>
                <c:pt idx="99">
                  <c:v>932.1530674117962</c:v>
                </c:pt>
                <c:pt idx="100">
                  <c:v>963.99132112249504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'3_Stage Structure w TEDs'!$G$10:$G$11</c:f>
              <c:strCache>
                <c:ptCount val="1"/>
                <c:pt idx="0">
                  <c:v>100 yr simulation of stage structured population growth Total</c:v>
                </c:pt>
              </c:strCache>
            </c:strRef>
          </c:tx>
          <c:spPr>
            <a:ln w="28575">
              <a:noFill/>
            </a:ln>
          </c:spPr>
          <c:xVal>
            <c:numRef>
              <c:f>'3_Stage Structure w TEDs'!$A$12:$A$112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'3_Stage Structure w TEDs'!$G$12:$G$112</c:f>
              <c:numCache>
                <c:formatCode>0</c:formatCode>
                <c:ptCount val="101"/>
                <c:pt idx="0">
                  <c:v>3102</c:v>
                </c:pt>
                <c:pt idx="1">
                  <c:v>3986.5320000000002</c:v>
                </c:pt>
                <c:pt idx="2">
                  <c:v>5712.5884320000014</c:v>
                </c:pt>
                <c:pt idx="3">
                  <c:v>7578.2735442319999</c:v>
                </c:pt>
                <c:pt idx="4">
                  <c:v>9296.4469580008317</c:v>
                </c:pt>
                <c:pt idx="5">
                  <c:v>10732.40231192905</c:v>
                </c:pt>
                <c:pt idx="6">
                  <c:v>11848.649317828493</c:v>
                </c:pt>
                <c:pt idx="7">
                  <c:v>12666.576252950743</c:v>
                </c:pt>
                <c:pt idx="8">
                  <c:v>13239.295133302243</c:v>
                </c:pt>
                <c:pt idx="9">
                  <c:v>13632.646445817283</c:v>
                </c:pt>
                <c:pt idx="10">
                  <c:v>13912.512827116669</c:v>
                </c:pt>
                <c:pt idx="11">
                  <c:v>14137.076821660534</c:v>
                </c:pt>
                <c:pt idx="12">
                  <c:v>14352.870096578867</c:v>
                </c:pt>
                <c:pt idx="13">
                  <c:v>14593.591892647501</c:v>
                </c:pt>
                <c:pt idx="14">
                  <c:v>14880.80049949213</c:v>
                </c:pt>
                <c:pt idx="15">
                  <c:v>15225.724456892476</c:v>
                </c:pt>
                <c:pt idx="16">
                  <c:v>15631.596374542438</c:v>
                </c:pt>
                <c:pt idx="17">
                  <c:v>16096.069589250626</c:v>
                </c:pt>
                <c:pt idx="18">
                  <c:v>16613.423842236214</c:v>
                </c:pt>
                <c:pt idx="19">
                  <c:v>17176.391440488092</c:v>
                </c:pt>
                <c:pt idx="20">
                  <c:v>17777.534833827522</c:v>
                </c:pt>
                <c:pt idx="21">
                  <c:v>18410.178949502406</c:v>
                </c:pt>
                <c:pt idx="22">
                  <c:v>19068.948735445625</c:v>
                </c:pt>
                <c:pt idx="23">
                  <c:v>19749.987878599208</c:v>
                </c:pt>
                <c:pt idx="24">
                  <c:v>20450.943265292357</c:v>
                </c:pt>
                <c:pt idx="25">
                  <c:v>21170.796298906385</c:v>
                </c:pt>
                <c:pt idx="26">
                  <c:v>21909.611169480984</c:v>
                </c:pt>
                <c:pt idx="27">
                  <c:v>22668.25534389645</c:v>
                </c:pt>
                <c:pt idx="28">
                  <c:v>23448.131803221306</c:v>
                </c:pt>
                <c:pt idx="29">
                  <c:v>24250.947900430838</c:v>
                </c:pt>
                <c:pt idx="30">
                  <c:v>25078.533353308347</c:v>
                </c:pt>
                <c:pt idx="31">
                  <c:v>25932.710373909689</c:v>
                </c:pt>
                <c:pt idx="32">
                  <c:v>26815.212325050572</c:v>
                </c:pt>
                <c:pt idx="33">
                  <c:v>27727.64331198296</c:v>
                </c:pt>
                <c:pt idx="34">
                  <c:v>28671.469300352263</c:v>
                </c:pt>
                <c:pt idx="35">
                  <c:v>29648.031160805604</c:v>
                </c:pt>
                <c:pt idx="36">
                  <c:v>30658.570945410964</c:v>
                </c:pt>
                <c:pt idx="37">
                  <c:v>31704.264232822363</c:v>
                </c:pt>
                <c:pt idx="38">
                  <c:v>32786.253160871653</c:v>
                </c:pt>
                <c:pt idx="39">
                  <c:v>33905.676520936497</c:v>
                </c:pt>
                <c:pt idx="40">
                  <c:v>35063.694838364063</c:v>
                </c:pt>
                <c:pt idx="41">
                  <c:v>36261.509610757021</c:v>
                </c:pt>
                <c:pt idx="42">
                  <c:v>37500.37678962855</c:v>
                </c:pt>
                <c:pt idx="43">
                  <c:v>38781.615185881303</c:v>
                </c:pt>
                <c:pt idx="44">
                  <c:v>40106.610799948772</c:v>
                </c:pt>
                <c:pt idx="45">
                  <c:v>41476.818181947165</c:v>
                </c:pt>
                <c:pt idx="46">
                  <c:v>42893.759877792014</c:v>
                </c:pt>
                <c:pt idx="47">
                  <c:v>44359.024871423877</c:v>
                </c:pt>
                <c:pt idx="48">
                  <c:v>45874.266739412815</c:v>
                </c:pt>
                <c:pt idx="49">
                  <c:v>47441.202029390915</c:v>
                </c:pt>
                <c:pt idx="50">
                  <c:v>49061.60918370734</c:v>
                </c:pt>
                <c:pt idx="51">
                  <c:v>50737.32816982123</c:v>
                </c:pt>
                <c:pt idx="52">
                  <c:v>52470.26085618807</c:v>
                </c:pt>
                <c:pt idx="53">
                  <c:v>54262.372087362055</c:v>
                </c:pt>
                <c:pt idx="54">
                  <c:v>56115.691361078985</c:v>
                </c:pt>
                <c:pt idx="55">
                  <c:v>58032.314987130558</c:v>
                </c:pt>
                <c:pt idx="56">
                  <c:v>60014.408605871999</c:v>
                </c:pt>
                <c:pt idx="57">
                  <c:v>62064.209956327999</c:v>
                </c:pt>
                <c:pt idx="58">
                  <c:v>64184.031804008227</c:v>
                </c:pt>
                <c:pt idx="59">
                  <c:v>66376.264961841094</c:v>
                </c:pt>
                <c:pt idx="60">
                  <c:v>68643.381360524203</c:v>
                </c:pt>
                <c:pt idx="61">
                  <c:v>70987.937144764219</c:v>
                </c:pt>
                <c:pt idx="62">
                  <c:v>73412.575788104412</c:v>
                </c:pt>
                <c:pt idx="63">
                  <c:v>75920.03123092241</c:v>
                </c:pt>
                <c:pt idx="64">
                  <c:v>78513.131053935838</c:v>
                </c:pt>
                <c:pt idx="65">
                  <c:v>81194.799703754717</c:v>
                </c:pt>
                <c:pt idx="66">
                  <c:v>83968.061788439445</c:v>
                </c:pt>
                <c:pt idx="67">
                  <c:v>86836.045460463429</c:v>
                </c:pt>
                <c:pt idx="68">
                  <c:v>89801.985902686691</c:v>
                </c:pt>
                <c:pt idx="69">
                  <c:v>92869.228930547048</c:v>
                </c:pt>
                <c:pt idx="70">
                  <c:v>96041.234721148401</c:v>
                </c:pt>
                <c:pt idx="71">
                  <c:v>99321.581677600072</c:v>
                </c:pt>
                <c:pt idx="72">
                  <c:v>102713.9704350379</c:v>
                </c:pt>
                <c:pt idx="73">
                  <c:v>106222.22801332285</c:v>
                </c:pt>
                <c:pt idx="74">
                  <c:v>109850.31212047242</c:v>
                </c:pt>
                <c:pt idx="75">
                  <c:v>113602.31561038744</c:v>
                </c:pt>
                <c:pt idx="76">
                  <c:v>117482.47109831141</c:v>
                </c:pt>
                <c:pt idx="77">
                  <c:v>121495.15573761008</c:v>
                </c:pt>
                <c:pt idx="78">
                  <c:v>125644.89616179741</c:v>
                </c:pt>
                <c:pt idx="79">
                  <c:v>129936.37359617946</c:v>
                </c:pt>
                <c:pt idx="80">
                  <c:v>134374.42914398178</c:v>
                </c:pt>
                <c:pt idx="81">
                  <c:v>138964.06925231701</c:v>
                </c:pt>
                <c:pt idx="82">
                  <c:v>143710.47136381347</c:v>
                </c:pt>
                <c:pt idx="83">
                  <c:v>148618.98976014479</c:v>
                </c:pt>
                <c:pt idx="84">
                  <c:v>153695.16160406877</c:v>
                </c:pt>
                <c:pt idx="85">
                  <c:v>158944.71318690822</c:v>
                </c:pt>
                <c:pt idx="86">
                  <c:v>164373.56638869052</c:v>
                </c:pt>
                <c:pt idx="87">
                  <c:v>169987.84535841961</c:v>
                </c:pt>
                <c:pt idx="88">
                  <c:v>175793.88342219425</c:v>
                </c:pt>
                <c:pt idx="89">
                  <c:v>181798.2302271176</c:v>
                </c:pt>
                <c:pt idx="90">
                  <c:v>188007.65912917675</c:v>
                </c:pt>
                <c:pt idx="91">
                  <c:v>194429.17483351214</c:v>
                </c:pt>
                <c:pt idx="92">
                  <c:v>201070.02129574766</c:v>
                </c:pt>
                <c:pt idx="93">
                  <c:v>207937.68989332279</c:v>
                </c:pt>
                <c:pt idx="94">
                  <c:v>215039.92787604872</c:v>
                </c:pt>
                <c:pt idx="95">
                  <c:v>222384.7471054139</c:v>
                </c:pt>
                <c:pt idx="96">
                  <c:v>229980.4330924805</c:v>
                </c:pt>
                <c:pt idx="97">
                  <c:v>237835.55434454608</c:v>
                </c:pt>
                <c:pt idx="98">
                  <c:v>245958.97203109367</c:v>
                </c:pt>
                <c:pt idx="99">
                  <c:v>254359.8499799147</c:v>
                </c:pt>
                <c:pt idx="100">
                  <c:v>263047.66501466651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3728"/>
        <c:axId val="85510400"/>
      </c:scatterChart>
      <c:valAx>
        <c:axId val="855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85510400"/>
        <c:crosses val="autoZero"/>
        <c:crossBetween val="midCat"/>
      </c:valAx>
      <c:valAx>
        <c:axId val="855104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  <a:r>
                  <a:rPr lang="en-US" baseline="0"/>
                  <a:t> Growth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8551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Stable Stage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'3_Stage Structure w TEDs'!$I$11:$M$11</c:f>
              <c:strCache>
                <c:ptCount val="5"/>
                <c:pt idx="0">
                  <c:v>Hatchlings</c:v>
                </c:pt>
                <c:pt idx="1">
                  <c:v>S. juvs</c:v>
                </c:pt>
                <c:pt idx="2">
                  <c:v>L. juvs</c:v>
                </c:pt>
                <c:pt idx="3">
                  <c:v>S. adults</c:v>
                </c:pt>
                <c:pt idx="4">
                  <c:v>Adults</c:v>
                </c:pt>
              </c:strCache>
            </c:strRef>
          </c:cat>
          <c:val>
            <c:numRef>
              <c:f>'3_Stage Structure w TEDs'!$I$66:$M$66</c:f>
              <c:numCache>
                <c:formatCode>0.00</c:formatCode>
                <c:ptCount val="5"/>
                <c:pt idx="0">
                  <c:v>0.29079637813939629</c:v>
                </c:pt>
                <c:pt idx="1">
                  <c:v>0.59273703096068797</c:v>
                </c:pt>
                <c:pt idx="2">
                  <c:v>0.10427851616768891</c:v>
                </c:pt>
                <c:pt idx="3">
                  <c:v>8.5233801058818733E-3</c:v>
                </c:pt>
                <c:pt idx="4">
                  <c:v>3.6646946263450613E-3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47872"/>
        <c:axId val="179886720"/>
      </c:barChart>
      <c:catAx>
        <c:axId val="178447872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79886720"/>
        <c:crosses val="autoZero"/>
        <c:auto val="1"/>
        <c:lblAlgn val="ctr"/>
        <c:lblOffset val="100"/>
        <c:noMultiLvlLbl val="0"/>
      </c:catAx>
      <c:valAx>
        <c:axId val="1798867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out"/>
        <c:minorTickMark val="none"/>
        <c:tickLblPos val="nextTo"/>
        <c:crossAx val="178447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Stage Structure Fertility</a:t>
            </a:r>
            <a:r>
              <a:rPr lang="en-US" baseline="0"/>
              <a:t> over 100 years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'4_Stage Structure Fertility'!$B$11</c:f>
              <c:strCache>
                <c:ptCount val="1"/>
                <c:pt idx="0">
                  <c:v>Hatchlings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'4_Stage Structure Fertility'!$A$12:$A$112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'4_Stage Structure Fertility'!$B$12:$B$112</c:f>
              <c:numCache>
                <c:formatCode>0</c:formatCode>
                <c:ptCount val="101"/>
                <c:pt idx="0">
                  <c:v>2000</c:v>
                </c:pt>
                <c:pt idx="1">
                  <c:v>15160</c:v>
                </c:pt>
                <c:pt idx="2">
                  <c:v>12108.456</c:v>
                </c:pt>
                <c:pt idx="3">
                  <c:v>9696.3292496000013</c:v>
                </c:pt>
                <c:pt idx="4">
                  <c:v>7841.2258608513612</c:v>
                </c:pt>
                <c:pt idx="5">
                  <c:v>6840.224591527337</c:v>
                </c:pt>
                <c:pt idx="6">
                  <c:v>6560.8423422983833</c:v>
                </c:pt>
                <c:pt idx="7">
                  <c:v>6746.6384843972301</c:v>
                </c:pt>
                <c:pt idx="8">
                  <c:v>7154.1423796982217</c:v>
                </c:pt>
                <c:pt idx="9">
                  <c:v>7613.520428100981</c:v>
                </c:pt>
                <c:pt idx="10">
                  <c:v>8035.4384331984947</c:v>
                </c:pt>
                <c:pt idx="11">
                  <c:v>8391.8351008448499</c:v>
                </c:pt>
                <c:pt idx="12">
                  <c:v>8690.2178263763963</c:v>
                </c:pt>
                <c:pt idx="13">
                  <c:v>8952.1626049609658</c:v>
                </c:pt>
                <c:pt idx="14">
                  <c:v>9199.6834382109791</c:v>
                </c:pt>
                <c:pt idx="15">
                  <c:v>9448.9454813011089</c:v>
                </c:pt>
                <c:pt idx="16">
                  <c:v>9709.0457961150641</c:v>
                </c:pt>
                <c:pt idx="17">
                  <c:v>9983.4253717591891</c:v>
                </c:pt>
                <c:pt idx="18">
                  <c:v>10272.079796768967</c:v>
                </c:pt>
                <c:pt idx="19">
                  <c:v>10573.517761700659</c:v>
                </c:pt>
                <c:pt idx="20">
                  <c:v>10886.061945269326</c:v>
                </c:pt>
                <c:pt idx="21">
                  <c:v>11208.491365309197</c:v>
                </c:pt>
                <c:pt idx="22">
                  <c:v>11540.207557404443</c:v>
                </c:pt>
                <c:pt idx="23">
                  <c:v>11881.139253954645</c:v>
                </c:pt>
                <c:pt idx="24">
                  <c:v>12231.555272427582</c:v>
                </c:pt>
                <c:pt idx="25">
                  <c:v>12591.887875154596</c:v>
                </c:pt>
                <c:pt idx="26">
                  <c:v>12962.609964369101</c:v>
                </c:pt>
                <c:pt idx="27">
                  <c:v>13344.170792259936</c:v>
                </c:pt>
                <c:pt idx="28">
                  <c:v>13736.976064666114</c:v>
                </c:pt>
                <c:pt idx="29">
                  <c:v>14141.393730018583</c:v>
                </c:pt>
                <c:pt idx="30">
                  <c:v>14557.769862348221</c:v>
                </c:pt>
                <c:pt idx="31">
                  <c:v>14986.444784950196</c:v>
                </c:pt>
                <c:pt idx="32">
                  <c:v>15427.764912204191</c:v>
                </c:pt>
                <c:pt idx="33">
                  <c:v>15882.08945428343</c:v>
                </c:pt>
                <c:pt idx="34">
                  <c:v>16349.793026157897</c:v>
                </c:pt>
                <c:pt idx="35">
                  <c:v>16831.265771468963</c:v>
                </c:pt>
                <c:pt idx="36">
                  <c:v>17326.912422432571</c:v>
                </c:pt>
                <c:pt idx="37">
                  <c:v>17837.151236863014</c:v>
                </c:pt>
                <c:pt idx="38">
                  <c:v>18362.413275088285</c:v>
                </c:pt>
                <c:pt idx="39">
                  <c:v>18903.142134756581</c:v>
                </c:pt>
                <c:pt idx="40">
                  <c:v>19459.794072879697</c:v>
                </c:pt>
                <c:pt idx="41">
                  <c:v>20032.838378803692</c:v>
                </c:pt>
                <c:pt idx="42">
                  <c:v>20622.757870016601</c:v>
                </c:pt>
                <c:pt idx="43">
                  <c:v>21230.049422068514</c:v>
                </c:pt>
                <c:pt idx="44">
                  <c:v>21855.224486413423</c:v>
                </c:pt>
                <c:pt idx="45">
                  <c:v>22498.809582147376</c:v>
                </c:pt>
                <c:pt idx="46">
                  <c:v>23161.346766167026</c:v>
                </c:pt>
                <c:pt idx="47">
                  <c:v>23843.39409351629</c:v>
                </c:pt>
                <c:pt idx="48">
                  <c:v>24545.526079809923</c:v>
                </c:pt>
                <c:pt idx="49">
                  <c:v>25268.334174490941</c:v>
                </c:pt>
                <c:pt idx="50">
                  <c:v>26012.427249947996</c:v>
                </c:pt>
                <c:pt idx="51">
                  <c:v>26778.432108555236</c:v>
                </c:pt>
                <c:pt idx="52">
                  <c:v>27566.994007907892</c:v>
                </c:pt>
                <c:pt idx="53">
                  <c:v>28378.777203767888</c:v>
                </c:pt>
                <c:pt idx="54">
                  <c:v>29214.465510156435</c:v>
                </c:pt>
                <c:pt idx="55">
                  <c:v>30074.762876286182</c:v>
                </c:pt>
                <c:pt idx="56">
                  <c:v>30960.393980365236</c:v>
                </c:pt>
                <c:pt idx="57">
                  <c:v>31872.104840592758</c:v>
                </c:pt>
                <c:pt idx="58">
                  <c:v>32810.663443853948</c:v>
                </c:pt>
                <c:pt idx="59">
                  <c:v>33776.860392717703</c:v>
                </c:pt>
                <c:pt idx="60">
                  <c:v>34771.509571371527</c:v>
                </c:pt>
                <c:pt idx="61">
                  <c:v>35795.448831126705</c:v>
                </c:pt>
                <c:pt idx="62">
                  <c:v>36849.54069611516</c:v>
                </c:pt>
                <c:pt idx="63">
                  <c:v>37934.67308979157</c:v>
                </c:pt>
                <c:pt idx="64">
                  <c:v>39051.760082855297</c:v>
                </c:pt>
                <c:pt idx="65">
                  <c:v>40201.742663216588</c:v>
                </c:pt>
                <c:pt idx="66">
                  <c:v>41385.589528647775</c:v>
                </c:pt>
                <c:pt idx="67">
                  <c:v>42604.297902780585</c:v>
                </c:pt>
                <c:pt idx="68">
                  <c:v>43858.894375132732</c:v>
                </c:pt>
                <c:pt idx="69">
                  <c:v>45150.435765869384</c:v>
                </c:pt>
                <c:pt idx="70">
                  <c:v>46480.010016027496</c:v>
                </c:pt>
                <c:pt idx="71">
                  <c:v>47848.737103953412</c:v>
                </c:pt>
                <c:pt idx="72">
                  <c:v>49257.769988726206</c:v>
                </c:pt>
                <c:pt idx="73">
                  <c:v>50708.295581362225</c:v>
                </c:pt>
                <c:pt idx="74">
                  <c:v>52201.535744619236</c:v>
                </c:pt>
                <c:pt idx="75">
                  <c:v>53738.748322242624</c:v>
                </c:pt>
                <c:pt idx="76">
                  <c:v>55321.228198520665</c:v>
                </c:pt>
                <c:pt idx="77">
                  <c:v>56950.30838904134</c:v>
                </c:pt>
                <c:pt idx="78">
                  <c:v>58627.361163569556</c:v>
                </c:pt>
                <c:pt idx="79">
                  <c:v>60353.799201990449</c:v>
                </c:pt>
                <c:pt idx="80">
                  <c:v>62131.076784292556</c:v>
                </c:pt>
                <c:pt idx="81">
                  <c:v>63960.691015593125</c:v>
                </c:pt>
                <c:pt idx="82">
                  <c:v>65844.183087237645</c:v>
                </c:pt>
                <c:pt idx="83">
                  <c:v>67783.139575035544</c:v>
                </c:pt>
                <c:pt idx="84">
                  <c:v>69779.193775726206</c:v>
                </c:pt>
                <c:pt idx="85">
                  <c:v>71834.027082800458</c:v>
                </c:pt>
                <c:pt idx="86">
                  <c:v>73949.370402836881</c:v>
                </c:pt>
                <c:pt idx="87">
                  <c:v>76127.005613546033</c:v>
                </c:pt>
                <c:pt idx="88">
                  <c:v>78368.76706475034</c:v>
                </c:pt>
                <c:pt idx="89">
                  <c:v>80676.543123564727</c:v>
                </c:pt>
                <c:pt idx="90">
                  <c:v>83052.277765078717</c:v>
                </c:pt>
                <c:pt idx="91">
                  <c:v>85497.972209880812</c:v>
                </c:pt>
                <c:pt idx="92">
                  <c:v>88015.686609803888</c:v>
                </c:pt>
                <c:pt idx="93">
                  <c:v>90607.54178331187</c:v>
                </c:pt>
                <c:pt idx="94">
                  <c:v>93275.721001989441</c:v>
                </c:pt>
                <c:pt idx="95">
                  <c:v>96022.471829639791</c:v>
                </c:pt>
                <c:pt idx="96">
                  <c:v>98850.108015539328</c:v>
                </c:pt>
                <c:pt idx="97">
                  <c:v>101761.01144344441</c:v>
                </c:pt>
                <c:pt idx="98">
                  <c:v>104757.63413799164</c:v>
                </c:pt>
                <c:pt idx="99">
                  <c:v>107842.50033018204</c:v>
                </c:pt>
                <c:pt idx="100">
                  <c:v>111018.2085836888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'4_Stage Structure Fertility'!$C$11</c:f>
              <c:strCache>
                <c:ptCount val="1"/>
                <c:pt idx="0">
                  <c:v>S. juvs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'4_Stage Structure Fertility'!$A$12:$A$112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'4_Stage Structure Fertility'!$C$12:$C$112</c:f>
              <c:numCache>
                <c:formatCode>0</c:formatCode>
                <c:ptCount val="101"/>
                <c:pt idx="0">
                  <c:v>500</c:v>
                </c:pt>
                <c:pt idx="1">
                  <c:v>1701.5</c:v>
                </c:pt>
                <c:pt idx="2">
                  <c:v>11429.154500000001</c:v>
                </c:pt>
                <c:pt idx="3">
                  <c:v>16207.9034135</c:v>
                </c:pt>
                <c:pt idx="4">
                  <c:v>17939.178343170501</c:v>
                </c:pt>
                <c:pt idx="5">
                  <c:v>17904.06983132353</c:v>
                </c:pt>
                <c:pt idx="6">
                  <c:v>17203.712690701395</c:v>
                </c:pt>
                <c:pt idx="7">
                  <c:v>16522.77860261449</c:v>
                </c:pt>
                <c:pt idx="8">
                  <c:v>16169.494334606115</c:v>
                </c:pt>
                <c:pt idx="9">
                  <c:v>16196.200623524397</c:v>
                </c:pt>
                <c:pt idx="10">
                  <c:v>16525.055327305814</c:v>
                </c:pt>
                <c:pt idx="11">
                  <c:v>17041.034837504973</c:v>
                </c:pt>
                <c:pt idx="12">
                  <c:v>17644.336183836269</c:v>
                </c:pt>
                <c:pt idx="13">
                  <c:v>18269.865370040963</c:v>
                </c:pt>
                <c:pt idx="14">
                  <c:v>18886.42511348745</c:v>
                </c:pt>
                <c:pt idx="15">
                  <c:v>19486.943175574088</c:v>
                </c:pt>
                <c:pt idx="16">
                  <c:v>20077.359252306829</c:v>
                </c:pt>
                <c:pt idx="17">
                  <c:v>20667.989466749368</c:v>
                </c:pt>
                <c:pt idx="18">
                  <c:v>21268.40872106226</c:v>
                </c:pt>
                <c:pt idx="19">
                  <c:v>21885.345193725821</c:v>
                </c:pt>
                <c:pt idx="20">
                  <c:v>22522.522160337197</c:v>
                </c:pt>
                <c:pt idx="21">
                  <c:v>23181.424891773844</c:v>
                </c:pt>
                <c:pt idx="22">
                  <c:v>23862.273370500719</c:v>
                </c:pt>
                <c:pt idx="23">
                  <c:v>24564.818280710002</c:v>
                </c:pt>
                <c:pt idx="24">
                  <c:v>25288.836247758514</c:v>
                </c:pt>
                <c:pt idx="25">
                  <c:v>26034.351691062853</c:v>
                </c:pt>
                <c:pt idx="26">
                  <c:v>26801.673554546542</c:v>
                </c:pt>
                <c:pt idx="27">
                  <c:v>27591.338234795359</c:v>
                </c:pt>
                <c:pt idx="28">
                  <c:v>28404.026063836594</c:v>
                </c:pt>
                <c:pt idx="29">
                  <c:v>29240.489166526753</c:v>
                </c:pt>
                <c:pt idx="30">
                  <c:v>30101.504651830852</c:v>
                </c:pt>
                <c:pt idx="31">
                  <c:v>30987.852427322134</c:v>
                </c:pt>
                <c:pt idx="32">
                  <c:v>31900.31048624884</c:v>
                </c:pt>
                <c:pt idx="33">
                  <c:v>32839.659587570764</c:v>
                </c:pt>
                <c:pt idx="34">
                  <c:v>33806.691071703564</c:v>
                </c:pt>
                <c:pt idx="35">
                  <c:v>34802.214116064184</c:v>
                </c:pt>
                <c:pt idx="36">
                  <c:v>35827.060919334668</c:v>
                </c:pt>
                <c:pt idx="37">
                  <c:v>36882.089711434259</c:v>
                </c:pt>
                <c:pt idx="38">
                  <c:v>37968.186152020819</c:v>
                </c:pt>
                <c:pt idx="39">
                  <c:v>39086.26382555523</c:v>
                </c:pt>
                <c:pt idx="40">
                  <c:v>40237.264410326017</c:v>
                </c:pt>
                <c:pt idx="41">
                  <c:v>41422.157879652979</c:v>
                </c:pt>
                <c:pt idx="42">
                  <c:v>42641.942895088534</c:v>
                </c:pt>
                <c:pt idx="43">
                  <c:v>43897.647417508444</c:v>
                </c:pt>
                <c:pt idx="44">
                  <c:v>45190.329494404679</c:v>
                </c:pt>
                <c:pt idx="45">
                  <c:v>46521.078162895545</c:v>
                </c:pt>
                <c:pt idx="46">
                  <c:v>47891.014416465048</c:v>
                </c:pt>
                <c:pt idx="47">
                  <c:v>49301.292201937671</c:v>
                </c:pt>
                <c:pt idx="48">
                  <c:v>50753.099431085677</c:v>
                </c:pt>
                <c:pt idx="49">
                  <c:v>52247.659003924928</c:v>
                </c:pt>
                <c:pt idx="50">
                  <c:v>53786.229847540613</c:v>
                </c:pt>
                <c:pt idx="51">
                  <c:v>55370.107976535946</c:v>
                </c:pt>
                <c:pt idx="52">
                  <c:v>57000.627580779554</c:v>
                </c:pt>
                <c:pt idx="53">
                  <c:v>58679.16214462585</c:v>
                </c:pt>
                <c:pt idx="54">
                  <c:v>60407.125600215295</c:v>
                </c:pt>
                <c:pt idx="55">
                  <c:v>62185.973516306942</c:v>
                </c:pt>
                <c:pt idx="56">
                  <c:v>64017.204323456957</c:v>
                </c:pt>
                <c:pt idx="57">
                  <c:v>65902.36057613678</c:v>
                </c:pt>
                <c:pt idx="58">
                  <c:v>67843.030252424272</c:v>
                </c:pt>
                <c:pt idx="59">
                  <c:v>69840.848092055676</c:v>
                </c:pt>
                <c:pt idx="60">
                  <c:v>71897.496973799585</c:v>
                </c:pt>
                <c:pt idx="61">
                  <c:v>74014.709333256891</c:v>
                </c:pt>
                <c:pt idx="62">
                  <c:v>76194.26862229011</c:v>
                </c:pt>
                <c:pt idx="63">
                  <c:v>78438.010811347689</c:v>
                </c:pt>
                <c:pt idx="64">
                  <c:v>80747.825935986737</c:v>
                </c:pt>
                <c:pt idx="65">
                  <c:v>83125.659688925996</c:v>
                </c:pt>
                <c:pt idx="66">
                  <c:v>85573.515058986173</c:v>
                </c:pt>
                <c:pt idx="67">
                  <c:v>88093.454018304532</c:v>
                </c:pt>
                <c:pt idx="68">
                  <c:v>90687.599259244977</c:v>
                </c:pt>
                <c:pt idx="69">
                  <c:v>93358.135982463806</c:v>
                </c:pt>
                <c:pt idx="70">
                  <c:v>96107.3137376339</c:v>
                </c:pt>
                <c:pt idx="71">
                  <c:v>98937.448318375187</c:v>
                </c:pt>
                <c:pt idx="72">
                  <c:v>101850.9237129863</c:v>
                </c:pt>
                <c:pt idx="73">
                  <c:v>104850.19411261956</c:v>
                </c:pt>
                <c:pt idx="74">
                  <c:v>107937.78597859104</c:v>
                </c:pt>
                <c:pt idx="75">
                  <c:v>111116.30017056748</c:v>
                </c:pt>
                <c:pt idx="76">
                  <c:v>114388.4141374227</c:v>
                </c:pt>
                <c:pt idx="77">
                  <c:v>117756.8841726096</c:v>
                </c:pt>
                <c:pt idx="78">
                  <c:v>121224.54773594746</c:v>
                </c:pt>
                <c:pt idx="79">
                  <c:v>124794.32584378051</c:v>
                </c:pt>
                <c:pt idx="80">
                  <c:v>128469.22552952125</c:v>
                </c:pt>
                <c:pt idx="81">
                  <c:v>132252.34237665089</c:v>
                </c:pt>
                <c:pt idx="82">
                  <c:v>136146.86312631093</c:v>
                </c:pt>
                <c:pt idx="83">
                  <c:v>140156.068361682</c:v>
                </c:pt>
                <c:pt idx="84">
                  <c:v>144283.33527141143</c:v>
                </c:pt>
                <c:pt idx="85">
                  <c:v>148532.14049441743</c:v>
                </c:pt>
                <c:pt idx="86">
                  <c:v>152906.06304846576</c:v>
                </c:pt>
                <c:pt idx="87">
                  <c:v>157408.78734498631</c:v>
                </c:pt>
                <c:pt idx="88">
                  <c:v>162044.10629266893</c:v>
                </c:pt>
                <c:pt idx="89">
                  <c:v>166815.92449245273</c:v>
                </c:pt>
                <c:pt idx="90">
                  <c:v>171728.26152660046</c:v>
                </c:pt>
                <c:pt idx="91">
                  <c:v>176785.25534462824</c:v>
                </c:pt>
                <c:pt idx="92">
                  <c:v>181991.1657489432</c:v>
                </c:pt>
                <c:pt idx="93">
                  <c:v>187350.37798312469</c:v>
                </c:pt>
                <c:pt idx="94">
                  <c:v>192867.40642587215</c:v>
                </c:pt>
                <c:pt idx="95">
                  <c:v>198546.89839373098</c:v>
                </c:pt>
                <c:pt idx="96">
                  <c:v>204393.63805579973</c:v>
                </c:pt>
                <c:pt idx="97">
                  <c:v>210412.55046371627</c:v>
                </c:pt>
                <c:pt idx="98">
                  <c:v>216608.70570031751</c:v>
                </c:pt>
                <c:pt idx="99">
                  <c:v>222987.32315046759</c:v>
                </c:pt>
                <c:pt idx="100">
                  <c:v>229553.77589765159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'4_Stage Structure Fertility'!$D$11</c:f>
              <c:strCache>
                <c:ptCount val="1"/>
                <c:pt idx="0">
                  <c:v>L. juvs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'4_Stage Structure Fertility'!$A$12:$A$112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'4_Stage Structure Fertility'!$D$12:$D$112</c:f>
              <c:numCache>
                <c:formatCode>0</c:formatCode>
                <c:ptCount val="101"/>
                <c:pt idx="0">
                  <c:v>300</c:v>
                </c:pt>
                <c:pt idx="1">
                  <c:v>220.60000000000002</c:v>
                </c:pt>
                <c:pt idx="2">
                  <c:v>224.90470000000005</c:v>
                </c:pt>
                <c:pt idx="3">
                  <c:v>684.93264940000006</c:v>
                </c:pt>
                <c:pt idx="4">
                  <c:v>1211.7722110903001</c:v>
                </c:pt>
                <c:pt idx="5">
                  <c:v>1639.2757248153407</c:v>
                </c:pt>
                <c:pt idx="6">
                  <c:v>1918.4954332758848</c:v>
                </c:pt>
                <c:pt idx="7">
                  <c:v>2069.0259961252218</c:v>
                </c:pt>
                <c:pt idx="8">
                  <c:v>2135.9206737771519</c:v>
                </c:pt>
                <c:pt idx="9">
                  <c:v>2163.2661163980765</c:v>
                </c:pt>
                <c:pt idx="10">
                  <c:v>2182.4872677791832</c:v>
                </c:pt>
                <c:pt idx="11">
                  <c:v>2210.5717353142968</c:v>
                </c:pt>
                <c:pt idx="12">
                  <c:v>2253.2742674642268</c:v>
                </c:pt>
                <c:pt idx="13">
                  <c:v>2309.6849943643019</c:v>
                </c:pt>
                <c:pt idx="14">
                  <c:v>2376.1467136892716</c:v>
                </c:pt>
                <c:pt idx="15">
                  <c:v>2448.7903712277616</c:v>
                </c:pt>
                <c:pt idx="16">
                  <c:v>2524.7416031486214</c:v>
                </c:pt>
                <c:pt idx="17">
                  <c:v>2602.3911181270651</c:v>
                </c:pt>
                <c:pt idx="18">
                  <c:v>2681.166469546702</c:v>
                </c:pt>
                <c:pt idx="19">
                  <c:v>2761.1415803821096</c:v>
                </c:pt>
                <c:pt idx="20">
                  <c:v>2842.6812424161599</c:v>
                </c:pt>
                <c:pt idx="21">
                  <c:v>2926.2001178032651</c:v>
                </c:pt>
                <c:pt idx="22">
                  <c:v>3012.0404473101162</c:v>
                </c:pt>
                <c:pt idx="23">
                  <c:v>3100.4374222962801</c:v>
                </c:pt>
                <c:pt idx="24">
                  <c:v>3191.5338456420263</c:v>
                </c:pt>
                <c:pt idx="25">
                  <c:v>3285.4130402314613</c:v>
                </c:pt>
                <c:pt idx="26">
                  <c:v>3382.1308969120246</c:v>
                </c:pt>
                <c:pt idx="27">
                  <c:v>3481.7386563348882</c:v>
                </c:pt>
                <c:pt idx="28">
                  <c:v>3584.2951942474037</c:v>
                </c:pt>
                <c:pt idx="29">
                  <c:v>3689.8711676208645</c:v>
                </c:pt>
                <c:pt idx="30">
                  <c:v>3798.5483479536651</c:v>
                </c:pt>
                <c:pt idx="31">
                  <c:v>3910.4169832416082</c:v>
                </c:pt>
                <c:pt idx="32">
                  <c:v>4025.5730220738769</c:v>
                </c:pt>
                <c:pt idx="33">
                  <c:v>4144.116068356233</c:v>
                </c:pt>
                <c:pt idx="34">
                  <c:v>4266.1482575258715</c:v>
                </c:pt>
                <c:pt idx="35">
                  <c:v>4391.7738855645657</c:v>
                </c:pt>
                <c:pt idx="36">
                  <c:v>4521.0995062709371</c:v>
                </c:pt>
                <c:pt idx="37">
                  <c:v>4654.2342388287352</c:v>
                </c:pt>
                <c:pt idx="38">
                  <c:v>4791.2901113478893</c:v>
                </c:pt>
                <c:pt idx="39">
                  <c:v>4932.3823523005422</c:v>
                </c:pt>
                <c:pt idx="40">
                  <c:v>5077.6296052625521</c:v>
                </c:pt>
                <c:pt idx="41">
                  <c:v>5227.1540779428196</c:v>
                </c:pt>
                <c:pt idx="42">
                  <c:v>5381.0816495521231</c:v>
                </c:pt>
                <c:pt idx="43">
                  <c:v>5539.5419598249064</c:v>
                </c:pt>
                <c:pt idx="44">
                  <c:v>5702.6684962278605</c:v>
                </c:pt>
                <c:pt idx="45">
                  <c:v>5870.598688258724</c:v>
                </c:pt>
                <c:pt idx="46">
                  <c:v>6043.4740118420723</c:v>
                </c:pt>
                <c:pt idx="47">
                  <c:v>6221.4401033540989</c:v>
                </c:pt>
                <c:pt idx="48">
                  <c:v>6404.646881394714</c:v>
                </c:pt>
                <c:pt idx="49">
                  <c:v>6593.2486743373538</c:v>
                </c:pt>
                <c:pt idx="50">
                  <c:v>6787.4043522241136</c:v>
                </c:pt>
                <c:pt idx="51">
                  <c:v>6987.2774622456509</c:v>
                </c:pt>
                <c:pt idx="52">
                  <c:v>7193.0363675925819</c:v>
                </c:pt>
                <c:pt idx="53">
                  <c:v>7404.8543898049656</c:v>
                </c:pt>
                <c:pt idx="54">
                  <c:v>7622.9099548992772</c:v>
                </c:pt>
                <c:pt idx="55">
                  <c:v>7847.3867435789443</c:v>
                </c:pt>
                <c:pt idx="56">
                  <c:v>8078.4738457977928</c:v>
                </c:pt>
                <c:pt idx="57">
                  <c:v>8316.3659198916266</c:v>
                </c:pt>
                <c:pt idx="58">
                  <c:v>8561.2633564472271</c:v>
                </c:pt>
                <c:pt idx="59">
                  <c:v>8813.3724470497691</c:v>
                </c:pt>
                <c:pt idx="60">
                  <c:v>9072.9055580383156</c:v>
                </c:pt>
                <c:pt idx="61">
                  <c:v>9340.0813093997549</c:v>
                </c:pt>
                <c:pt idx="62">
                  <c:v>9615.1247589387131</c:v>
                </c:pt>
                <c:pt idx="63">
                  <c:v>9898.2675918703699</c:v>
                </c:pt>
                <c:pt idx="64">
                  <c:v>10189.748315992176</c:v>
                </c:pt>
                <c:pt idx="65">
                  <c:v>10489.812462598236</c:v>
                </c:pt>
                <c:pt idx="66">
                  <c:v>10798.712793306564</c:v>
                </c:pt>
                <c:pt idx="67">
                  <c:v>11116.709512974763</c:v>
                </c:pt>
                <c:pt idx="68">
                  <c:v>11444.070488884732</c:v>
                </c:pt>
                <c:pt idx="69">
                  <c:v>11781.071476381783</c:v>
                </c:pt>
                <c:pt idx="70">
                  <c:v>12127.996351158632</c:v>
                </c:pt>
                <c:pt idx="71">
                  <c:v>12485.137348380014</c:v>
                </c:pt>
                <c:pt idx="72">
                  <c:v>12852.795308849305</c:v>
                </c:pt>
                <c:pt idx="73">
                  <c:v>13231.27993242435</c:v>
                </c:pt>
                <c:pt idx="74">
                  <c:v>13620.910038895918</c:v>
                </c:pt>
                <c:pt idx="75">
                  <c:v>14022.013836548398</c:v>
                </c:pt>
                <c:pt idx="76">
                  <c:v>14434.92919862897</c:v>
                </c:pt>
                <c:pt idx="77">
                  <c:v>14860.003947958101</c:v>
                </c:pt>
                <c:pt idx="78">
                  <c:v>15297.596149921124</c:v>
                </c:pt>
                <c:pt idx="79">
                  <c:v>15748.07441408771</c:v>
                </c:pt>
                <c:pt idx="80">
                  <c:v>16211.818204713309</c:v>
                </c:pt>
                <c:pt idx="81">
                  <c:v>16689.218160384142</c:v>
                </c:pt>
                <c:pt idx="82">
                  <c:v>17180.676423074976</c:v>
                </c:pt>
                <c:pt idx="83">
                  <c:v>17686.606976896874</c:v>
                </c:pt>
                <c:pt idx="84">
                  <c:v>18207.435996820299</c:v>
                </c:pt>
                <c:pt idx="85">
                  <c:v>18743.602207667274</c:v>
                </c:pt>
                <c:pt idx="86">
                  <c:v>19295.557253675019</c:v>
                </c:pt>
                <c:pt idx="87">
                  <c:v>19863.766078942379</c:v>
                </c:pt>
                <c:pt idx="88">
                  <c:v>20448.707319079498</c:v>
                </c:pt>
                <c:pt idx="89">
                  <c:v>21050.873704390669</c:v>
                </c:pt>
                <c:pt idx="90">
                  <c:v>21670.772474929949</c:v>
                </c:pt>
                <c:pt idx="91">
                  <c:v>22308.925807779196</c:v>
                </c:pt>
                <c:pt idx="92">
                  <c:v>22965.87125690846</c:v>
                </c:pt>
                <c:pt idx="93">
                  <c:v>23642.162205989189</c:v>
                </c:pt>
                <c:pt idx="94">
                  <c:v>24338.368334541759</c:v>
                </c:pt>
                <c:pt idx="95">
                  <c:v>25055.076097809928</c:v>
                </c:pt>
                <c:pt idx="96">
                  <c:v>25792.889220766479</c:v>
                </c:pt>
                <c:pt idx="97">
                  <c:v>26552.429206666166</c:v>
                </c:pt>
                <c:pt idx="98">
                  <c:v>27334.335860574338</c:v>
                </c:pt>
                <c:pt idx="99">
                  <c:v>28139.267828312266</c:v>
                </c:pt>
                <c:pt idx="100">
                  <c:v>28967.903151273138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'4_Stage Structure Fertility'!$E$11</c:f>
              <c:strCache>
                <c:ptCount val="1"/>
                <c:pt idx="0">
                  <c:v>S. adults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'4_Stage Structure Fertility'!$A$12:$A$112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'4_Stage Structure Fertility'!$E$12:$E$112</c:f>
              <c:numCache>
                <c:formatCode>0</c:formatCode>
                <c:ptCount val="101"/>
                <c:pt idx="0">
                  <c:v>300</c:v>
                </c:pt>
                <c:pt idx="1">
                  <c:v>210.3</c:v>
                </c:pt>
                <c:pt idx="2">
                  <c:v>147.61600000000001</c:v>
                </c:pt>
                <c:pt idx="3">
                  <c:v>104.94730130000002</c:v>
                </c:pt>
                <c:pt idx="4">
                  <c:v>84.587779825200016</c:v>
                </c:pt>
                <c:pt idx="5">
                  <c:v>80.712537851502105</c:v>
                </c:pt>
                <c:pt idx="6">
                  <c:v>86.192189586215918</c:v>
                </c:pt>
                <c:pt idx="7">
                  <c:v>95.234486530041067</c:v>
                </c:pt>
                <c:pt idx="8">
                  <c:v>104.26141373986722</c:v>
                </c:pt>
                <c:pt idx="9">
                  <c:v>111.68877697235533</c:v>
                </c:pt>
                <c:pt idx="10">
                  <c:v>117.27380210670979</c:v>
                </c:pt>
                <c:pt idx="11">
                  <c:v>121.44799112458057</c:v>
                </c:pt>
                <c:pt idx="12">
                  <c:v>124.82839291793559</c:v>
                </c:pt>
                <c:pt idx="13">
                  <c:v>127.94517505185239</c:v>
                </c:pt>
                <c:pt idx="14">
                  <c:v>131.14262427828507</c:v>
                </c:pt>
                <c:pt idx="15">
                  <c:v>134.58605731788657</c:v>
                </c:pt>
                <c:pt idx="16">
                  <c:v>138.31470814412612</c:v>
                </c:pt>
                <c:pt idx="17">
                  <c:v>142.30072141411785</c:v>
                </c:pt>
                <c:pt idx="18">
                  <c:v>146.4945232488426</c:v>
                </c:pt>
                <c:pt idx="19">
                  <c:v>150.851427777098</c:v>
                </c:pt>
                <c:pt idx="20">
                  <c:v>155.34236377124091</c:v>
                </c:pt>
                <c:pt idx="21">
                  <c:v>159.95443569789336</c:v>
                </c:pt>
                <c:pt idx="22">
                  <c:v>164.68672738422532</c:v>
                </c:pt>
                <c:pt idx="23">
                  <c:v>169.5451165749339</c:v>
                </c:pt>
                <c:pt idx="24">
                  <c:v>174.53808052773425</c:v>
                </c:pt>
                <c:pt idx="25">
                  <c:v>179.67411398711326</c:v>
                </c:pt>
                <c:pt idx="26">
                  <c:v>184.960593503609</c:v>
                </c:pt>
                <c:pt idx="27">
                  <c:v>190.40361181078981</c:v>
                </c:pt>
                <c:pt idx="28">
                  <c:v>196.00829772532154</c:v>
                </c:pt>
                <c:pt idx="29">
                  <c:v>201.77926773936997</c:v>
                </c:pt>
                <c:pt idx="30">
                  <c:v>207.72101278304675</c:v>
                </c:pt>
                <c:pt idx="31">
                  <c:v>213.83814932915752</c:v>
                </c:pt>
                <c:pt idx="32">
                  <c:v>220.13554052407596</c:v>
                </c:pt>
                <c:pt idx="33">
                  <c:v>226.61832605682349</c:v>
                </c:pt>
                <c:pt idx="34">
                  <c:v>233.29190366952207</c:v>
                </c:pt>
                <c:pt idx="35">
                  <c:v>240.16189519560561</c:v>
                </c:pt>
                <c:pt idx="36">
                  <c:v>247.23411634912978</c:v>
                </c:pt>
                <c:pt idx="37">
                  <c:v>254.51455796925433</c:v>
                </c:pt>
                <c:pt idx="38">
                  <c:v>262.00937907277739</c:v>
                </c:pt>
                <c:pt idx="39">
                  <c:v>269.72490864324408</c:v>
                </c:pt>
                <c:pt idx="40">
                  <c:v>277.66765238840276</c:v>
                </c:pt>
                <c:pt idx="41">
                  <c:v>285.84430142887919</c:v>
                </c:pt>
                <c:pt idx="42">
                  <c:v>294.26174105540917</c:v>
                </c:pt>
                <c:pt idx="43">
                  <c:v>302.92705874127938</c:v>
                </c:pt>
                <c:pt idx="44">
                  <c:v>311.84755129822577</c:v>
                </c:pt>
                <c:pt idx="45">
                  <c:v>321.03073141371931</c:v>
                </c:pt>
                <c:pt idx="46">
                  <c:v>330.48433390107232</c:v>
                </c:pt>
                <c:pt idx="47">
                  <c:v>340.21632194553069</c:v>
                </c:pt>
                <c:pt idx="48">
                  <c:v>350.23489353057982</c:v>
                </c:pt>
                <c:pt idx="49">
                  <c:v>360.54848813435501</c:v>
                </c:pt>
                <c:pt idx="50">
                  <c:v>371.16579372003986</c:v>
                </c:pt>
                <c:pt idx="51">
                  <c:v>382.09575400932533</c:v>
                </c:pt>
                <c:pt idx="52">
                  <c:v>393.34757601702722</c:v>
                </c:pt>
                <c:pt idx="53">
                  <c:v>404.93073782787167</c:v>
                </c:pt>
                <c:pt idx="54">
                  <c:v>416.85499660490285</c:v>
                </c:pt>
                <c:pt idx="55">
                  <c:v>429.13039682763008</c:v>
                </c:pt>
                <c:pt idx="56">
                  <c:v>441.76727876444369</c:v>
                </c:pt>
                <c:pt idx="57">
                  <c:v>454.77628718750867</c:v>
                </c:pt>
                <c:pt idx="58">
                  <c:v>468.16838033982185</c:v>
                </c:pt>
                <c:pt idx="59">
                  <c:v>481.95483916425587</c:v>
                </c:pt>
                <c:pt idx="60">
                  <c:v>496.14727680396811</c:v>
                </c:pt>
                <c:pt idx="61">
                  <c:v>510.75764838303428</c:v>
                </c:pt>
                <c:pt idx="62">
                  <c:v>525.79826107582471</c:v>
                </c:pt>
                <c:pt idx="63">
                  <c:v>541.28178447354799</c:v>
                </c:pt>
                <c:pt idx="64">
                  <c:v>557.22126125649675</c:v>
                </c:pt>
                <c:pt idx="65">
                  <c:v>573.63011818078212</c:v>
                </c:pt>
                <c:pt idx="66">
                  <c:v>590.52217738865988</c:v>
                </c:pt>
                <c:pt idx="67">
                  <c:v>607.91166805189073</c:v>
                </c:pt>
                <c:pt idx="68">
                  <c:v>625.81323835791</c:v>
                </c:pt>
                <c:pt idx="69">
                  <c:v>644.24196784890455</c:v>
                </c:pt>
                <c:pt idx="70">
                  <c:v>663.21338012420688</c:v>
                </c:pt>
                <c:pt idx="71">
                  <c:v>682.74345591672318</c:v>
                </c:pt>
                <c:pt idx="72">
                  <c:v>702.8486465544255</c:v>
                </c:pt>
                <c:pt idx="73">
                  <c:v>723.54588781825498</c:v>
                </c:pt>
                <c:pt idx="74">
                  <c:v>744.85261420811253</c:v>
                </c:pt>
                <c:pt idx="75">
                  <c:v>766.78677362895519</c:v>
                </c:pt>
                <c:pt idx="76">
                  <c:v>789.36684250936696</c:v>
                </c:pt>
                <c:pt idx="77">
                  <c:v>812.61184136533871</c:v>
                </c:pt>
                <c:pt idx="78">
                  <c:v>836.54135082236496</c:v>
                </c:pt>
                <c:pt idx="79">
                  <c:v>861.17552810935433</c:v>
                </c:pt>
                <c:pt idx="80">
                  <c:v>886.53512403824607</c:v>
                </c:pt>
                <c:pt idx="81">
                  <c:v>912.64150048363672</c:v>
                </c:pt>
                <c:pt idx="82">
                  <c:v>939.51664837713906</c:v>
                </c:pt>
                <c:pt idx="83">
                  <c:v>967.18320623163345</c:v>
                </c:pt>
                <c:pt idx="84">
                  <c:v>995.66447921101462</c:v>
                </c:pt>
                <c:pt idx="85">
                  <c:v>1024.9844587614975</c:v>
                </c:pt>
                <c:pt idx="86">
                  <c:v>1055.1678428210196</c:v>
                </c:pt>
                <c:pt idx="87">
                  <c:v>1086.2400566237607</c:v>
                </c:pt>
                <c:pt idx="88">
                  <c:v>1118.2272741173101</c:v>
                </c:pt>
                <c:pt idx="89">
                  <c:v>1151.156440010516</c:v>
                </c:pt>
                <c:pt idx="90">
                  <c:v>1185.0552924705946</c:v>
                </c:pt>
                <c:pt idx="91">
                  <c:v>1219.9523864886146</c:v>
                </c:pt>
                <c:pt idx="92">
                  <c:v>1255.8771179330399</c:v>
                </c:pt>
                <c:pt idx="93">
                  <c:v>1292.8597483115941</c:v>
                </c:pt>
                <c:pt idx="94">
                  <c:v>1330.9314302623018</c:v>
                </c:pt>
                <c:pt idx="95">
                  <c:v>1370.1242337951833</c:v>
                </c:pt>
                <c:pt idx="96">
                  <c:v>1410.4711733067036</c:v>
                </c:pt>
                <c:pt idx="97">
                  <c:v>1452.0062353897351</c:v>
                </c:pt>
                <c:pt idx="98">
                  <c:v>1494.7644074624566</c:v>
                </c:pt>
                <c:pt idx="99">
                  <c:v>1538.7817072403079</c:v>
                </c:pt>
                <c:pt idx="100">
                  <c:v>1584.095213075823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'4_Stage Structure Fertility'!$F$11</c:f>
              <c:strCache>
                <c:ptCount val="1"/>
                <c:pt idx="0">
                  <c:v>Adults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'4_Stage Structure Fertility'!$A$12:$A$112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'4_Stage Structure Fertility'!$F$12:$F$112</c:f>
              <c:numCache>
                <c:formatCode>0</c:formatCode>
                <c:ptCount val="101"/>
                <c:pt idx="0">
                  <c:v>2</c:v>
                </c:pt>
                <c:pt idx="1">
                  <c:v>19.918200000000002</c:v>
                </c:pt>
                <c:pt idx="2">
                  <c:v>28.944115620000005</c:v>
                </c:pt>
                <c:pt idx="3">
                  <c:v>32.423259948142004</c:v>
                </c:pt>
                <c:pt idx="4">
                  <c:v>32.635445003341701</c:v>
                </c:pt>
                <c:pt idx="5">
                  <c:v>31.565193121540972</c:v>
                </c:pt>
                <c:pt idx="6">
                  <c:v>30.46286256358043</c:v>
                </c:pt>
                <c:pt idx="7">
                  <c:v>29.905225664952098</c:v>
                </c:pt>
                <c:pt idx="8">
                  <c:v>30.005621763845248</c:v>
                </c:pt>
                <c:pt idx="9">
                  <c:v>30.637494807259092</c:v>
                </c:pt>
                <c:pt idx="10">
                  <c:v>31.601812443867004</c:v>
                </c:pt>
                <c:pt idx="11">
                  <c:v>32.722728376842092</c:v>
                </c:pt>
                <c:pt idx="12">
                  <c:v>33.88428698830235</c:v>
                </c:pt>
                <c:pt idx="13">
                  <c:v>35.030308570229501</c:v>
                </c:pt>
                <c:pt idx="14">
                  <c:v>36.147678342335688</c:v>
                </c:pt>
                <c:pt idx="15">
                  <c:v>37.246786627759192</c:v>
                </c:pt>
                <c:pt idx="16">
                  <c:v>38.346124556911043</c:v>
                </c:pt>
                <c:pt idx="17">
                  <c:v>39.463046575788425</c:v>
                </c:pt>
                <c:pt idx="18">
                  <c:v>40.609894990731604</c:v>
                </c:pt>
                <c:pt idx="19">
                  <c:v>41.793631955180338</c:v>
                </c:pt>
                <c:pt idx="20">
                  <c:v>43.01716470933939</c:v>
                </c:pt>
                <c:pt idx="21">
                  <c:v>44.281072156372197</c:v>
                </c:pt>
                <c:pt idx="22">
                  <c:v>45.585036059292243</c:v>
                </c:pt>
                <c:pt idx="23">
                  <c:v>46.9287430460111</c:v>
                </c:pt>
                <c:pt idx="24">
                  <c:v>48.312298109598551</c:v>
                </c:pt>
                <c:pt idx="25">
                  <c:v>49.736303312667978</c:v>
                </c:pt>
                <c:pt idx="26">
                  <c:v>51.201763963493569</c:v>
                </c:pt>
                <c:pt idx="27">
                  <c:v>52.709943426582797</c:v>
                </c:pt>
                <c:pt idx="28">
                  <c:v>54.262235546906325</c:v>
                </c:pt>
                <c:pt idx="29">
                  <c:v>55.860080942246519</c:v>
                </c:pt>
                <c:pt idx="30">
                  <c:v>57.50492682247323</c:v>
                </c:pt>
                <c:pt idx="31">
                  <c:v>59.198218071828947</c:v>
                </c:pt>
                <c:pt idx="32">
                  <c:v>60.94140535099541</c:v>
                </c:pt>
                <c:pt idx="33">
                  <c:v>62.735959041459026</c:v>
                </c:pt>
                <c:pt idx="34">
                  <c:v>64.583382349910735</c:v>
                </c:pt>
                <c:pt idx="35">
                  <c:v>66.485220783153622</c:v>
                </c:pt>
                <c:pt idx="36">
                  <c:v>68.443067742581547</c:v>
                </c:pt>
                <c:pt idx="37">
                  <c:v>70.458567207819641</c:v>
                </c:pt>
                <c:pt idx="38">
                  <c:v>72.533414763971393</c:v>
                </c:pt>
                <c:pt idx="39">
                  <c:v>74.669358008968672</c:v>
                </c:pt>
                <c:pt idx="40">
                  <c:v>76.868196992294443</c:v>
                </c:pt>
                <c:pt idx="41">
                  <c:v>79.13178498215801</c:v>
                </c:pt>
                <c:pt idx="42">
                  <c:v>81.462029616225692</c:v>
                </c:pt>
                <c:pt idx="43">
                  <c:v>83.860894366868166</c:v>
                </c:pt>
                <c:pt idx="44">
                  <c:v>86.330400215451078</c:v>
                </c:pt>
                <c:pt idx="45">
                  <c:v>88.872627443513252</c:v>
                </c:pt>
                <c:pt idx="46">
                  <c:v>91.489717480783455</c:v>
                </c:pt>
                <c:pt idx="47">
                  <c:v>94.183874781667313</c:v>
                </c:pt>
                <c:pt idx="48">
                  <c:v>96.9573687245244</c:v>
                </c:pt>
                <c:pt idx="49">
                  <c:v>99.812535540378065</c:v>
                </c:pt>
                <c:pt idx="50">
                  <c:v>102.75178028191556</c:v>
                </c:pt>
                <c:pt idx="51">
                  <c:v>105.77757884302031</c:v>
                </c:pt>
                <c:pt idx="52">
                  <c:v>108.89248003645659</c:v>
                </c:pt>
                <c:pt idx="53">
                  <c:v>112.09910773453569</c:v>
                </c:pt>
                <c:pt idx="54">
                  <c:v>115.40016307551301</c:v>
                </c:pt>
                <c:pt idx="55">
                  <c:v>118.79842673729664</c:v>
                </c:pt>
                <c:pt idx="56">
                  <c:v>122.29676127963215</c:v>
                </c:pt>
                <c:pt idx="57">
                  <c:v>125.89811355598144</c:v>
                </c:pt>
                <c:pt idx="58">
                  <c:v>129.60551719658261</c:v>
                </c:pt>
                <c:pt idx="59">
                  <c:v>133.42209516448412</c:v>
                </c:pt>
                <c:pt idx="60">
                  <c:v>137.3510623866037</c:v>
                </c:pt>
                <c:pt idx="61">
                  <c:v>141.39572846204311</c:v>
                </c:pt>
                <c:pt idx="62">
                  <c:v>145.55950045000418</c:v>
                </c:pt>
                <c:pt idx="63">
                  <c:v>149.84588573972371</c:v>
                </c:pt>
                <c:pt idx="64">
                  <c:v>154.25849500489687</c:v>
                </c:pt>
                <c:pt idx="65">
                  <c:v>158.80104524510836</c:v>
                </c:pt>
                <c:pt idx="66">
                  <c:v>163.4773629168449</c:v>
                </c:pt>
                <c:pt idx="67">
                  <c:v>168.29138715672747</c:v>
                </c:pt>
                <c:pt idx="68">
                  <c:v>173.24717309967352</c:v>
                </c:pt>
                <c:pt idx="69">
                  <c:v>178.34889529477834</c:v>
                </c:pt>
                <c:pt idx="70">
                  <c:v>183.60085122178833</c:v>
                </c:pt>
                <c:pt idx="71">
                  <c:v>189.00746491112557</c:v>
                </c:pt>
                <c:pt idx="72">
                  <c:v>194.57329067051182</c:v>
                </c:pt>
                <c:pt idx="73">
                  <c:v>200.30301692133111</c:v>
                </c:pt>
                <c:pt idx="74">
                  <c:v>206.20147014796254</c:v>
                </c:pt>
                <c:pt idx="75">
                  <c:v>212.27361896341137</c:v>
                </c:pt>
                <c:pt idx="76">
                  <c:v>218.5245782946624</c:v>
                </c:pt>
                <c:pt idx="77">
                  <c:v>224.95961369128275</c:v>
                </c:pt>
                <c:pt idx="78">
                  <c:v>231.58414576090254</c:v>
                </c:pt>
                <c:pt idx="79">
                  <c:v>238.40375473531051</c:v>
                </c:pt>
                <c:pt idx="80">
                  <c:v>245.42418517101035</c:v>
                </c:pt>
                <c:pt idx="81">
                  <c:v>252.65135078819748</c:v>
                </c:pt>
                <c:pt idx="82">
                  <c:v>260.09133945223243</c:v>
                </c:pt>
                <c:pt idx="83">
                  <c:v>267.75041830180675</c:v>
                </c:pt>
                <c:pt idx="84">
                  <c:v>275.63503902812147</c:v>
                </c:pt>
                <c:pt idx="85">
                  <c:v>283.75184330952499</c:v>
                </c:pt>
                <c:pt idx="86">
                  <c:v>292.10766840618805</c:v>
                </c:pt>
                <c:pt idx="87">
                  <c:v>300.70955291952896</c:v>
                </c:pt>
                <c:pt idx="88">
                  <c:v>309.56474272124029</c:v>
                </c:pt>
                <c:pt idx="89">
                  <c:v>318.68069705691147</c:v>
                </c:pt>
                <c:pt idx="90">
                  <c:v>328.06509482938856</c:v>
                </c:pt>
                <c:pt idx="91">
                  <c:v>337.72584106716454</c:v>
                </c:pt>
                <c:pt idx="92">
                  <c:v>347.67107358324836</c:v>
                </c:pt>
                <c:pt idx="93">
                  <c:v>357.9091698301217</c:v>
                </c:pt>
                <c:pt idx="94">
                  <c:v>368.44875395655873</c:v>
                </c:pt>
                <c:pt idx="95">
                  <c:v>379.29870407225212</c:v>
                </c:pt>
                <c:pt idx="96">
                  <c:v>390.4681597263654</c:v>
                </c:pt>
                <c:pt idx="97">
                  <c:v>401.96652960631116</c:v>
                </c:pt>
                <c:pt idx="98">
                  <c:v>413.8034994632402</c:v>
                </c:pt>
                <c:pt idx="99">
                  <c:v>425.98904027091749</c:v>
                </c:pt>
                <c:pt idx="100">
                  <c:v>438.53341662485815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'4_Stage Structure Fertility'!$G$11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'4_Stage Structure Fertility'!$A$12:$A$112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'4_Stage Structure Fertility'!$G$12:$G$112</c:f>
              <c:numCache>
                <c:formatCode>0</c:formatCode>
                <c:ptCount val="101"/>
                <c:pt idx="0">
                  <c:v>3102</c:v>
                </c:pt>
                <c:pt idx="1">
                  <c:v>17312.318199999998</c:v>
                </c:pt>
                <c:pt idx="2">
                  <c:v>23939.075315620004</c:v>
                </c:pt>
                <c:pt idx="3">
                  <c:v>26726.535873748144</c:v>
                </c:pt>
                <c:pt idx="4">
                  <c:v>27109.399639940708</c:v>
                </c:pt>
                <c:pt idx="5">
                  <c:v>26495.847878639248</c:v>
                </c:pt>
                <c:pt idx="6">
                  <c:v>25799.70551842546</c:v>
                </c:pt>
                <c:pt idx="7">
                  <c:v>25463.582795331935</c:v>
                </c:pt>
                <c:pt idx="8">
                  <c:v>25593.824423585203</c:v>
                </c:pt>
                <c:pt idx="9">
                  <c:v>26115.313439803067</c:v>
                </c:pt>
                <c:pt idx="10">
                  <c:v>26891.856642834067</c:v>
                </c:pt>
                <c:pt idx="11">
                  <c:v>27797.612393165542</c:v>
                </c:pt>
                <c:pt idx="12">
                  <c:v>28746.540957583125</c:v>
                </c:pt>
                <c:pt idx="13">
                  <c:v>29694.688452988314</c:v>
                </c:pt>
                <c:pt idx="14">
                  <c:v>30629.545568008321</c:v>
                </c:pt>
                <c:pt idx="15">
                  <c:v>31556.511872048606</c:v>
                </c:pt>
                <c:pt idx="16">
                  <c:v>32487.807484271554</c:v>
                </c:pt>
                <c:pt idx="17">
                  <c:v>33435.569724625529</c:v>
                </c:pt>
                <c:pt idx="18">
                  <c:v>34408.7594056175</c:v>
                </c:pt>
                <c:pt idx="19">
                  <c:v>35412.649595540868</c:v>
                </c:pt>
                <c:pt idx="20">
                  <c:v>36449.624876503265</c:v>
                </c:pt>
                <c:pt idx="21">
                  <c:v>37520.351882740571</c:v>
                </c:pt>
                <c:pt idx="22">
                  <c:v>38624.793138658795</c:v>
                </c:pt>
                <c:pt idx="23">
                  <c:v>39762.868816581868</c:v>
                </c:pt>
                <c:pt idx="24">
                  <c:v>40934.775744465456</c:v>
                </c:pt>
                <c:pt idx="25">
                  <c:v>42141.063023748698</c:v>
                </c:pt>
                <c:pt idx="26">
                  <c:v>43382.576773294772</c:v>
                </c:pt>
                <c:pt idx="27">
                  <c:v>44660.361238627564</c:v>
                </c:pt>
                <c:pt idx="28">
                  <c:v>45975.567856022339</c:v>
                </c:pt>
                <c:pt idx="29">
                  <c:v>47329.393412847814</c:v>
                </c:pt>
                <c:pt idx="30">
                  <c:v>48723.048801738259</c:v>
                </c:pt>
                <c:pt idx="31">
                  <c:v>50157.750562914924</c:v>
                </c:pt>
                <c:pt idx="32">
                  <c:v>51634.725366401981</c:v>
                </c:pt>
                <c:pt idx="33">
                  <c:v>53155.219395308704</c:v>
                </c:pt>
                <c:pt idx="34">
                  <c:v>54720.507641406766</c:v>
                </c:pt>
                <c:pt idx="35">
                  <c:v>56331.900889076467</c:v>
                </c:pt>
                <c:pt idx="36">
                  <c:v>57990.750032129894</c:v>
                </c:pt>
                <c:pt idx="37">
                  <c:v>59698.44831230308</c:v>
                </c:pt>
                <c:pt idx="38">
                  <c:v>61456.432332293742</c:v>
                </c:pt>
                <c:pt idx="39">
                  <c:v>63266.182579264561</c:v>
                </c:pt>
                <c:pt idx="40">
                  <c:v>65129.223937848961</c:v>
                </c:pt>
                <c:pt idx="41">
                  <c:v>67047.126422810528</c:v>
                </c:pt>
                <c:pt idx="42">
                  <c:v>69021.506185328908</c:v>
                </c:pt>
                <c:pt idx="43">
                  <c:v>71054.026752510006</c:v>
                </c:pt>
                <c:pt idx="44">
                  <c:v>73146.400428559646</c:v>
                </c:pt>
                <c:pt idx="45">
                  <c:v>75300.38979215888</c:v>
                </c:pt>
                <c:pt idx="46">
                  <c:v>77517.809245855999</c:v>
                </c:pt>
                <c:pt idx="47">
                  <c:v>79800.526595535237</c:v>
                </c:pt>
                <c:pt idx="48">
                  <c:v>82150.464654545416</c:v>
                </c:pt>
                <c:pt idx="49">
                  <c:v>84569.602876427962</c:v>
                </c:pt>
                <c:pt idx="50">
                  <c:v>87059.979023714681</c:v>
                </c:pt>
                <c:pt idx="51">
                  <c:v>89623.69088018917</c:v>
                </c:pt>
                <c:pt idx="52">
                  <c:v>92262.898012333506</c:v>
                </c:pt>
                <c:pt idx="53">
                  <c:v>94979.823583761114</c:v>
                </c:pt>
                <c:pt idx="54">
                  <c:v>97776.756224951416</c:v>
                </c:pt>
                <c:pt idx="55">
                  <c:v>100656.051959737</c:v>
                </c:pt>
                <c:pt idx="56">
                  <c:v>103620.13618966406</c:v>
                </c:pt>
                <c:pt idx="57">
                  <c:v>106671.50573736466</c:v>
                </c:pt>
                <c:pt idx="58">
                  <c:v>109812.73095026186</c:v>
                </c:pt>
                <c:pt idx="59">
                  <c:v>113046.45786615189</c:v>
                </c:pt>
                <c:pt idx="60">
                  <c:v>116375.4104424</c:v>
                </c:pt>
                <c:pt idx="61">
                  <c:v>119802.39285062843</c:v>
                </c:pt>
                <c:pt idx="62">
                  <c:v>123330.29183886982</c:v>
                </c:pt>
                <c:pt idx="63">
                  <c:v>126962.07916322291</c:v>
                </c:pt>
                <c:pt idx="64">
                  <c:v>130700.8140910956</c:v>
                </c:pt>
                <c:pt idx="65">
                  <c:v>134549.64597816672</c:v>
                </c:pt>
                <c:pt idx="66">
                  <c:v>138511.81692124601</c:v>
                </c:pt>
                <c:pt idx="67">
                  <c:v>142590.6644892685</c:v>
                </c:pt>
                <c:pt idx="68">
                  <c:v>146789.62453472003</c:v>
                </c:pt>
                <c:pt idx="69">
                  <c:v>151112.23408785867</c:v>
                </c:pt>
                <c:pt idx="70">
                  <c:v>155562.13433616603</c:v>
                </c:pt>
                <c:pt idx="71">
                  <c:v>160143.07369153647</c:v>
                </c:pt>
                <c:pt idx="72">
                  <c:v>164858.91094778676</c:v>
                </c:pt>
                <c:pt idx="73">
                  <c:v>169713.61853114571</c:v>
                </c:pt>
                <c:pt idx="74">
                  <c:v>174711.28584646227</c:v>
                </c:pt>
                <c:pt idx="75">
                  <c:v>179856.12272195087</c:v>
                </c:pt>
                <c:pt idx="76">
                  <c:v>185152.46295537634</c:v>
                </c:pt>
                <c:pt idx="77">
                  <c:v>190604.76796466566</c:v>
                </c:pt>
                <c:pt idx="78">
                  <c:v>196217.63054602142</c:v>
                </c:pt>
                <c:pt idx="79">
                  <c:v>201995.77874270335</c:v>
                </c:pt>
                <c:pt idx="80">
                  <c:v>207944.07982773642</c:v>
                </c:pt>
                <c:pt idx="81">
                  <c:v>214067.54440389998</c:v>
                </c:pt>
                <c:pt idx="82">
                  <c:v>220371.33062445291</c:v>
                </c:pt>
                <c:pt idx="83">
                  <c:v>226860.74853814786</c:v>
                </c:pt>
                <c:pt idx="84">
                  <c:v>233541.26456219709</c:v>
                </c:pt>
                <c:pt idx="85">
                  <c:v>240418.50608695619</c:v>
                </c:pt>
                <c:pt idx="86">
                  <c:v>247498.26621620485</c:v>
                </c:pt>
                <c:pt idx="87">
                  <c:v>254786.508647018</c:v>
                </c:pt>
                <c:pt idx="88">
                  <c:v>262289.37269333733</c:v>
                </c:pt>
                <c:pt idx="89">
                  <c:v>270013.17845747556</c:v>
                </c:pt>
                <c:pt idx="90">
                  <c:v>277964.43215390906</c:v>
                </c:pt>
                <c:pt idx="91">
                  <c:v>286149.83158984402</c:v>
                </c:pt>
                <c:pt idx="92">
                  <c:v>294576.27180717187</c:v>
                </c:pt>
                <c:pt idx="93">
                  <c:v>303250.85089056747</c:v>
                </c:pt>
                <c:pt idx="94">
                  <c:v>312180.87594662211</c:v>
                </c:pt>
                <c:pt idx="95">
                  <c:v>321373.86925904814</c:v>
                </c:pt>
                <c:pt idx="96">
                  <c:v>330837.5746251386</c:v>
                </c:pt>
                <c:pt idx="97">
                  <c:v>340579.96387882292</c:v>
                </c:pt>
                <c:pt idx="98">
                  <c:v>350609.24360580917</c:v>
                </c:pt>
                <c:pt idx="99">
                  <c:v>360933.8620564731</c:v>
                </c:pt>
                <c:pt idx="100">
                  <c:v>371562.51626231422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39328"/>
        <c:axId val="92397568"/>
      </c:scatterChart>
      <c:valAx>
        <c:axId val="931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2397568"/>
        <c:crosses val="autoZero"/>
        <c:crossBetween val="midCat"/>
      </c:valAx>
      <c:valAx>
        <c:axId val="923975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Growth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313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Stable Stage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'4_Stage Structure Fertility'!$I$11:$M$11</c:f>
              <c:strCache>
                <c:ptCount val="5"/>
                <c:pt idx="0">
                  <c:v>Hatchlings</c:v>
                </c:pt>
                <c:pt idx="1">
                  <c:v>S. juvs</c:v>
                </c:pt>
                <c:pt idx="2">
                  <c:v>L. juvs</c:v>
                </c:pt>
                <c:pt idx="3">
                  <c:v>S. adults</c:v>
                </c:pt>
                <c:pt idx="4">
                  <c:v>Adults</c:v>
                </c:pt>
              </c:strCache>
            </c:strRef>
          </c:cat>
          <c:val>
            <c:numRef>
              <c:f>'4_Stage Structure Fertility'!$I$54:$M$54</c:f>
              <c:numCache>
                <c:formatCode>0.00</c:formatCode>
                <c:ptCount val="5"/>
                <c:pt idx="0">
                  <c:v>0.29878742162830602</c:v>
                </c:pt>
                <c:pt idx="1">
                  <c:v>0.61780661205206255</c:v>
                </c:pt>
                <c:pt idx="2">
                  <c:v>7.7962390955413782E-2</c:v>
                </c:pt>
                <c:pt idx="3">
                  <c:v>4.2633341014797635E-3</c:v>
                </c:pt>
                <c:pt idx="4">
                  <c:v>1.1802412627376295E-3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42016"/>
        <c:axId val="93817856"/>
      </c:barChart>
      <c:catAx>
        <c:axId val="9314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3817856"/>
        <c:crosses val="autoZero"/>
        <c:auto val="1"/>
        <c:lblAlgn val="ctr"/>
        <c:lblOffset val="100"/>
        <c:noMultiLvlLbl val="0"/>
      </c:catAx>
      <c:valAx>
        <c:axId val="93817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Porportion</a:t>
                </a:r>
              </a:p>
            </c:rich>
          </c:tx>
          <c:layout>
            <c:manualLayout>
              <c:xMode val="edge"/>
              <c:yMode val="edge"/>
              <c:x val="3.3633633633633635E-2"/>
              <c:y val="0.4129573069271784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9314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'5_State Structure DensDepen'!$B$11</c:f>
              <c:strCache>
                <c:ptCount val="1"/>
                <c:pt idx="0">
                  <c:v>Hatchlings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398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'5_State Structure DensDepen'!$A$12:$A$410</c:f>
              <c:numCache>
                <c:formatCode>0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</c:numCache>
            </c:numRef>
          </c:xVal>
          <c:yVal>
            <c:numRef>
              <c:f>'5_State Structure DensDepen'!$B$12:$B$410</c:f>
              <c:numCache>
                <c:formatCode>0</c:formatCode>
                <c:ptCount val="399"/>
                <c:pt idx="0">
                  <c:v>2000</c:v>
                </c:pt>
                <c:pt idx="1">
                  <c:v>1767.8411198181493</c:v>
                </c:pt>
                <c:pt idx="2">
                  <c:v>2816.1273747322066</c:v>
                </c:pt>
                <c:pt idx="3">
                  <c:v>3467.2748322439575</c:v>
                </c:pt>
                <c:pt idx="4">
                  <c:v>3835.5617855685005</c:v>
                </c:pt>
                <c:pt idx="5">
                  <c:v>4009.1332739518371</c:v>
                </c:pt>
                <c:pt idx="6">
                  <c:v>4058.1021313494066</c:v>
                </c:pt>
                <c:pt idx="7">
                  <c:v>4037.6651546699677</c:v>
                </c:pt>
                <c:pt idx="8">
                  <c:v>3989.6109503848843</c:v>
                </c:pt>
                <c:pt idx="9">
                  <c:v>3943.6258798218832</c:v>
                </c:pt>
                <c:pt idx="10">
                  <c:v>3918.8667720881899</c:v>
                </c:pt>
                <c:pt idx="11">
                  <c:v>3925.8247268029854</c:v>
                </c:pt>
                <c:pt idx="12">
                  <c:v>3968.3288419191731</c:v>
                </c:pt>
                <c:pt idx="13">
                  <c:v>4045.5035557440228</c:v>
                </c:pt>
                <c:pt idx="14">
                  <c:v>4153.5244399466337</c:v>
                </c:pt>
                <c:pt idx="15">
                  <c:v>4287.0725910388128</c:v>
                </c:pt>
                <c:pt idx="16">
                  <c:v>4440.4443630470341</c:v>
                </c:pt>
                <c:pt idx="17">
                  <c:v>4608.3199395522424</c:v>
                </c:pt>
                <c:pt idx="18">
                  <c:v>4786.2271104243418</c:v>
                </c:pt>
                <c:pt idx="19">
                  <c:v>4970.7556059681119</c:v>
                </c:pt>
                <c:pt idx="20">
                  <c:v>5159.5845527633646</c:v>
                </c:pt>
                <c:pt idx="21">
                  <c:v>5351.3839996172765</c:v>
                </c:pt>
                <c:pt idx="22">
                  <c:v>5545.6440492178317</c:v>
                </c:pt>
                <c:pt idx="23">
                  <c:v>5742.4746062187332</c:v>
                </c:pt>
                <c:pt idx="24">
                  <c:v>5942.407252549754</c:v>
                </c:pt>
                <c:pt idx="25">
                  <c:v>6146.2198190066265</c:v>
                </c:pt>
                <c:pt idx="26">
                  <c:v>6354.7948034037254</c:v>
                </c:pt>
                <c:pt idx="27">
                  <c:v>6569.0153723275916</c:v>
                </c:pt>
                <c:pt idx="28">
                  <c:v>6789.6973853471</c:v>
                </c:pt>
                <c:pt idx="29">
                  <c:v>7017.5525464207658</c:v>
                </c:pt>
                <c:pt idx="30">
                  <c:v>7253.1761084580485</c:v>
                </c:pt>
                <c:pt idx="31">
                  <c:v>7497.052152541235</c:v>
                </c:pt>
                <c:pt idx="32">
                  <c:v>7749.5699447298575</c:v>
                </c:pt>
                <c:pt idx="33">
                  <c:v>8011.0458887219138</c:v>
                </c:pt>
                <c:pt idx="34">
                  <c:v>8281.7468519194717</c:v>
                </c:pt>
                <c:pt idx="35">
                  <c:v>8561.9119277315931</c:v>
                </c:pt>
                <c:pt idx="36">
                  <c:v>8851.7708614431176</c:v>
                </c:pt>
                <c:pt idx="37">
                  <c:v>9151.5583266609101</c:v>
                </c:pt>
                <c:pt idx="38">
                  <c:v>9461.5239607096082</c:v>
                </c:pt>
                <c:pt idx="39">
                  <c:v>9781.9385538406259</c:v>
                </c:pt>
                <c:pt idx="40">
                  <c:v>10113.097066236573</c:v>
                </c:pt>
                <c:pt idx="41">
                  <c:v>10455.319258956535</c:v>
                </c:pt>
                <c:pt idx="42">
                  <c:v>10808.948714789653</c:v>
                </c:pt>
                <c:pt idx="43">
                  <c:v>11174.350935061681</c:v>
                </c:pt>
                <c:pt idx="44">
                  <c:v>11551.911065466616</c:v>
                </c:pt>
                <c:pt idx="45">
                  <c:v>11942.031656832509</c:v>
                </c:pt>
                <c:pt idx="46">
                  <c:v>12345.13072596699</c:v>
                </c:pt>
                <c:pt idx="47">
                  <c:v>12761.640260280743</c:v>
                </c:pt>
                <c:pt idx="48">
                  <c:v>13192.005214219769</c:v>
                </c:pt>
                <c:pt idx="49">
                  <c:v>13636.682977156101</c:v>
                </c:pt>
                <c:pt idx="50">
                  <c:v>14096.14324936121</c:v>
                </c:pt>
                <c:pt idx="51">
                  <c:v>14570.868241022685</c:v>
                </c:pt>
                <c:pt idx="52">
                  <c:v>15061.353104033391</c:v>
                </c:pt>
                <c:pt idx="53">
                  <c:v>15568.106512465267</c:v>
                </c:pt>
                <c:pt idx="54">
                  <c:v>16091.651320696878</c:v>
                </c:pt>
                <c:pt idx="55">
                  <c:v>16632.525244359713</c:v>
                </c:pt>
                <c:pt idx="56">
                  <c:v>17191.28152579692</c:v>
                </c:pt>
                <c:pt idx="57">
                  <c:v>17768.489560701932</c:v>
                </c:pt>
                <c:pt idx="58">
                  <c:v>18364.735474940568</c:v>
                </c:pt>
                <c:pt idx="59">
                  <c:v>18980.622649827666</c:v>
                </c:pt>
                <c:pt idx="60">
                  <c:v>19616.772200370295</c:v>
                </c:pt>
                <c:pt idx="61">
                  <c:v>20273.823414557464</c:v>
                </c:pt>
                <c:pt idx="62">
                  <c:v>20952.434163189268</c:v>
                </c:pt>
                <c:pt idx="63">
                  <c:v>21653.281289569954</c:v>
                </c:pt>
                <c:pt idx="64">
                  <c:v>22377.060987187764</c:v>
                </c:pt>
                <c:pt idx="65">
                  <c:v>23124.489171740719</c:v>
                </c:pt>
                <c:pt idx="66">
                  <c:v>23896.301851914563</c:v>
                </c:pt>
                <c:pt idx="67">
                  <c:v>24693.255501441181</c:v>
                </c:pt>
                <c:pt idx="68">
                  <c:v>25516.127433330577</c:v>
                </c:pt>
                <c:pt idx="69">
                  <c:v>26365.716175860482</c:v>
                </c:pt>
                <c:pt idx="70">
                  <c:v>27242.841848944619</c:v>
                </c:pt>
                <c:pt idx="71">
                  <c:v>28148.346538859812</c:v>
                </c:pt>
                <c:pt idx="72">
                  <c:v>29083.094668942806</c:v>
                </c:pt>
                <c:pt idx="73">
                  <c:v>30047.973363705503</c:v>
                </c:pt>
                <c:pt idx="74">
                  <c:v>31043.892803800489</c:v>
                </c:pt>
                <c:pt idx="75">
                  <c:v>32071.786569336222</c:v>
                </c:pt>
                <c:pt idx="76">
                  <c:v>33132.611969147642</c:v>
                </c:pt>
                <c:pt idx="77">
                  <c:v>34227.35035373539</c:v>
                </c:pt>
                <c:pt idx="78">
                  <c:v>35357.007409671874</c:v>
                </c:pt>
                <c:pt idx="79">
                  <c:v>36522.613433321603</c:v>
                </c:pt>
                <c:pt idx="80">
                  <c:v>37725.223581729086</c:v>
                </c:pt>
                <c:pt idx="81">
                  <c:v>38965.918098493959</c:v>
                </c:pt>
                <c:pt idx="82">
                  <c:v>40245.802512380687</c:v>
                </c:pt>
                <c:pt idx="83">
                  <c:v>41566.007806310074</c:v>
                </c:pt>
                <c:pt idx="84">
                  <c:v>42927.69055425594</c:v>
                </c:pt>
                <c:pt idx="85">
                  <c:v>44332.033023432428</c:v>
                </c:pt>
                <c:pt idx="86">
                  <c:v>45780.243239012008</c:v>
                </c:pt>
                <c:pt idx="87">
                  <c:v>47273.55500846458</c:v>
                </c:pt>
                <c:pt idx="88">
                  <c:v>48813.227902461025</c:v>
                </c:pt>
                <c:pt idx="89">
                  <c:v>50400.547189140896</c:v>
                </c:pt>
                <c:pt idx="90">
                  <c:v>52036.823718406798</c:v>
                </c:pt>
                <c:pt idx="91">
                  <c:v>53723.393752777454</c:v>
                </c:pt>
                <c:pt idx="92">
                  <c:v>55461.618741209837</c:v>
                </c:pt>
                <c:pt idx="93">
                  <c:v>57252.885032186168</c:v>
                </c:pt>
                <c:pt idx="94">
                  <c:v>59098.60352225705</c:v>
                </c:pt>
                <c:pt idx="95">
                  <c:v>61000.209236135488</c:v>
                </c:pt>
                <c:pt idx="96">
                  <c:v>62959.160834350543</c:v>
                </c:pt>
                <c:pt idx="97">
                  <c:v>64976.940044393516</c:v>
                </c:pt>
                <c:pt idx="98">
                  <c:v>67055.051011225325</c:v>
                </c:pt>
                <c:pt idx="99">
                  <c:v>69195.019562963251</c:v>
                </c:pt>
                <c:pt idx="100">
                  <c:v>71398.392387527667</c:v>
                </c:pt>
                <c:pt idx="101">
                  <c:v>73666.736116010026</c:v>
                </c:pt>
                <c:pt idx="102">
                  <c:v>76001.636308520654</c:v>
                </c:pt>
                <c:pt idx="103">
                  <c:v>78404.696338293332</c:v>
                </c:pt>
                <c:pt idx="104">
                  <c:v>80877.53616986415</c:v>
                </c:pt>
                <c:pt idx="105">
                  <c:v>83421.791027207524</c:v>
                </c:pt>
                <c:pt idx="106">
                  <c:v>86039.109947803867</c:v>
                </c:pt>
                <c:pt idx="107">
                  <c:v>88731.154218735945</c:v>
                </c:pt>
                <c:pt idx="108">
                  <c:v>91499.595691062597</c:v>
                </c:pt>
                <c:pt idx="109">
                  <c:v>94346.114968906593</c:v>
                </c:pt>
                <c:pt idx="110">
                  <c:v>97272.399469916156</c:v>
                </c:pt>
                <c:pt idx="111">
                  <c:v>100280.14135402051</c:v>
                </c:pt>
                <c:pt idx="112">
                  <c:v>103371.03531770311</c:v>
                </c:pt>
                <c:pt idx="113">
                  <c:v>106546.77625135955</c:v>
                </c:pt>
                <c:pt idx="114">
                  <c:v>109809.0567576972</c:v>
                </c:pt>
                <c:pt idx="115">
                  <c:v>113159.56452956803</c:v>
                </c:pt>
                <c:pt idx="116">
                  <c:v>116599.97958610956</c:v>
                </c:pt>
                <c:pt idx="117">
                  <c:v>120131.97136660022</c:v>
                </c:pt>
                <c:pt idx="118">
                  <c:v>123757.19568201764</c:v>
                </c:pt>
                <c:pt idx="119">
                  <c:v>127477.29152491956</c:v>
                </c:pt>
                <c:pt idx="120">
                  <c:v>131293.87773895136</c:v>
                </c:pt>
                <c:pt idx="121">
                  <c:v>135208.54955001597</c:v>
                </c:pt>
                <c:pt idx="122">
                  <c:v>139222.8749619266</c:v>
                </c:pt>
                <c:pt idx="123">
                  <c:v>143338.39102019364</c:v>
                </c:pt>
                <c:pt idx="124">
                  <c:v>147556.59994847554</c:v>
                </c:pt>
                <c:pt idx="125">
                  <c:v>151878.9651631476</c:v>
                </c:pt>
                <c:pt idx="126">
                  <c:v>156306.90717240458</c:v>
                </c:pt>
                <c:pt idx="127">
                  <c:v>160841.79936731749</c:v>
                </c:pt>
                <c:pt idx="128">
                  <c:v>165484.96371329657</c:v>
                </c:pt>
                <c:pt idx="129">
                  <c:v>170237.66635147636</c:v>
                </c:pt>
                <c:pt idx="130">
                  <c:v>175101.11312062145</c:v>
                </c:pt>
                <c:pt idx="131">
                  <c:v>180076.44501125003</c:v>
                </c:pt>
                <c:pt idx="132">
                  <c:v>185164.73356477678</c:v>
                </c:pt>
                <c:pt idx="133">
                  <c:v>190366.97623158002</c:v>
                </c:pt>
                <c:pt idx="134">
                  <c:v>195684.09170299125</c:v>
                </c:pt>
                <c:pt idx="135">
                  <c:v>201116.91523327609</c:v>
                </c:pt>
                <c:pt idx="136">
                  <c:v>206666.19396871713</c:v>
                </c:pt>
                <c:pt idx="137">
                  <c:v>212332.58230190509</c:v>
                </c:pt>
                <c:pt idx="138">
                  <c:v>218116.63727029163</c:v>
                </c:pt>
                <c:pt idx="139">
                  <c:v>224018.81401893118</c:v>
                </c:pt>
                <c:pt idx="140">
                  <c:v>230039.46134813962</c:v>
                </c:pt>
                <c:pt idx="141">
                  <c:v>236178.81736750514</c:v>
                </c:pt>
                <c:pt idx="142">
                  <c:v>242437.00527828949</c:v>
                </c:pt>
                <c:pt idx="143">
                  <c:v>248814.02930674507</c:v>
                </c:pt>
                <c:pt idx="144">
                  <c:v>255309.77081123422</c:v>
                </c:pt>
                <c:pt idx="145">
                  <c:v>261923.98458625513</c:v>
                </c:pt>
                <c:pt idx="146">
                  <c:v>268656.29538654862</c:v>
                </c:pt>
                <c:pt idx="147">
                  <c:v>275506.19469436869</c:v>
                </c:pt>
                <c:pt idx="148">
                  <c:v>282473.03775273974</c:v>
                </c:pt>
                <c:pt idx="149">
                  <c:v>289556.04088708677</c:v>
                </c:pt>
                <c:pt idx="150">
                  <c:v>296754.2791370051</c:v>
                </c:pt>
                <c:pt idx="151">
                  <c:v>304066.68421913072</c:v>
                </c:pt>
                <c:pt idx="152">
                  <c:v>311492.04284107755</c:v>
                </c:pt>
                <c:pt idx="153">
                  <c:v>319028.99538522388</c:v>
                </c:pt>
                <c:pt idx="154">
                  <c:v>326676.03497975779</c:v>
                </c:pt>
                <c:pt idx="155">
                  <c:v>334431.50697283773</c:v>
                </c:pt>
                <c:pt idx="156">
                  <c:v>342293.60882398952</c:v>
                </c:pt>
                <c:pt idx="157">
                  <c:v>350260.39042496256</c:v>
                </c:pt>
                <c:pt idx="158">
                  <c:v>358329.75486020913</c:v>
                </c:pt>
                <c:pt idx="159">
                  <c:v>366499.45961494651</c:v>
                </c:pt>
                <c:pt idx="160">
                  <c:v>374767.11823643418</c:v>
                </c:pt>
                <c:pt idx="161">
                  <c:v>383130.20245165273</c:v>
                </c:pt>
                <c:pt idx="162">
                  <c:v>391586.04474204103</c:v>
                </c:pt>
                <c:pt idx="163">
                  <c:v>400131.84137334407</c:v>
                </c:pt>
                <c:pt idx="164">
                  <c:v>408764.655875973</c:v>
                </c:pt>
                <c:pt idx="165">
                  <c:v>417481.42296860705</c:v>
                </c:pt>
                <c:pt idx="166">
                  <c:v>426278.95291509351</c:v>
                </c:pt>
                <c:pt idx="167">
                  <c:v>435153.93630205886</c:v>
                </c:pt>
                <c:pt idx="168">
                  <c:v>444102.94922205305</c:v>
                </c:pt>
                <c:pt idx="169">
                  <c:v>453122.45884453185</c:v>
                </c:pt>
                <c:pt idx="170">
                  <c:v>462208.82935457828</c:v>
                </c:pt>
                <c:pt idx="171">
                  <c:v>471358.32823697745</c:v>
                </c:pt>
                <c:pt idx="172">
                  <c:v>480567.13288112922</c:v>
                </c:pt>
                <c:pt idx="173">
                  <c:v>489831.33748032211</c:v>
                </c:pt>
                <c:pt idx="174">
                  <c:v>499146.96019712643</c:v>
                </c:pt>
                <c:pt idx="175">
                  <c:v>508509.95056509983</c:v>
                </c:pt>
                <c:pt idx="176">
                  <c:v>517916.1970956662</c:v>
                </c:pt>
                <c:pt idx="177">
                  <c:v>527361.53505792539</c:v>
                </c:pt>
                <c:pt idx="178">
                  <c:v>536841.75439829461</c:v>
                </c:pt>
                <c:pt idx="179">
                  <c:v>546352.60776628146</c:v>
                </c:pt>
                <c:pt idx="180">
                  <c:v>555889.81861233129</c:v>
                </c:pt>
                <c:pt idx="181">
                  <c:v>565449.08932360471</c:v>
                </c:pt>
                <c:pt idx="182">
                  <c:v>575026.10936369281</c:v>
                </c:pt>
                <c:pt idx="183">
                  <c:v>584616.56338268553</c:v>
                </c:pt>
                <c:pt idx="184">
                  <c:v>594216.13926465379</c:v>
                </c:pt>
                <c:pt idx="185">
                  <c:v>603820.53608047357</c:v>
                </c:pt>
                <c:pt idx="186">
                  <c:v>613425.47191501537</c:v>
                </c:pt>
                <c:pt idx="187">
                  <c:v>623026.69153900258</c:v>
                </c:pt>
                <c:pt idx="188">
                  <c:v>632619.97389731964</c:v>
                </c:pt>
                <c:pt idx="189">
                  <c:v>642201.13938717952</c:v>
                </c:pt>
                <c:pt idx="190">
                  <c:v>651766.05690134596</c:v>
                </c:pt>
                <c:pt idx="191">
                  <c:v>661310.65061350481</c:v>
                </c:pt>
                <c:pt idx="192">
                  <c:v>670830.90648488596</c:v>
                </c:pt>
                <c:pt idx="193">
                  <c:v>680322.87847332295</c:v>
                </c:pt>
                <c:pt idx="194">
                  <c:v>689782.69442808558</c:v>
                </c:pt>
                <c:pt idx="195">
                  <c:v>699206.56165600196</c:v>
                </c:pt>
                <c:pt idx="196">
                  <c:v>708590.77214658621</c:v>
                </c:pt>
                <c:pt idx="197">
                  <c:v>717931.70744608948</c:v>
                </c:pt>
                <c:pt idx="198">
                  <c:v>727225.8431725651</c:v>
                </c:pt>
                <c:pt idx="199">
                  <c:v>736469.75316617591</c:v>
                </c:pt>
                <c:pt idx="200">
                  <c:v>745660.11327105481</c:v>
                </c:pt>
                <c:pt idx="201">
                  <c:v>754793.70474704029</c:v>
                </c:pt>
                <c:pt idx="202">
                  <c:v>763867.41731153417</c:v>
                </c:pt>
                <c:pt idx="203">
                  <c:v>772878.25181356387</c:v>
                </c:pt>
                <c:pt idx="204">
                  <c:v>781823.32254385913</c:v>
                </c:pt>
                <c:pt idx="205">
                  <c:v>790699.8591863676</c:v>
                </c:pt>
                <c:pt idx="206">
                  <c:v>799505.20841812692</c:v>
                </c:pt>
                <c:pt idx="207">
                  <c:v>808236.83516578993</c:v>
                </c:pt>
                <c:pt idx="208">
                  <c:v>816892.32352833333</c:v>
                </c:pt>
                <c:pt idx="209">
                  <c:v>825469.37737660506</c:v>
                </c:pt>
                <c:pt idx="210">
                  <c:v>833965.82064134208</c:v>
                </c:pt>
                <c:pt idx="211">
                  <c:v>842379.5973021572</c:v>
                </c:pt>
                <c:pt idx="212">
                  <c:v>850708.77109071368</c:v>
                </c:pt>
                <c:pt idx="213">
                  <c:v>858951.52492191968</c:v>
                </c:pt>
                <c:pt idx="214">
                  <c:v>867106.1600674612</c:v>
                </c:pt>
                <c:pt idx="215">
                  <c:v>875171.09508636396</c:v>
                </c:pt>
                <c:pt idx="216">
                  <c:v>883144.86452753912</c:v>
                </c:pt>
                <c:pt idx="217">
                  <c:v>891026.11741942842</c:v>
                </c:pt>
                <c:pt idx="218">
                  <c:v>898813.61556192918</c:v>
                </c:pt>
                <c:pt idx="219">
                  <c:v>906506.23163575481</c:v>
                </c:pt>
                <c:pt idx="220">
                  <c:v>914102.94714427704</c:v>
                </c:pt>
                <c:pt idx="221">
                  <c:v>921602.85020271363</c:v>
                </c:pt>
                <c:pt idx="222">
                  <c:v>929005.13318927295</c:v>
                </c:pt>
                <c:pt idx="223">
                  <c:v>936309.09027255152</c:v>
                </c:pt>
                <c:pt idx="224">
                  <c:v>943514.11482911755</c:v>
                </c:pt>
                <c:pt idx="225">
                  <c:v>950619.69676479232</c:v>
                </c:pt>
                <c:pt idx="226">
                  <c:v>957625.41975269222</c:v>
                </c:pt>
                <c:pt idx="227">
                  <c:v>964530.95840059407</c:v>
                </c:pt>
                <c:pt idx="228">
                  <c:v>971336.07535967731</c:v>
                </c:pt>
                <c:pt idx="229">
                  <c:v>978040.61838614964</c:v>
                </c:pt>
                <c:pt idx="230">
                  <c:v>984644.5173667015</c:v>
                </c:pt>
                <c:pt idx="231">
                  <c:v>991147.78131816629</c:v>
                </c:pt>
                <c:pt idx="232">
                  <c:v>997550.49537118408</c:v>
                </c:pt>
                <c:pt idx="233">
                  <c:v>1003852.8177470788</c:v>
                </c:pt>
                <c:pt idx="234">
                  <c:v>1010054.9767365798</c:v>
                </c:pt>
                <c:pt idx="235">
                  <c:v>1016157.2676884357</c:v>
                </c:pt>
                <c:pt idx="236">
                  <c:v>1022160.0500154016</c:v>
                </c:pt>
                <c:pt idx="237">
                  <c:v>1028063.7442245054</c:v>
                </c:pt>
                <c:pt idx="238">
                  <c:v>1033868.8289779657</c:v>
                </c:pt>
                <c:pt idx="239">
                  <c:v>1039575.8381905776</c:v>
                </c:pt>
                <c:pt idx="240">
                  <c:v>1045185.3581688736</c:v>
                </c:pt>
                <c:pt idx="241">
                  <c:v>1050698.0247968603</c:v>
                </c:pt>
                <c:pt idx="242">
                  <c:v>1056114.5207726429</c:v>
                </c:pt>
                <c:pt idx="243">
                  <c:v>1061435.5728997858</c:v>
                </c:pt>
                <c:pt idx="244">
                  <c:v>1066661.9494368143</c:v>
                </c:pt>
                <c:pt idx="245">
                  <c:v>1071794.4575078329</c:v>
                </c:pt>
                <c:pt idx="246">
                  <c:v>1076833.940576836</c:v>
                </c:pt>
                <c:pt idx="247">
                  <c:v>1081781.2759879071</c:v>
                </c:pt>
                <c:pt idx="248">
                  <c:v>1086637.3725731317</c:v>
                </c:pt>
                <c:pt idx="249">
                  <c:v>1091403.1683297304</c:v>
                </c:pt>
                <c:pt idx="250">
                  <c:v>1096079.6281675699</c:v>
                </c:pt>
                <c:pt idx="251">
                  <c:v>1100667.7417279517</c:v>
                </c:pt>
                <c:pt idx="252">
                  <c:v>1105168.521274263</c:v>
                </c:pt>
                <c:pt idx="253">
                  <c:v>1109582.9996548477</c:v>
                </c:pt>
                <c:pt idx="254">
                  <c:v>1113912.2283381994</c:v>
                </c:pt>
                <c:pt idx="255">
                  <c:v>1118157.2755203694</c:v>
                </c:pt>
                <c:pt idx="256">
                  <c:v>1122319.2243042754</c:v>
                </c:pt>
                <c:pt idx="257">
                  <c:v>1126399.1709504211</c:v>
                </c:pt>
                <c:pt idx="258">
                  <c:v>1130398.2231983626</c:v>
                </c:pt>
                <c:pt idx="259">
                  <c:v>1134317.4986581104</c:v>
                </c:pt>
                <c:pt idx="260">
                  <c:v>1138158.12327052</c:v>
                </c:pt>
                <c:pt idx="261">
                  <c:v>1141921.2298356011</c:v>
                </c:pt>
                <c:pt idx="262">
                  <c:v>1145607.9566075688</c:v>
                </c:pt>
                <c:pt idx="263">
                  <c:v>1149219.445955364</c:v>
                </c:pt>
                <c:pt idx="264">
                  <c:v>1152756.8430872886</c:v>
                </c:pt>
                <c:pt idx="265">
                  <c:v>1156221.2948383228</c:v>
                </c:pt>
                <c:pt idx="266">
                  <c:v>1159613.9485186471</c:v>
                </c:pt>
                <c:pt idx="267">
                  <c:v>1162935.9508218144</c:v>
                </c:pt>
                <c:pt idx="268">
                  <c:v>1166188.446791</c:v>
                </c:pt>
                <c:pt idx="269">
                  <c:v>1169372.5788417093</c:v>
                </c:pt>
                <c:pt idx="270">
                  <c:v>1172489.4858393017</c:v>
                </c:pt>
                <c:pt idx="271">
                  <c:v>1175540.3022296668</c:v>
                </c:pt>
                <c:pt idx="272">
                  <c:v>1178526.1572213869</c:v>
                </c:pt>
                <c:pt idx="273">
                  <c:v>1181448.1740176997</c:v>
                </c:pt>
                <c:pt idx="274">
                  <c:v>1184307.4690965866</c:v>
                </c:pt>
                <c:pt idx="275">
                  <c:v>1187105.1515373127</c:v>
                </c:pt>
                <c:pt idx="276">
                  <c:v>1189842.3223917524</c:v>
                </c:pt>
                <c:pt idx="277">
                  <c:v>1192520.0740988525</c:v>
                </c:pt>
                <c:pt idx="278">
                  <c:v>1195139.4899405953</c:v>
                </c:pt>
                <c:pt idx="279">
                  <c:v>1197701.6435378564</c:v>
                </c:pt>
                <c:pt idx="280">
                  <c:v>1200207.5983845631</c:v>
                </c:pt>
                <c:pt idx="281">
                  <c:v>1202658.4074185914</c:v>
                </c:pt>
                <c:pt idx="282">
                  <c:v>1205055.1126278732</c:v>
                </c:pt>
                <c:pt idx="283">
                  <c:v>1207398.7446902087</c:v>
                </c:pt>
                <c:pt idx="284">
                  <c:v>1209690.3226453087</c:v>
                </c:pt>
                <c:pt idx="285">
                  <c:v>1211930.8535976426</c:v>
                </c:pt>
                <c:pt idx="286">
                  <c:v>1214121.3324486786</c:v>
                </c:pt>
                <c:pt idx="287">
                  <c:v>1216262.7416571607</c:v>
                </c:pt>
                <c:pt idx="288">
                  <c:v>1218356.0510260891</c:v>
                </c:pt>
                <c:pt idx="289">
                  <c:v>1220402.2175151163</c:v>
                </c:pt>
                <c:pt idx="290">
                  <c:v>1222402.1850771029</c:v>
                </c:pt>
                <c:pt idx="291">
                  <c:v>1224356.8845176266</c:v>
                </c:pt>
                <c:pt idx="292">
                  <c:v>1226267.2333762576</c:v>
                </c:pt>
                <c:pt idx="293">
                  <c:v>1228134.1358284703</c:v>
                </c:pt>
                <c:pt idx="294">
                  <c:v>1229958.4826070899</c:v>
                </c:pt>
                <c:pt idx="295">
                  <c:v>1231741.1509422103</c:v>
                </c:pt>
                <c:pt idx="296">
                  <c:v>1233483.0045185601</c:v>
                </c:pt>
                <c:pt idx="297">
                  <c:v>1235184.8934493312</c:v>
                </c:pt>
                <c:pt idx="298">
                  <c:v>1236847.6542655146</c:v>
                </c:pt>
                <c:pt idx="299">
                  <c:v>1238472.1099198363</c:v>
                </c:pt>
                <c:pt idx="300">
                  <c:v>1240059.069804407</c:v>
                </c:pt>
                <c:pt idx="301">
                  <c:v>1241609.3297812471</c:v>
                </c:pt>
                <c:pt idx="302">
                  <c:v>1243123.672224872</c:v>
                </c:pt>
                <c:pt idx="303">
                  <c:v>1244602.8660761656</c:v>
                </c:pt>
                <c:pt idx="304">
                  <c:v>1246047.6669067934</c:v>
                </c:pt>
                <c:pt idx="305">
                  <c:v>1247458.8169934463</c:v>
                </c:pt>
                <c:pt idx="306">
                  <c:v>1248837.0454012314</c:v>
                </c:pt>
                <c:pt idx="307">
                  <c:v>1250183.0680755591</c:v>
                </c:pt>
                <c:pt idx="308">
                  <c:v>1251497.587941902</c:v>
                </c:pt>
                <c:pt idx="309">
                  <c:v>1252781.295012837</c:v>
                </c:pt>
                <c:pt idx="310">
                  <c:v>1254034.8665017989</c:v>
                </c:pt>
                <c:pt idx="311">
                  <c:v>1255258.9669430063</c:v>
                </c:pt>
                <c:pt idx="312">
                  <c:v>1256454.2483170491</c:v>
                </c:pt>
                <c:pt idx="313">
                  <c:v>1257621.350181648</c:v>
                </c:pt>
                <c:pt idx="314">
                  <c:v>1258760.8998071146</c:v>
                </c:pt>
                <c:pt idx="315">
                  <c:v>1259873.51231608</c:v>
                </c:pt>
                <c:pt idx="316">
                  <c:v>1260959.7908270671</c:v>
                </c:pt>
                <c:pt idx="317">
                  <c:v>1262020.3266015081</c:v>
                </c:pt>
                <c:pt idx="318">
                  <c:v>1263055.6991938327</c:v>
                </c:pt>
                <c:pt idx="319">
                  <c:v>1264066.4766042717</c:v>
                </c:pt>
                <c:pt idx="320">
                  <c:v>1265053.2154340316</c:v>
                </c:pt>
                <c:pt idx="321">
                  <c:v>1266016.461042528</c:v>
                </c:pt>
                <c:pt idx="322">
                  <c:v>1266956.747706376</c:v>
                </c:pt>
                <c:pt idx="323">
                  <c:v>1267874.5987798439</c:v>
                </c:pt>
                <c:pt idx="324">
                  <c:v>1268770.5268565167</c:v>
                </c:pt>
                <c:pt idx="325">
                  <c:v>1269645.0339319045</c:v>
                </c:pt>
                <c:pt idx="326">
                  <c:v>1270498.6115667634</c:v>
                </c:pt>
                <c:pt idx="327">
                  <c:v>1271331.7410509074</c:v>
                </c:pt>
                <c:pt idx="328">
                  <c:v>1272144.8935672976</c:v>
                </c:pt>
                <c:pt idx="329">
                  <c:v>1272938.5303562148</c:v>
                </c:pt>
                <c:pt idx="330">
                  <c:v>1273713.1028793307</c:v>
                </c:pt>
                <c:pt idx="331">
                  <c:v>1274469.0529835068</c:v>
                </c:pt>
                <c:pt idx="332">
                  <c:v>1275206.8130641596</c:v>
                </c:pt>
                <c:pt idx="333">
                  <c:v>1275926.8062280398</c:v>
                </c:pt>
                <c:pt idx="334">
                  <c:v>1276629.4464552931</c:v>
                </c:pt>
                <c:pt idx="335">
                  <c:v>1277315.1387606645</c:v>
                </c:pt>
                <c:pt idx="336">
                  <c:v>1277984.2793537313</c:v>
                </c:pt>
                <c:pt idx="337">
                  <c:v>1278637.2557980525</c:v>
                </c:pt>
                <c:pt idx="338">
                  <c:v>1279274.44716913</c:v>
                </c:pt>
                <c:pt idx="339">
                  <c:v>1279896.2242110898</c:v>
                </c:pt>
                <c:pt idx="340">
                  <c:v>1280502.9494919926</c:v>
                </c:pt>
                <c:pt idx="341">
                  <c:v>1281094.9775576964</c:v>
                </c:pt>
                <c:pt idx="342">
                  <c:v>1281672.6550841967</c:v>
                </c:pt>
                <c:pt idx="343">
                  <c:v>1282236.3210283807</c:v>
                </c:pt>
                <c:pt idx="344">
                  <c:v>1282786.3067771283</c:v>
                </c:pt>
                <c:pt idx="345">
                  <c:v>1283322.9362947145</c:v>
                </c:pt>
                <c:pt idx="346">
                  <c:v>1283846.526268454</c:v>
                </c:pt>
                <c:pt idx="347">
                  <c:v>1284357.3862525569</c:v>
                </c:pt>
                <c:pt idx="348">
                  <c:v>1284855.8188101414</c:v>
                </c:pt>
                <c:pt idx="349">
                  <c:v>1285342.1196533842</c:v>
                </c:pt>
                <c:pt idx="350">
                  <c:v>1285816.577781765</c:v>
                </c:pt>
                <c:pt idx="351">
                  <c:v>1286279.4756183925</c:v>
                </c:pt>
                <c:pt idx="352">
                  <c:v>1286731.089144378</c:v>
                </c:pt>
                <c:pt idx="353">
                  <c:v>1287171.6880312464</c:v>
                </c:pt>
                <c:pt idx="354">
                  <c:v>1287601.5357713704</c:v>
                </c:pt>
                <c:pt idx="355">
                  <c:v>1288020.8898064047</c:v>
                </c:pt>
                <c:pt idx="356">
                  <c:v>1288430.0016537285</c:v>
                </c:pt>
                <c:pt idx="357">
                  <c:v>1288829.1170308788</c:v>
                </c:pt>
                <c:pt idx="358">
                  <c:v>1289218.4759779728</c:v>
                </c:pt>
                <c:pt idx="359">
                  <c:v>1289598.3129781261</c:v>
                </c:pt>
                <c:pt idx="360">
                  <c:v>1289968.8570758551</c:v>
                </c:pt>
                <c:pt idx="361">
                  <c:v>1290330.3319934846</c:v>
                </c:pt>
                <c:pt idx="362">
                  <c:v>1290682.9562455479</c:v>
                </c:pt>
                <c:pt idx="363">
                  <c:v>1291026.9432512047</c:v>
                </c:pt>
                <c:pt idx="364">
                  <c:v>1291362.5014446718</c:v>
                </c:pt>
                <c:pt idx="365">
                  <c:v>1291689.8343836858</c:v>
                </c:pt>
                <c:pt idx="366">
                  <c:v>1292009.1408560101</c:v>
                </c:pt>
                <c:pt idx="367">
                  <c:v>1292320.6149839938</c:v>
                </c:pt>
                <c:pt idx="368">
                  <c:v>1292624.4463272067</c:v>
                </c:pt>
                <c:pt idx="369">
                  <c:v>1292920.8199831583</c:v>
                </c:pt>
                <c:pt idx="370">
                  <c:v>1293209.9166861244</c:v>
                </c:pt>
                <c:pt idx="371">
                  <c:v>1293491.9129040944</c:v>
                </c:pt>
                <c:pt idx="372">
                  <c:v>1293766.9809338648</c:v>
                </c:pt>
                <c:pt idx="373">
                  <c:v>1294035.2889942911</c:v>
                </c:pt>
                <c:pt idx="374">
                  <c:v>1294297.0013177251</c:v>
                </c:pt>
                <c:pt idx="375">
                  <c:v>1294552.2782396574</c:v>
                </c:pt>
                <c:pt idx="376">
                  <c:v>1294801.2762865841</c:v>
                </c:pt>
                <c:pt idx="377">
                  <c:v>1295044.148262125</c:v>
                </c:pt>
                <c:pt idx="378">
                  <c:v>1295281.043331411</c:v>
                </c:pt>
                <c:pt idx="379">
                  <c:v>1295512.1071037692</c:v>
                </c:pt>
                <c:pt idx="380">
                  <c:v>1295737.481713726</c:v>
                </c:pt>
                <c:pt idx="381">
                  <c:v>1295957.3059003497</c:v>
                </c:pt>
                <c:pt idx="382">
                  <c:v>1296171.7150849665</c:v>
                </c:pt>
                <c:pt idx="383">
                  <c:v>1296380.8414472621</c:v>
                </c:pt>
                <c:pt idx="384">
                  <c:v>1296584.8139998007</c:v>
                </c:pt>
                <c:pt idx="385">
                  <c:v>1296783.7586609866</c:v>
                </c:pt>
                <c:pt idx="386">
                  <c:v>1296977.7983264874</c:v>
                </c:pt>
                <c:pt idx="387">
                  <c:v>1297167.0529391509</c:v>
                </c:pt>
                <c:pt idx="388">
                  <c:v>1297351.6395574333</c:v>
                </c:pt>
                <c:pt idx="389">
                  <c:v>1297531.6724223695</c:v>
                </c:pt>
                <c:pt idx="390">
                  <c:v>1297707.2630231073</c:v>
                </c:pt>
                <c:pt idx="391">
                  <c:v>1297878.5201610301</c:v>
                </c:pt>
                <c:pt idx="392">
                  <c:v>1298045.5500124923</c:v>
                </c:pt>
                <c:pt idx="393">
                  <c:v>1298208.4561901954</c:v>
                </c:pt>
                <c:pt idx="394">
                  <c:v>1298367.339803224</c:v>
                </c:pt>
                <c:pt idx="395">
                  <c:v>1298522.2995157698</c:v>
                </c:pt>
                <c:pt idx="396">
                  <c:v>1298673.4316045649</c:v>
                </c:pt>
                <c:pt idx="397">
                  <c:v>1298820.830015053</c:v>
                </c:pt>
                <c:pt idx="398">
                  <c:v>1298964.5864163132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'5_State Structure DensDepen'!$C$11</c:f>
              <c:strCache>
                <c:ptCount val="1"/>
                <c:pt idx="0">
                  <c:v>S. juvs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398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'5_State Structure DensDepen'!$A$12:$A$410</c:f>
              <c:numCache>
                <c:formatCode>0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</c:numCache>
            </c:numRef>
          </c:xVal>
          <c:yVal>
            <c:numRef>
              <c:f>'5_State Structure DensDepen'!$C$12:$C$410</c:f>
              <c:numCache>
                <c:formatCode>0</c:formatCode>
                <c:ptCount val="399"/>
                <c:pt idx="0">
                  <c:v>500</c:v>
                </c:pt>
                <c:pt idx="1">
                  <c:v>1701.5</c:v>
                </c:pt>
                <c:pt idx="2">
                  <c:v>2389.4472558772504</c:v>
                </c:pt>
                <c:pt idx="3">
                  <c:v>3580.6673988259463</c:v>
                </c:pt>
                <c:pt idx="4">
                  <c:v>4857.6196931393115</c:v>
                </c:pt>
                <c:pt idx="5">
                  <c:v>6003.9108495356741</c:v>
                </c:pt>
                <c:pt idx="6">
                  <c:v>6926.9142871410695</c:v>
                </c:pt>
                <c:pt idx="7">
                  <c:v>7608.8396825210211</c:v>
                </c:pt>
                <c:pt idx="8">
                  <c:v>8074.4382762145051</c:v>
                </c:pt>
                <c:pt idx="9">
                  <c:v>8369.3174996885937</c:v>
                </c:pt>
                <c:pt idx="10">
                  <c:v>8545.5776711608523</c:v>
                </c:pt>
                <c:pt idx="11">
                  <c:v>8652.7761739856069</c:v>
                </c:pt>
                <c:pt idx="12">
                  <c:v>8732.8333409038969</c:v>
                </c:pt>
                <c:pt idx="13">
                  <c:v>8817.8038069508821</c:v>
                </c:pt>
                <c:pt idx="14">
                  <c:v>8929.6309764136859</c:v>
                </c:pt>
                <c:pt idx="15">
                  <c:v>9081.159573382798</c:v>
                </c:pt>
                <c:pt idx="16">
                  <c:v>9277.829179039305</c:v>
                </c:pt>
                <c:pt idx="17">
                  <c:v>9519.6138579213784</c:v>
                </c:pt>
                <c:pt idx="18">
                  <c:v>9802.9045013164923</c:v>
                </c:pt>
                <c:pt idx="19">
                  <c:v>10122.145163961924</c:v>
                </c:pt>
                <c:pt idx="20">
                  <c:v>10471.128084293709</c:v>
                </c:pt>
                <c:pt idx="21">
                  <c:v>10843.922616373748</c:v>
                </c:pt>
                <c:pt idx="22">
                  <c:v>11235.461799052406</c:v>
                </c:pt>
                <c:pt idx="23">
                  <c:v>11641.839377955877</c:v>
                </c:pt>
                <c:pt idx="24">
                  <c:v>12060.383441900627</c:v>
                </c:pt>
                <c:pt idx="25">
                  <c:v>12489.574455127226</c:v>
                </c:pt>
                <c:pt idx="26">
                  <c:v>12928.869219783912</c:v>
                </c:pt>
                <c:pt idx="27">
                  <c:v>13378.481553805603</c:v>
                </c:pt>
                <c:pt idx="28">
                  <c:v>13839.157908646463</c:v>
                </c:pt>
                <c:pt idx="29">
                  <c:v>14311.973744887757</c:v>
                </c:pt>
                <c:pt idx="30">
                  <c:v>14798.16551149011</c:v>
                </c:pt>
                <c:pt idx="31">
                  <c:v>15299.004227786729</c:v>
                </c:pt>
                <c:pt idx="32">
                  <c:v>15815.710175099404</c:v>
                </c:pt>
                <c:pt idx="33">
                  <c:v>16349.403965787533</c:v>
                </c:pt>
                <c:pt idx="34">
                  <c:v>16901.086962835929</c:v>
                </c:pt>
                <c:pt idx="35">
                  <c:v>17471.643259919299</c:v>
                </c:pt>
                <c:pt idx="36">
                  <c:v>18061.855762942094</c:v>
                </c:pt>
                <c:pt idx="37">
                  <c:v>18672.429932822397</c:v>
                </c:pt>
                <c:pt idx="38">
                  <c:v>19304.02011327026</c:v>
                </c:pt>
                <c:pt idx="39">
                  <c:v>19957.254813107978</c:v>
                </c:pt>
                <c:pt idx="40">
                  <c:v>20632.758657457329</c:v>
                </c:pt>
                <c:pt idx="41">
                  <c:v>21331.16985590219</c:v>
                </c:pt>
                <c:pt idx="42">
                  <c:v>22053.1529084949</c:v>
                </c:pt>
                <c:pt idx="43">
                  <c:v>22799.406877154928</c:v>
                </c:pt>
                <c:pt idx="44">
                  <c:v>23570.669915806549</c:v>
                </c:pt>
                <c:pt idx="45">
                  <c:v>24367.720920001968</c:v>
                </c:pt>
                <c:pt idx="46">
                  <c:v>25191.379175123329</c:v>
                </c:pt>
                <c:pt idx="47">
                  <c:v>26042.502800139417</c:v>
                </c:pt>
                <c:pt idx="48">
                  <c:v>26921.986644187513</c:v>
                </c:pt>
                <c:pt idx="49">
                  <c:v>27830.760130462164</c:v>
                </c:pt>
                <c:pt idx="50">
                  <c:v>28769.785381295267</c:v>
                </c:pt>
                <c:pt idx="51">
                  <c:v>29740.05581636939</c:v>
                </c:pt>
                <c:pt idx="52">
                  <c:v>30742.59530159799</c:v>
                </c:pt>
                <c:pt idx="53">
                  <c:v>31778.457842245927</c:v>
                </c:pt>
                <c:pt idx="54">
                  <c:v>32848.727759012938</c:v>
                </c:pt>
                <c:pt idx="55">
                  <c:v>33954.520256056487</c:v>
                </c:pt>
                <c:pt idx="56">
                  <c:v>35096.98227995052</c:v>
                </c:pt>
                <c:pt idx="57">
                  <c:v>36277.293572718132</c:v>
                </c:pt>
                <c:pt idx="58">
                  <c:v>37496.667835094653</c:v>
                </c:pt>
                <c:pt idx="59">
                  <c:v>38756.353933656421</c:v>
                </c:pt>
                <c:pt idx="60">
                  <c:v>40057.637103994137</c:v>
                </c:pt>
                <c:pt idx="61">
                  <c:v>41401.840119357832</c:v>
                </c:pt>
                <c:pt idx="62">
                  <c:v>42790.324408734843</c:v>
                </c:pt>
                <c:pt idx="63">
                  <c:v>44224.491119493352</c:v>
                </c:pt>
                <c:pt idx="64">
                  <c:v>45705.78212746355</c:v>
                </c:pt>
                <c:pt idx="65">
                  <c:v>47235.681001958612</c:v>
                </c:pt>
                <c:pt idx="66">
                  <c:v>48815.713935301887</c:v>
                </c:pt>
                <c:pt idx="67">
                  <c:v>50447.450646559562</c:v>
                </c:pt>
                <c:pt idx="68">
                  <c:v>52132.50526800417</c:v>
                </c:pt>
                <c:pt idx="69">
                  <c:v>53872.537220905069</c:v>
                </c:pt>
                <c:pt idx="70">
                  <c:v>55669.252085002081</c:v>
                </c:pt>
                <c:pt idx="71">
                  <c:v>57524.402463794082</c:v>
                </c:pt>
                <c:pt idx="72">
                  <c:v>59439.788845777613</c:v>
                </c:pt>
                <c:pt idx="73">
                  <c:v>61417.26046011805</c:v>
                </c:pt>
                <c:pt idx="74">
                  <c:v>63458.716123964201</c:v>
                </c:pt>
                <c:pt idx="75">
                  <c:v>65566.105077712156</c:v>
                </c:pt>
                <c:pt idx="76">
                  <c:v>67741.427803933591</c:v>
                </c:pt>
                <c:pt idx="77">
                  <c:v>69986.736825339976</c:v>
                </c:pt>
                <c:pt idx="78">
                  <c:v>72304.137476985401</c:v>
                </c:pt>
                <c:pt idx="79">
                  <c:v>74695.788647849258</c:v>
                </c:pt>
                <c:pt idx="80">
                  <c:v>77163.90348693011</c:v>
                </c:pt>
                <c:pt idx="81">
                  <c:v>79710.750068979003</c:v>
                </c:pt>
                <c:pt idx="82">
                  <c:v>82338.652014975669</c:v>
                </c:pt>
                <c:pt idx="83">
                  <c:v>85049.989062384862</c:v>
                </c:pt>
                <c:pt idx="84">
                  <c:v>87847.197580115855</c:v>
                </c:pt>
                <c:pt idx="85">
                  <c:v>90732.771022944202</c:v>
                </c:pt>
                <c:pt idx="86">
                  <c:v>93709.260319946654</c:v>
                </c:pt>
                <c:pt idx="87">
                  <c:v>96779.274191255594</c:v>
                </c:pt>
                <c:pt idx="88">
                  <c:v>99945.47938716627</c:v>
                </c:pt>
                <c:pt idx="89">
                  <c:v>103210.60084333908</c:v>
                </c:pt>
                <c:pt idx="90">
                  <c:v>106577.42174553747</c:v>
                </c:pt>
                <c:pt idx="91">
                  <c:v>110048.78349703742</c:v>
                </c:pt>
                <c:pt idx="92">
                  <c:v>113627.58558154209</c:v>
                </c:pt>
                <c:pt idx="93">
                  <c:v>117316.78531414072</c:v>
                </c:pt>
                <c:pt idx="94">
                  <c:v>121119.39747256659</c:v>
                </c:pt>
                <c:pt idx="95">
                  <c:v>125038.49380073782</c:v>
                </c:pt>
                <c:pt idx="96">
                  <c:v>129077.20237631015</c:v>
                </c:pt>
                <c:pt idx="97">
                  <c:v>133238.70683373263</c:v>
                </c:pt>
                <c:pt idx="98">
                  <c:v>137526.24543407967</c:v>
                </c:pt>
                <c:pt idx="99">
                  <c:v>141943.10997273511</c:v>
                </c:pt>
                <c:pt idx="100">
                  <c:v>146492.64451583297</c:v>
                </c:pt>
                <c:pt idx="101">
                  <c:v>151178.24395621175</c:v>
                </c:pt>
                <c:pt idx="102">
                  <c:v>156003.35237952363</c:v>
                </c:pt>
                <c:pt idx="103">
                  <c:v>160971.46123105654</c:v>
                </c:pt>
                <c:pt idx="104">
                  <c:v>166086.10727378074</c:v>
                </c:pt>
                <c:pt idx="105">
                  <c:v>171350.87032812616</c:v>
                </c:pt>
                <c:pt idx="106">
                  <c:v>176769.37078403775</c:v>
                </c:pt>
                <c:pt idx="107">
                  <c:v>182345.26687594614</c:v>
                </c:pt>
                <c:pt idx="108">
                  <c:v>188082.2517114369</c:v>
                </c:pt>
                <c:pt idx="109">
                  <c:v>193984.05004460737</c:v>
                </c:pt>
                <c:pt idx="110">
                  <c:v>200054.41478537093</c:v>
                </c:pt>
                <c:pt idx="111">
                  <c:v>206297.12323630915</c:v>
                </c:pt>
                <c:pt idx="112">
                  <c:v>212715.9730490892</c:v>
                </c:pt>
                <c:pt idx="113">
                  <c:v>219314.7778929593</c:v>
                </c:pt>
                <c:pt idx="114">
                  <c:v>226097.36282841809</c:v>
                </c:pt>
                <c:pt idx="115">
                  <c:v>233067.55937982351</c:v>
                </c:pt>
                <c:pt idx="116">
                  <c:v>240229.20030147437</c:v>
                </c:pt>
                <c:pt idx="117">
                  <c:v>247586.11403256044</c:v>
                </c:pt>
                <c:pt idx="118">
                  <c:v>255142.1188373451</c:v>
                </c:pt>
                <c:pt idx="119">
                  <c:v>262901.0166280155</c:v>
                </c:pt>
                <c:pt idx="120">
                  <c:v>270866.58646881557</c:v>
                </c:pt>
                <c:pt idx="121">
                  <c:v>279042.57776136952</c:v>
                </c:pt>
                <c:pt idx="122">
                  <c:v>287432.70311250357</c:v>
                </c:pt>
                <c:pt idx="123">
                  <c:v>296040.63088739046</c:v>
                </c:pt>
                <c:pt idx="124">
                  <c:v>304869.97745246621</c:v>
                </c:pt>
                <c:pt idx="125">
                  <c:v>313924.29911430471</c:v>
                </c:pt>
                <c:pt idx="126">
                  <c:v>323207.08376248082</c:v>
                </c:pt>
                <c:pt idx="127">
                  <c:v>332721.74222639709</c:v>
                </c:pt>
                <c:pt idx="128">
                  <c:v>342471.59935809643</c:v>
                </c:pt>
                <c:pt idx="129">
                  <c:v>352459.88485521695</c:v>
                </c:pt>
                <c:pt idx="130">
                  <c:v>362689.72384046402</c:v>
                </c:pt>
                <c:pt idx="131">
                  <c:v>373164.12721626565</c:v>
                </c:pt>
                <c:pt idx="132">
                  <c:v>383885.98181562847</c:v>
                </c:pt>
                <c:pt idx="133">
                  <c:v>394858.04037261114</c:v>
                </c:pt>
                <c:pt idx="134">
                  <c:v>406082.91133826214</c:v>
                </c:pt>
                <c:pt idx="135">
                  <c:v>417563.04857031733</c:v>
                </c:pt>
                <c:pt idx="136">
                  <c:v>429300.74092739448</c:v>
                </c:pt>
                <c:pt idx="137">
                  <c:v>441298.10180084239</c:v>
                </c:pt>
                <c:pt idx="138">
                  <c:v>453557.05861977814</c:v>
                </c:pt>
                <c:pt idx="139">
                  <c:v>466079.34236715082</c:v>
                </c:pt>
                <c:pt idx="140">
                  <c:v>478866.47714688559</c:v>
                </c:pt>
                <c:pt idx="141">
                  <c:v>491919.76984425483</c:v>
                </c:pt>
                <c:pt idx="142">
                  <c:v>505240.29992357711</c:v>
                </c:pt>
                <c:pt idx="143">
                  <c:v>518828.9094091201</c:v>
                </c:pt>
                <c:pt idx="144">
                  <c:v>532686.19309666438</c:v>
                </c:pt>
                <c:pt idx="145">
                  <c:v>546812.48904453812</c:v>
                </c:pt>
                <c:pt idx="146">
                  <c:v>561207.86939403252</c:v>
                </c:pt>
                <c:pt idx="147">
                  <c:v>575872.13156992511</c:v>
                </c:pt>
                <c:pt idx="148">
                  <c:v>590804.78991235618</c:v>
                </c:pt>
                <c:pt idx="149">
                  <c:v>606005.06779148569</c:v>
                </c:pt>
                <c:pt idx="150">
                  <c:v>621471.89025619801</c:v>
                </c:pt>
                <c:pt idx="151">
                  <c:v>637203.8772675856</c:v>
                </c:pt>
                <c:pt idx="152">
                  <c:v>653199.33756702591</c:v>
                </c:pt>
                <c:pt idx="153">
                  <c:v>669456.26322734659</c:v>
                </c:pt>
                <c:pt idx="154">
                  <c:v>685972.32493385079</c:v>
                </c:pt>
                <c:pt idx="155">
                  <c:v>702744.86803983361</c:v>
                </c:pt>
                <c:pt idx="156">
                  <c:v>719770.90943866852</c:v>
                </c:pt>
                <c:pt idx="157">
                  <c:v>737047.13529157685</c:v>
                </c:pt>
                <c:pt idx="158">
                  <c:v>754569.89964682818</c:v>
                </c:pt>
                <c:pt idx="159">
                  <c:v>772335.22398236138</c:v>
                </c:pt>
                <c:pt idx="160">
                  <c:v>790338.79769968893</c:v>
                </c:pt>
                <c:pt idx="161">
                  <c:v>808575.97959247441</c:v>
                </c:pt>
                <c:pt idx="162">
                  <c:v>827041.80030837504</c:v>
                </c:pt>
                <c:pt idx="163">
                  <c:v>845730.96581766533</c:v>
                </c:pt>
                <c:pt idx="164">
                  <c:v>864637.86189682595</c:v>
                </c:pt>
                <c:pt idx="165">
                  <c:v>883756.55962975044</c:v>
                </c:pt>
                <c:pt idx="166">
                  <c:v>903080.82192352437</c:v>
                </c:pt>
                <c:pt idx="167">
                  <c:v>922604.11102992576</c:v>
                </c:pt>
                <c:pt idx="168">
                  <c:v>942319.5970579274</c:v>
                </c:pt>
                <c:pt idx="169">
                  <c:v>962220.16745660873</c:v>
                </c:pt>
                <c:pt idx="170">
                  <c:v>982298.43744205497</c:v>
                </c:pt>
                <c:pt idx="171">
                  <c:v>1002546.7613361049</c:v>
                </c:pt>
                <c:pt idx="172">
                  <c:v>1022957.2447792415</c:v>
                </c:pt>
                <c:pt idx="173">
                  <c:v>1043521.757774569</c:v>
                </c:pt>
                <c:pt idx="174">
                  <c:v>1064231.9485147393</c:v>
                </c:pt>
                <c:pt idx="175">
                  <c:v>1085079.2579389219</c:v>
                </c:pt>
                <c:pt idx="176">
                  <c:v>1106054.9349625045</c:v>
                </c:pt>
                <c:pt idx="177">
                  <c:v>1127150.0523182154</c:v>
                </c:pt>
                <c:pt idx="178">
                  <c:v>1148355.522943805</c:v>
                </c:pt>
                <c:pt idx="179">
                  <c:v>1169662.1168483438</c:v>
                </c:pt>
                <c:pt idx="180">
                  <c:v>1191060.4783866256</c:v>
                </c:pt>
                <c:pt idx="181">
                  <c:v>1212541.1438691213</c:v>
                </c:pt>
                <c:pt idx="182">
                  <c:v>1234094.5594334253</c:v>
                </c:pt>
                <c:pt idx="183">
                  <c:v>1255711.0991021907</c:v>
                </c:pt>
                <c:pt idx="184">
                  <c:v>1277381.0829521527</c:v>
                </c:pt>
                <c:pt idx="185">
                  <c:v>1299094.7953190044</c:v>
                </c:pt>
                <c:pt idx="186">
                  <c:v>1320842.5029635797</c:v>
                </c:pt>
                <c:pt idx="187">
                  <c:v>1342614.4731260319</c:v>
                </c:pt>
                <c:pt idx="188">
                  <c:v>1364400.9913964272</c:v>
                </c:pt>
                <c:pt idx="189">
                  <c:v>1386192.379332379</c:v>
                </c:pt>
                <c:pt idx="190">
                  <c:v>1407979.0117570085</c:v>
                </c:pt>
                <c:pt idx="191">
                  <c:v>1429751.3336735854</c:v>
                </c:pt>
                <c:pt idx="192">
                  <c:v>1451499.8767366463</c:v>
                </c:pt>
                <c:pt idx="193">
                  <c:v>1473215.2752231604</c:v>
                </c:pt>
                <c:pt idx="194">
                  <c:v>1494888.2814513748</c:v>
                </c:pt>
                <c:pt idx="195">
                  <c:v>1516509.7805992742</c:v>
                </c:pt>
                <c:pt idx="196">
                  <c:v>1538070.804879091</c:v>
                </c:pt>
                <c:pt idx="197">
                  <c:v>1559562.5470289467</c:v>
                </c:pt>
                <c:pt idx="198">
                  <c:v>1580976.3730874599</c:v>
                </c:pt>
                <c:pt idx="199">
                  <c:v>1602303.8344219658</c:v>
                </c:pt>
                <c:pt idx="200">
                  <c:v>1623536.6789858106</c:v>
                </c:pt>
                <c:pt idx="201">
                  <c:v>1644666.8617849867</c:v>
                </c:pt>
                <c:pt idx="202">
                  <c:v>1665686.5545390977</c:v>
                </c:pt>
                <c:pt idx="203">
                  <c:v>1686588.1545262712</c:v>
                </c:pt>
                <c:pt idx="204">
                  <c:v>1707364.2926061242</c:v>
                </c:pt>
                <c:pt idx="205">
                  <c:v>1728007.8404192103</c:v>
                </c:pt>
                <c:pt idx="206">
                  <c:v>1748511.9167655027</c:v>
                </c:pt>
                <c:pt idx="207">
                  <c:v>1768869.8931683842</c:v>
                </c:pt>
                <c:pt idx="208">
                  <c:v>1789075.3986342822</c:v>
                </c:pt>
                <c:pt idx="209">
                  <c:v>1809122.3236215252</c:v>
                </c:pt>
                <c:pt idx="210">
                  <c:v>1829004.8232351406</c:v>
                </c:pt>
                <c:pt idx="211">
                  <c:v>1848717.3196672096</c:v>
                </c:pt>
                <c:pt idx="212">
                  <c:v>1868254.5039050044</c:v>
                </c:pt>
                <c:pt idx="213">
                  <c:v>1887611.3367314497</c:v>
                </c:pt>
                <c:pt idx="214">
                  <c:v>1906783.0490445048</c:v>
                </c:pt>
                <c:pt idx="215">
                  <c:v>1925765.1415238231</c:v>
                </c:pt>
                <c:pt idx="216">
                  <c:v>1944553.3836745434</c:v>
                </c:pt>
                <c:pt idx="217">
                  <c:v>1963143.8122792928</c:v>
                </c:pt>
                <c:pt idx="218">
                  <c:v>1981532.729290457</c:v>
                </c:pt>
                <c:pt idx="219">
                  <c:v>1999716.6991954935</c:v>
                </c:pt>
                <c:pt idx="220">
                  <c:v>2017692.5458885664</c:v>
                </c:pt>
                <c:pt idx="221">
                  <c:v>2035457.349082049</c:v>
                </c:pt>
                <c:pt idx="222">
                  <c:v>2053008.4402915123</c:v>
                </c:pt>
                <c:pt idx="223">
                  <c:v>2070343.3984276922</c:v>
                </c:pt>
                <c:pt idx="224">
                  <c:v>2087460.04502864</c:v>
                </c:pt>
                <c:pt idx="225">
                  <c:v>2104356.4391647885</c:v>
                </c:pt>
                <c:pt idx="226">
                  <c:v>2121030.8720490811</c:v>
                </c:pt>
                <c:pt idx="227">
                  <c:v>2137481.8613835713</c:v>
                </c:pt>
                <c:pt idx="228">
                  <c:v>2153708.1454730514</c:v>
                </c:pt>
                <c:pt idx="229">
                  <c:v>2169708.6771353371</c:v>
                </c:pt>
                <c:pt idx="230">
                  <c:v>2185482.6174367932</c:v>
                </c:pt>
                <c:pt idx="231">
                  <c:v>2201029.3292805888</c:v>
                </c:pt>
                <c:pt idx="232">
                  <c:v>2216348.3708740161</c:v>
                </c:pt>
                <c:pt idx="233">
                  <c:v>2231439.4890999827</c:v>
                </c:pt>
                <c:pt idx="234">
                  <c:v>2246302.6128165661</c:v>
                </c:pt>
                <c:pt idx="235">
                  <c:v>2260937.8461072375</c:v>
                </c:pt>
                <c:pt idx="236">
                  <c:v>2275345.461503082</c:v>
                </c:pt>
                <c:pt idx="237">
                  <c:v>2289525.8931970624</c:v>
                </c:pt>
                <c:pt idx="238">
                  <c:v>2303479.7302690763</c:v>
                </c:pt>
                <c:pt idx="239">
                  <c:v>2317207.7099392875</c:v>
                </c:pt>
                <c:pt idx="240">
                  <c:v>2330710.7108659586</c:v>
                </c:pt>
                <c:pt idx="241">
                  <c:v>2343989.7465027585</c:v>
                </c:pt>
                <c:pt idx="242">
                  <c:v>2357045.9585293196</c:v>
                </c:pt>
                <c:pt idx="243">
                  <c:v>2369880.6103676455</c:v>
                </c:pt>
                <c:pt idx="244">
                  <c:v>2382495.0807958101</c:v>
                </c:pt>
                <c:pt idx="245">
                  <c:v>2394890.8576693041</c:v>
                </c:pt>
                <c:pt idx="246">
                  <c:v>2407069.5317593077</c:v>
                </c:pt>
                <c:pt idx="247">
                  <c:v>2419032.7907161573</c:v>
                </c:pt>
                <c:pt idx="248">
                  <c:v>2430782.413165296</c:v>
                </c:pt>
                <c:pt idx="249">
                  <c:v>2442320.2629420669</c:v>
                </c:pt>
                <c:pt idx="250">
                  <c:v>2453648.2834708411</c:v>
                </c:pt>
                <c:pt idx="251">
                  <c:v>2464768.492293111</c:v>
                </c:pt>
                <c:pt idx="252">
                  <c:v>2475682.9757484244</c:v>
                </c:pt>
                <c:pt idx="253">
                  <c:v>2486393.8838112699</c:v>
                </c:pt>
                <c:pt idx="254">
                  <c:v>2496903.4250863451</c:v>
                </c:pt>
                <c:pt idx="255">
                  <c:v>2507213.861963985</c:v>
                </c:pt>
                <c:pt idx="256">
                  <c:v>2517327.5059369309</c:v>
                </c:pt>
                <c:pt idx="257">
                  <c:v>2527246.7130790483</c:v>
                </c:pt>
                <c:pt idx="258">
                  <c:v>2536973.8796861051</c:v>
                </c:pt>
                <c:pt idx="259">
                  <c:v>2546511.4380782265</c:v>
                </c:pt>
                <c:pt idx="260">
                  <c:v>2555861.8525632177</c:v>
                </c:pt>
                <c:pt idx="261">
                  <c:v>2565027.615559543</c:v>
                </c:pt>
                <c:pt idx="262">
                  <c:v>2574011.2438773895</c:v>
                </c:pt>
                <c:pt idx="263">
                  <c:v>2582815.2751559136</c:v>
                </c:pt>
                <c:pt idx="264">
                  <c:v>2591442.2644544779</c:v>
                </c:pt>
                <c:pt idx="265">
                  <c:v>2599894.7809954174</c:v>
                </c:pt>
                <c:pt idx="266">
                  <c:v>2608175.4050556463</c:v>
                </c:pt>
                <c:pt idx="267">
                  <c:v>2616286.7250042059</c:v>
                </c:pt>
                <c:pt idx="268">
                  <c:v>2624231.3344826815</c:v>
                </c:pt>
                <c:pt idx="269">
                  <c:v>2632011.8297252501</c:v>
                </c:pt>
                <c:pt idx="270">
                  <c:v>2639630.8070150046</c:v>
                </c:pt>
                <c:pt idx="271">
                  <c:v>2647090.8602730772</c:v>
                </c:pt>
                <c:pt idx="272">
                  <c:v>2654394.5787769984</c:v>
                </c:pt>
                <c:pt idx="273">
                  <c:v>2661544.5450046659</c:v>
                </c:pt>
                <c:pt idx="274">
                  <c:v>2668543.3326002271</c:v>
                </c:pt>
                <c:pt idx="275">
                  <c:v>2675393.5044581555</c:v>
                </c:pt>
                <c:pt idx="276">
                  <c:v>2682097.6109217694</c:v>
                </c:pt>
                <c:pt idx="277">
                  <c:v>2688658.1880924366</c:v>
                </c:pt>
                <c:pt idx="278">
                  <c:v>2695077.7562457081</c:v>
                </c:pt>
                <c:pt idx="279">
                  <c:v>2701358.8183506345</c:v>
                </c:pt>
                <c:pt idx="280">
                  <c:v>2707503.8586885491</c:v>
                </c:pt>
                <c:pt idx="281">
                  <c:v>2713515.3415676299</c:v>
                </c:pt>
                <c:pt idx="282">
                  <c:v>2719395.710129593</c:v>
                </c:pt>
                <c:pt idx="283">
                  <c:v>2725147.3852449181</c:v>
                </c:pt>
                <c:pt idx="284">
                  <c:v>2730772.7644930682</c:v>
                </c:pt>
                <c:pt idx="285">
                  <c:v>2736274.2212242102</c:v>
                </c:pt>
                <c:pt idx="286">
                  <c:v>2741654.1036990285</c:v>
                </c:pt>
                <c:pt idx="287">
                  <c:v>2746914.7343032751</c:v>
                </c:pt>
                <c:pt idx="288">
                  <c:v>2752058.4088337859</c:v>
                </c:pt>
                <c:pt idx="289">
                  <c:v>2757087.3958527613</c:v>
                </c:pt>
                <c:pt idx="290">
                  <c:v>2762003.936107195</c:v>
                </c:pt>
                <c:pt idx="291">
                  <c:v>2766810.2420104025</c:v>
                </c:pt>
                <c:pt idx="292">
                  <c:v>2771508.497182711</c:v>
                </c:pt>
                <c:pt idx="293">
                  <c:v>2776100.8560484196</c:v>
                </c:pt>
                <c:pt idx="294">
                  <c:v>2780589.4434862565</c:v>
                </c:pt>
                <c:pt idx="295">
                  <c:v>2784976.3545306241</c:v>
                </c:pt>
                <c:pt idx="296">
                  <c:v>2789263.6541210208</c:v>
                </c:pt>
                <c:pt idx="297">
                  <c:v>2793453.3768971055</c:v>
                </c:pt>
                <c:pt idx="298">
                  <c:v>2797547.5270369635</c:v>
                </c:pt>
                <c:pt idx="299">
                  <c:v>2801548.0781362075</c:v>
                </c:pt>
                <c:pt idx="300">
                  <c:v>2805456.9731256431</c:v>
                </c:pt>
                <c:pt idx="301">
                  <c:v>2809276.1242253017</c:v>
                </c:pt>
                <c:pt idx="302">
                  <c:v>2813007.4129327289</c:v>
                </c:pt>
                <c:pt idx="303">
                  <c:v>2816652.6900434969</c:v>
                </c:pt>
                <c:pt idx="304">
                  <c:v>2820213.7757019899</c:v>
                </c:pt>
                <c:pt idx="305">
                  <c:v>2823692.4594805846</c:v>
                </c:pt>
                <c:pt idx="306">
                  <c:v>2827090.5004854272</c:v>
                </c:pt>
                <c:pt idx="307">
                  <c:v>2830409.6274870862</c:v>
                </c:pt>
                <c:pt idx="308">
                  <c:v>2833651.5390744237</c:v>
                </c:pt>
                <c:pt idx="309">
                  <c:v>2836817.9038301036</c:v>
                </c:pt>
                <c:pt idx="310">
                  <c:v>2839910.3605262279</c:v>
                </c:pt>
                <c:pt idx="311">
                  <c:v>2842930.5183386523</c:v>
                </c:pt>
                <c:pt idx="312">
                  <c:v>2845879.9570786017</c:v>
                </c:pt>
                <c:pt idx="313">
                  <c:v>2848760.227440265</c:v>
                </c:pt>
                <c:pt idx="314">
                  <c:v>2851572.8512631189</c:v>
                </c:pt>
                <c:pt idx="315">
                  <c:v>2854319.3218077747</c:v>
                </c:pt>
                <c:pt idx="316">
                  <c:v>2857001.1040442195</c:v>
                </c:pt>
                <c:pt idx="317">
                  <c:v>2859619.6349513563</c:v>
                </c:pt>
                <c:pt idx="318">
                  <c:v>2862176.3238268215</c:v>
                </c:pt>
                <c:pt idx="319">
                  <c:v>2864672.5526060923</c:v>
                </c:pt>
                <c:pt idx="320">
                  <c:v>2867109.6761899665</c:v>
                </c:pt>
                <c:pt idx="321">
                  <c:v>2869489.0227795178</c:v>
                </c:pt>
                <c:pt idx="322">
                  <c:v>2871811.8942177072</c:v>
                </c:pt>
                <c:pt idx="323">
                  <c:v>2874079.566336852</c:v>
                </c:pt>
                <c:pt idx="324">
                  <c:v>2876293.2893112013</c:v>
                </c:pt>
                <c:pt idx="325">
                  <c:v>2878454.288013923</c:v>
                </c:pt>
                <c:pt idx="326">
                  <c:v>2880563.7623778232</c:v>
                </c:pt>
                <c:pt idx="327">
                  <c:v>2882622.8877591752</c:v>
                </c:pt>
                <c:pt idx="328">
                  <c:v>2884632.8153040623</c:v>
                </c:pt>
                <c:pt idx="329">
                  <c:v>2886594.6723166816</c:v>
                </c:pt>
                <c:pt idx="330">
                  <c:v>2888509.562629072</c:v>
                </c:pt>
                <c:pt idx="331">
                  <c:v>2890378.5669717859</c:v>
                </c:pt>
                <c:pt idx="332">
                  <c:v>2892202.7433450324</c:v>
                </c:pt>
                <c:pt idx="333">
                  <c:v>2893983.1273898655</c:v>
                </c:pt>
                <c:pt idx="334">
                  <c:v>2895720.7327590021</c:v>
                </c:pt>
                <c:pt idx="335">
                  <c:v>2897416.5514869015</c:v>
                </c:pt>
                <c:pt idx="336">
                  <c:v>2899071.5543587403</c:v>
                </c:pt>
                <c:pt idx="337">
                  <c:v>2900686.6912779631</c:v>
                </c:pt>
                <c:pt idx="338">
                  <c:v>2902262.8916320931</c:v>
                </c:pt>
                <c:pt idx="339">
                  <c:v>2903801.064656524</c:v>
                </c:pt>
                <c:pt idx="340">
                  <c:v>2905302.0997960218</c:v>
                </c:pt>
                <c:pt idx="341">
                  <c:v>2906766.8670636984</c:v>
                </c:pt>
                <c:pt idx="342">
                  <c:v>2908196.2173972251</c:v>
                </c:pt>
                <c:pt idx="343">
                  <c:v>2909590.9830120821</c:v>
                </c:pt>
                <c:pt idx="344">
                  <c:v>2910951.9777516504</c:v>
                </c:pt>
                <c:pt idx="345">
                  <c:v>2912279.9974339716</c:v>
                </c:pt>
                <c:pt idx="346">
                  <c:v>2913575.8201950141</c:v>
                </c:pt>
                <c:pt idx="347">
                  <c:v>2914840.2068283013</c:v>
                </c:pt>
                <c:pt idx="348">
                  <c:v>2916073.9011207717</c:v>
                </c:pt>
                <c:pt idx="349">
                  <c:v>2917277.6301847477</c:v>
                </c:pt>
                <c:pt idx="350">
                  <c:v>2918452.1047859117</c:v>
                </c:pt>
                <c:pt idx="351">
                  <c:v>2919598.0196671872</c:v>
                </c:pt>
                <c:pt idx="352">
                  <c:v>2920716.0538684474</c:v>
                </c:pt>
                <c:pt idx="353">
                  <c:v>2921806.8710419736</c:v>
                </c:pt>
                <c:pt idx="354">
                  <c:v>2922871.1197635988</c:v>
                </c:pt>
                <c:pt idx="355">
                  <c:v>2923909.433839485</c:v>
                </c:pt>
                <c:pt idx="356">
                  <c:v>2924922.432608481</c:v>
                </c:pt>
                <c:pt idx="357">
                  <c:v>2925910.7212400287</c:v>
                </c:pt>
                <c:pt idx="358">
                  <c:v>2926874.8910275833</c:v>
                </c:pt>
                <c:pt idx="359">
                  <c:v>2927815.5196775226</c:v>
                </c:pt>
                <c:pt idx="360">
                  <c:v>2928733.1715935334</c:v>
                </c:pt>
                <c:pt idx="361">
                  <c:v>2929628.3981564562</c:v>
                </c:pt>
                <c:pt idx="362">
                  <c:v>2930501.7379995906</c:v>
                </c:pt>
                <c:pt idx="363">
                  <c:v>2931353.717279457</c:v>
                </c:pt>
                <c:pt idx="364">
                  <c:v>2932184.8499420215</c:v>
                </c:pt>
                <c:pt idx="365">
                  <c:v>2932995.6379843946</c:v>
                </c:pt>
                <c:pt idx="366">
                  <c:v>2933786.5717120171</c:v>
                </c:pt>
                <c:pt idx="367">
                  <c:v>2934558.1299913549</c:v>
                </c:pt>
                <c:pt idx="368">
                  <c:v>2935310.7804981181</c:v>
                </c:pt>
                <c:pt idx="369">
                  <c:v>2936044.9799610414</c:v>
                </c:pt>
                <c:pt idx="370">
                  <c:v>2936761.1744012437</c:v>
                </c:pt>
                <c:pt idx="371">
                  <c:v>2937459.799367208</c:v>
                </c:pt>
                <c:pt idx="372">
                  <c:v>2938141.2801654111</c:v>
                </c:pt>
                <c:pt idx="373">
                  <c:v>2938806.0320866425</c:v>
                </c:pt>
                <c:pt idx="374">
                  <c:v>2939454.460628056</c:v>
                </c:pt>
                <c:pt idx="375">
                  <c:v>2940086.9617109876</c:v>
                </c:pt>
                <c:pt idx="376">
                  <c:v>2940703.9218945932</c:v>
                </c:pt>
                <c:pt idx="377">
                  <c:v>2941305.7185853431</c:v>
                </c:pt>
                <c:pt idx="378">
                  <c:v>2941892.7202424305</c:v>
                </c:pt>
                <c:pt idx="379">
                  <c:v>2942465.2865791311</c:v>
                </c:pt>
                <c:pt idx="380">
                  <c:v>2943023.7687601736</c:v>
                </c:pt>
                <c:pt idx="381">
                  <c:v>2943568.5095951669</c:v>
                </c:pt>
                <c:pt idx="382">
                  <c:v>2944099.8437281381</c:v>
                </c:pt>
                <c:pt idx="383">
                  <c:v>2944618.0978232333</c:v>
                </c:pt>
                <c:pt idx="384">
                  <c:v>2945123.5907466346</c:v>
                </c:pt>
                <c:pt idx="385">
                  <c:v>2945616.6337447497</c:v>
                </c:pt>
                <c:pt idx="386">
                  <c:v>2946097.5306187249</c:v>
                </c:pt>
                <c:pt idx="387">
                  <c:v>2946566.5778953424</c:v>
                </c:pt>
                <c:pt idx="388">
                  <c:v>2947024.0649943524</c:v>
                </c:pt>
                <c:pt idx="389">
                  <c:v>2947470.274392297</c:v>
                </c:pt>
                <c:pt idx="390">
                  <c:v>2947905.4817828843</c:v>
                </c:pt>
                <c:pt idx="391">
                  <c:v>2948329.9562339652</c:v>
                </c:pt>
                <c:pt idx="392">
                  <c:v>2948743.9603411728</c:v>
                </c:pt>
                <c:pt idx="393">
                  <c:v>2949147.7503782767</c:v>
                </c:pt>
                <c:pt idx="394">
                  <c:v>2949541.5764443101</c:v>
                </c:pt>
                <c:pt idx="395">
                  <c:v>2949925.682607526</c:v>
                </c:pt>
                <c:pt idx="396">
                  <c:v>2950300.3070462355</c:v>
                </c:pt>
                <c:pt idx="397">
                  <c:v>2950665.6821865849</c:v>
                </c:pt>
                <c:pt idx="398">
                  <c:v>2951022.0348373298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'5_State Structure DensDepen'!$D$11</c:f>
              <c:strCache>
                <c:ptCount val="1"/>
                <c:pt idx="0">
                  <c:v>L. juvs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398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'5_State Structure DensDepen'!$A$12:$A$410</c:f>
              <c:numCache>
                <c:formatCode>0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</c:numCache>
            </c:numRef>
          </c:xVal>
          <c:yVal>
            <c:numRef>
              <c:f>'5_State Structure DensDepen'!$D$12:$D$410</c:f>
              <c:numCache>
                <c:formatCode>0</c:formatCode>
                <c:ptCount val="399"/>
                <c:pt idx="0">
                  <c:v>300</c:v>
                </c:pt>
                <c:pt idx="1">
                  <c:v>253.6</c:v>
                </c:pt>
                <c:pt idx="2">
                  <c:v>274.48169999999999</c:v>
                </c:pt>
                <c:pt idx="3">
                  <c:v>322.83148492623076</c:v>
                </c:pt>
                <c:pt idx="4">
                  <c:v>415.90311668323847</c:v>
                </c:pt>
                <c:pt idx="5">
                  <c:v>547.30581607359159</c:v>
                </c:pt>
                <c:pt idx="6">
                  <c:v>701.96737085662141</c:v>
                </c:pt>
                <c:pt idx="7">
                  <c:v>863.97394494265893</c:v>
                </c:pt>
                <c:pt idx="8">
                  <c:v>1020.2834808495074</c:v>
                </c:pt>
                <c:pt idx="9">
                  <c:v>1162.0560287936539</c:v>
                </c:pt>
                <c:pt idx="10">
                  <c:v>1284.6548965700965</c:v>
                </c:pt>
                <c:pt idx="11">
                  <c:v>1386.972456213824</c:v>
                </c:pt>
                <c:pt idx="12">
                  <c:v>1470.4883540933265</c:v>
                </c:pt>
                <c:pt idx="13">
                  <c:v>1538.3077346120645</c:v>
                </c:pt>
                <c:pt idx="14">
                  <c:v>1594.3188113741448</c:v>
                </c:pt>
                <c:pt idx="15">
                  <c:v>1642.5351842154123</c:v>
                </c:pt>
                <c:pt idx="16">
                  <c:v>1686.6389862422129</c:v>
                </c:pt>
                <c:pt idx="17">
                  <c:v>1729.7100738626245</c:v>
                </c:pt>
                <c:pt idx="18">
                  <c:v>1774.1094779749378</c:v>
                </c:pt>
                <c:pt idx="19">
                  <c:v>1821.4784811686525</c:v>
                </c:pt>
                <c:pt idx="20">
                  <c:v>1872.8148177625671</c:v>
                </c:pt>
                <c:pt idx="21">
                  <c:v>1928.5919851856934</c:v>
                </c:pt>
                <c:pt idx="22">
                  <c:v>1988.8944156069929</c:v>
                </c:pt>
                <c:pt idx="23">
                  <c:v>2053.5487213260267</c:v>
                </c:pt>
                <c:pt idx="24">
                  <c:v>2122.2383200209888</c:v>
                </c:pt>
                <c:pt idx="25">
                  <c:v>2194.594813225428</c:v>
                </c:pt>
                <c:pt idx="26">
                  <c:v>2270.264221134883</c:v>
                </c:pt>
                <c:pt idx="27">
                  <c:v>2348.9495109402992</c:v>
                </c:pt>
                <c:pt idx="28">
                  <c:v>2430.4329079200729</c:v>
                </c:pt>
                <c:pt idx="29">
                  <c:v>2514.5824620810799</c:v>
                </c:pt>
                <c:pt idx="30">
                  <c:v>2601.3475144259128</c:v>
                </c:pt>
                <c:pt idx="31">
                  <c:v>2690.7473226047105</c:v>
                </c:pt>
                <c:pt idx="32">
                  <c:v>2782.8563951437891</c:v>
                </c:pt>
                <c:pt idx="33">
                  <c:v>2877.7892333049581</c:v>
                </c:pt>
                <c:pt idx="34">
                  <c:v>2975.6863283369166</c:v>
                </c:pt>
                <c:pt idx="35">
                  <c:v>3076.7025010877041</c:v>
                </c:pt>
                <c:pt idx="36">
                  <c:v>3180.9980515504762</c:v>
                </c:pt>
                <c:pt idx="37">
                  <c:v>3288.7327263974939</c:v>
                </c:pt>
                <c:pt idx="38">
                  <c:v>3400.0622079895306</c:v>
                </c:pt>
                <c:pt idx="39">
                  <c:v>3515.1366588516721</c:v>
                </c:pt>
                <c:pt idx="40">
                  <c:v>3634.1007935553075</c:v>
                </c:pt>
                <c:pt idx="41">
                  <c:v>3757.0949655574154</c:v>
                </c:pt>
                <c:pt idx="42">
                  <c:v>3884.2568218099409</c:v>
                </c:pt>
                <c:pt idx="43">
                  <c:v>4015.7231690274848</c:v>
                </c:pt>
                <c:pt idx="44">
                  <c:v>4151.6317938703623</c:v>
                </c:pt>
                <c:pt idx="45">
                  <c:v>4292.1230719414762</c:v>
                </c:pt>
                <c:pt idx="46">
                  <c:v>4437.3412794192045</c:v>
                </c:pt>
                <c:pt idx="47">
                  <c:v>4587.4355825453267</c:v>
                </c:pt>
                <c:pt idx="48">
                  <c:v>4742.5607234188183</c:v>
                </c:pt>
                <c:pt idx="49">
                  <c:v>4902.877447139047</c:v>
                </c:pt>
                <c:pt idx="50">
                  <c:v>5068.5527280873712</c:v>
                </c:pt>
                <c:pt idx="51">
                  <c:v>5239.7598553638909</c:v>
                </c:pt>
                <c:pt idx="52">
                  <c:v>5416.6784324334658</c:v>
                </c:pt>
                <c:pt idx="53">
                  <c:v>5599.4943368515733</c:v>
                </c:pt>
                <c:pt idx="54">
                  <c:v>5788.3996749507151</c:v>
                </c:pt>
                <c:pt idx="55">
                  <c:v>5983.5927553608071</c:v>
                </c:pt>
                <c:pt idx="56">
                  <c:v>6185.2780953963938</c:v>
                </c:pt>
                <c:pt idx="57">
                  <c:v>6393.6664663267093</c:v>
                </c:pt>
                <c:pt idx="58">
                  <c:v>6608.9749775903383</c:v>
                </c:pt>
                <c:pt idx="59">
                  <c:v>6831.4271960612386</c:v>
                </c:pt>
                <c:pt idx="60">
                  <c:v>7061.2532942608213</c:v>
                </c:pt>
                <c:pt idx="61">
                  <c:v>7298.690220585775</c:v>
                </c:pt>
                <c:pt idx="62">
                  <c:v>7543.9818847991073</c:v>
                </c:pt>
                <c:pt idx="63">
                  <c:v>7797.3793528514525</c:v>
                </c:pt>
                <c:pt idx="64">
                  <c:v>8059.1410462532513</c:v>
                </c:pt>
                <c:pt idx="65">
                  <c:v>8329.5329424670308</c:v>
                </c:pt>
                <c:pt idx="66">
                  <c:v>8608.8287739642674</c:v>
                </c:pt>
                <c:pt idx="67">
                  <c:v>8897.3102245897826</c:v>
                </c:pt>
                <c:pt idx="68">
                  <c:v>9195.2671226486636</c:v>
                </c:pt>
                <c:pt idx="69">
                  <c:v>9502.9976306677218</c:v>
                </c:pt>
                <c:pt idx="70">
                  <c:v>9820.8084321046808</c:v>
                </c:pt>
                <c:pt idx="71">
                  <c:v>10149.014915419388</c:v>
                </c:pt>
                <c:pt idx="72">
                  <c:v>10487.941355924992</c:v>
                </c:pt>
                <c:pt idx="73">
                  <c:v>10837.921095746016</c:v>
                </c:pt>
                <c:pt idx="74">
                  <c:v>11199.296722062743</c:v>
                </c:pt>
                <c:pt idx="75">
                  <c:v>11572.420243648441</c:v>
                </c:pt>
                <c:pt idx="76">
                  <c:v>11957.653265530826</c:v>
                </c:pt>
                <c:pt idx="77">
                  <c:v>12355.367161447022</c:v>
                </c:pt>
                <c:pt idx="78">
                  <c:v>12765.943243620844</c:v>
                </c:pt>
                <c:pt idx="79">
                  <c:v>13189.772929275503</c:v>
                </c:pt>
                <c:pt idx="80">
                  <c:v>13627.257903203226</c:v>
                </c:pt>
                <c:pt idx="81">
                  <c:v>14078.810275642591</c:v>
                </c:pt>
                <c:pt idx="82">
                  <c:v>14544.85273465988</c:v>
                </c:pt>
                <c:pt idx="83">
                  <c:v>15025.818692187986</c:v>
                </c:pt>
                <c:pt idx="84">
                  <c:v>15522.152422840274</c:v>
                </c:pt>
                <c:pt idx="85">
                  <c:v>16034.309194583935</c:v>
                </c:pt>
                <c:pt idx="86">
                  <c:v>16562.755390324259</c:v>
                </c:pt>
                <c:pt idx="87">
                  <c:v>17107.968619416199</c:v>
                </c:pt>
                <c:pt idx="88">
                  <c:v>17670.437818081238</c:v>
                </c:pt>
                <c:pt idx="89">
                  <c:v>18250.663337665123</c:v>
                </c:pt>
                <c:pt idx="90">
                  <c:v>18849.157019626087</c:v>
                </c:pt>
                <c:pt idx="91">
                  <c:v>19466.442256093469</c:v>
                </c:pt>
                <c:pt idx="92">
                  <c:v>20103.054034784451</c:v>
                </c:pt>
                <c:pt idx="93">
                  <c:v>20759.538967012151</c:v>
                </c:pt>
                <c:pt idx="94">
                  <c:v>21436.455297462933</c:v>
                </c:pt>
                <c:pt idx="95">
                  <c:v>22134.3728943647</c:v>
                </c:pt>
                <c:pt idx="96">
                  <c:v>22853.873218612403</c:v>
                </c:pt>
                <c:pt idx="97">
                  <c:v>23595.549270362291</c:v>
                </c:pt>
                <c:pt idx="98">
                  <c:v>24360.00551155331</c:v>
                </c:pt>
                <c:pt idx="99">
                  <c:v>25147.857762763135</c:v>
                </c:pt>
                <c:pt idx="100">
                  <c:v>25959.733072757877</c:v>
                </c:pt>
                <c:pt idx="101">
                  <c:v>26796.26955904944</c:v>
                </c:pt>
                <c:pt idx="102">
                  <c:v>27658.116217732873</c:v>
                </c:pt>
                <c:pt idx="103">
                  <c:v>28545.932700838726</c:v>
                </c:pt>
                <c:pt idx="104">
                  <c:v>29460.389059402962</c:v>
                </c:pt>
                <c:pt idx="105">
                  <c:v>30402.165450429769</c:v>
                </c:pt>
                <c:pt idx="106">
                  <c:v>31371.951805901561</c:v>
                </c:pt>
                <c:pt idx="107">
                  <c:v>32370.44746197627</c:v>
                </c:pt>
                <c:pt idx="108">
                  <c:v>33398.360746505263</c:v>
                </c:pt>
                <c:pt idx="109">
                  <c:v>34456.40852300707</c:v>
                </c:pt>
                <c:pt idx="110">
                  <c:v>35545.315689242969</c:v>
                </c:pt>
                <c:pt idx="111">
                  <c:v>36665.814628561791</c:v>
                </c:pt>
                <c:pt idx="112">
                  <c:v>37818.644612213422</c:v>
                </c:pt>
                <c:pt idx="113">
                  <c:v>39004.55115087489</c:v>
                </c:pt>
                <c:pt idx="114">
                  <c:v>40224.285293690133</c:v>
                </c:pt>
                <c:pt idx="115">
                  <c:v>41478.602873195981</c:v>
                </c:pt>
                <c:pt idx="116">
                  <c:v>42768.263694593028</c:v>
                </c:pt>
                <c:pt idx="117">
                  <c:v>44094.030667922147</c:v>
                </c:pt>
                <c:pt idx="118">
                  <c:v>45456.668881826627</c:v>
                </c:pt>
                <c:pt idx="119">
                  <c:v>46856.944617716239</c:v>
                </c:pt>
                <c:pt idx="120">
                  <c:v>48295.624303305085</c:v>
                </c:pt>
                <c:pt idx="121">
                  <c:v>49773.473404669334</c:v>
                </c:pt>
                <c:pt idx="122">
                  <c:v>51291.25525616575</c:v>
                </c:pt>
                <c:pt idx="123">
                  <c:v>52849.729827766801</c:v>
                </c:pt>
                <c:pt idx="124">
                  <c:v>54449.652429604495</c:v>
                </c:pt>
                <c:pt idx="125">
                  <c:v>56091.772353772561</c:v>
                </c:pt>
                <c:pt idx="126">
                  <c:v>57776.831453715873</c:v>
                </c:pt>
                <c:pt idx="127">
                  <c:v>59505.562661836673</c:v>
                </c:pt>
                <c:pt idx="128">
                  <c:v>61278.688446269392</c:v>
                </c:pt>
                <c:pt idx="129">
                  <c:v>63096.919208119158</c:v>
                </c:pt>
                <c:pt idx="130">
                  <c:v>64960.95162082259</c:v>
                </c:pt>
                <c:pt idx="131">
                  <c:v>66871.466913672746</c:v>
                </c:pt>
                <c:pt idx="132">
                  <c:v>68829.129101951476</c:v>
                </c:pt>
                <c:pt idx="133">
                  <c:v>70834.583166531316</c:v>
                </c:pt>
                <c:pt idx="134">
                  <c:v>72888.453186242245</c:v>
                </c:pt>
                <c:pt idx="135">
                  <c:v>74991.34042674613</c:v>
                </c:pt>
                <c:pt idx="136">
                  <c:v>77143.821390119207</c:v>
                </c:pt>
                <c:pt idx="137">
                  <c:v>79346.445829808974</c:v>
                </c:pt>
                <c:pt idx="138">
                  <c:v>81599.73473610307</c:v>
                </c:pt>
                <c:pt idx="139">
                  <c:v>83904.178297720631</c:v>
                </c:pt>
                <c:pt idx="140">
                  <c:v>86260.233845607814</c:v>
                </c:pt>
                <c:pt idx="141">
                  <c:v>88668.323785484812</c:v>
                </c:pt>
                <c:pt idx="142">
                  <c:v>91128.833526146831</c:v>
                </c:pt>
                <c:pt idx="143">
                  <c:v>93642.109410962745</c:v>
                </c:pt>
                <c:pt idx="144">
                  <c:v>96208.456660437063</c:v>
                </c:pt>
                <c:pt idx="145">
                  <c:v>98828.137334098457</c:v>
                </c:pt>
                <c:pt idx="146">
                  <c:v>101501.36832034681</c:v>
                </c:pt>
                <c:pt idx="147">
                  <c:v>104228.31936322553</c:v>
                </c:pt>
                <c:pt idx="148">
                  <c:v>107009.11113538046</c:v>
                </c:pt>
                <c:pt idx="149">
                  <c:v>109843.81336671756</c:v>
                </c:pt>
                <c:pt idx="150">
                  <c:v>112732.44303847219</c:v>
                </c:pt>
                <c:pt idx="151">
                  <c:v>115674.96265254948</c:v>
                </c:pt>
                <c:pt idx="152">
                  <c:v>118671.27858608199</c:v>
                </c:pt>
                <c:pt idx="153">
                  <c:v>121721.23954117511</c:v>
                </c:pt>
                <c:pt idx="154">
                  <c:v>124824.6350997666</c:v>
                </c:pt>
                <c:pt idx="155">
                  <c:v>127981.19439341198</c:v>
                </c:pt>
                <c:pt idx="156">
                  <c:v>131190.58489761918</c:v>
                </c:pt>
                <c:pt idx="157">
                  <c:v>134452.41136009136</c:v>
                </c:pt>
                <c:pt idx="158">
                  <c:v>137766.21487189416</c:v>
                </c:pt>
                <c:pt idx="159">
                  <c:v>141131.47209014377</c:v>
                </c:pt>
                <c:pt idx="160">
                  <c:v>144547.59462031125</c:v>
                </c:pt>
                <c:pt idx="161">
                  <c:v>148013.92856566413</c:v>
                </c:pt>
                <c:pt idx="162">
                  <c:v>151529.75425071068</c:v>
                </c:pt>
                <c:pt idx="163">
                  <c:v>155094.28612478872</c:v>
                </c:pt>
                <c:pt idx="164">
                  <c:v>158706.67285114323</c:v>
                </c:pt>
                <c:pt idx="165">
                  <c:v>162365.99758597769</c:v>
                </c:pt>
                <c:pt idx="166">
                  <c:v>166071.27845104315</c:v>
                </c:pt>
                <c:pt idx="167">
                  <c:v>169821.46920235574</c:v>
                </c:pt>
                <c:pt idx="168">
                  <c:v>173615.46009661336</c:v>
                </c:pt>
                <c:pt idx="169">
                  <c:v>177452.07895582504</c:v>
                </c:pt>
                <c:pt idx="170">
                  <c:v>181330.09242957842</c:v>
                </c:pt>
                <c:pt idx="171">
                  <c:v>185248.20745326323</c:v>
                </c:pt>
                <c:pt idx="172">
                  <c:v>189205.07289944982</c:v>
                </c:pt>
                <c:pt idx="173">
                  <c:v>193199.28141850236</c:v>
                </c:pt>
                <c:pt idx="174">
                  <c:v>197229.37146339606</c:v>
                </c:pt>
                <c:pt idx="175">
                  <c:v>201293.82949261751</c:v>
                </c:pt>
                <c:pt idx="176">
                  <c:v>205391.09234396694</c:v>
                </c:pt>
                <c:pt idx="177">
                  <c:v>209519.54977106035</c:v>
                </c:pt>
                <c:pt idx="178">
                  <c:v>213677.54713335942</c:v>
                </c:pt>
                <c:pt idx="179">
                  <c:v>217863.3882296455</c:v>
                </c:pt>
                <c:pt idx="180">
                  <c:v>222075.33826401026</c:v>
                </c:pt>
                <c:pt idx="181">
                  <c:v>226311.62693266728</c:v>
                </c:pt>
                <c:pt idx="182">
                  <c:v>230570.45161920448</c:v>
                </c:pt>
                <c:pt idx="183">
                  <c:v>234849.98068530083</c:v>
                </c:pt>
                <c:pt idx="184">
                  <c:v>239148.35684342872</c:v>
                </c:pt>
                <c:pt idx="185">
                  <c:v>243463.70059766099</c:v>
                </c:pt>
                <c:pt idx="186">
                  <c:v>247794.1137383992</c:v>
                </c:pt>
                <c:pt idx="187">
                  <c:v>252137.68287664047</c:v>
                </c:pt>
                <c:pt idx="188">
                  <c:v>256492.48300330673</c:v>
                </c:pt>
                <c:pt idx="189">
                  <c:v>260856.58105916835</c:v>
                </c:pt>
                <c:pt idx="190">
                  <c:v>265228.03950100392</c:v>
                </c:pt>
                <c:pt idx="191">
                  <c:v>269604.91984984942</c:v>
                </c:pt>
                <c:pt idx="192">
                  <c:v>273985.28620749305</c:v>
                </c:pt>
                <c:pt idx="193">
                  <c:v>278367.20872776955</c:v>
                </c:pt>
                <c:pt idx="194">
                  <c:v>282748.76702968776</c:v>
                </c:pt>
                <c:pt idx="195">
                  <c:v>287128.05353998509</c:v>
                </c:pt>
                <c:pt idx="196">
                  <c:v>291503.17675333447</c:v>
                </c:pt>
                <c:pt idx="197">
                  <c:v>295872.26439912478</c:v>
                </c:pt>
                <c:pt idx="198">
                  <c:v>300233.46650448919</c:v>
                </c:pt>
                <c:pt idx="199">
                  <c:v>304584.95834405383</c:v>
                </c:pt>
                <c:pt idx="200">
                  <c:v>308924.94326772168</c:v>
                </c:pt>
                <c:pt idx="201">
                  <c:v>313251.65539867565</c:v>
                </c:pt>
                <c:pt idx="202">
                  <c:v>317563.36219467857</c:v>
                </c:pt>
                <c:pt idx="203">
                  <c:v>321858.36686665606</c:v>
                </c:pt>
                <c:pt idx="204">
                  <c:v>326135.01064945996</c:v>
                </c:pt>
                <c:pt idx="205">
                  <c:v>330391.6749206236</c:v>
                </c:pt>
                <c:pt idx="206">
                  <c:v>334626.78316382121</c:v>
                </c:pt>
                <c:pt idx="207">
                  <c:v>338838.8027746295</c:v>
                </c:pt>
                <c:pt idx="208">
                  <c:v>343026.2467070549</c:v>
                </c:pt>
                <c:pt idx="209">
                  <c:v>347187.67496012239</c:v>
                </c:pt>
                <c:pt idx="210">
                  <c:v>351321.69590462558</c:v>
                </c:pt>
                <c:pt idx="211">
                  <c:v>355426.96745089948</c:v>
                </c:pt>
                <c:pt idx="212">
                  <c:v>359502.19805919874</c:v>
                </c:pt>
                <c:pt idx="213">
                  <c:v>363546.14759494062</c:v>
                </c:pt>
                <c:pt idx="214">
                  <c:v>367557.62803169759</c:v>
                </c:pt>
                <c:pt idx="215">
                  <c:v>371535.50400540378</c:v>
                </c:pt>
                <c:pt idx="216">
                  <c:v>375478.69322376442</c:v>
                </c:pt>
                <c:pt idx="217">
                  <c:v>379386.16673533083</c:v>
                </c:pt>
                <c:pt idx="218">
                  <c:v>383256.94906312547</c:v>
                </c:pt>
                <c:pt idx="219">
                  <c:v>387090.11820806871</c:v>
                </c:pt>
                <c:pt idx="220">
                  <c:v>390884.80552777689</c:v>
                </c:pt>
                <c:pt idx="221">
                  <c:v>394640.19549656752</c:v>
                </c:pt>
                <c:pt idx="222">
                  <c:v>398355.52535272361</c:v>
                </c:pt>
                <c:pt idx="223">
                  <c:v>402030.08463924011</c:v>
                </c:pt>
                <c:pt idx="224">
                  <c:v>405663.21464439871</c:v>
                </c:pt>
                <c:pt idx="225">
                  <c:v>409254.30774859991</c:v>
                </c:pt>
                <c:pt idx="226">
                  <c:v>412802.8066839212</c:v>
                </c:pt>
                <c:pt idx="227">
                  <c:v>416308.20371287438</c:v>
                </c:pt>
                <c:pt idx="228">
                  <c:v>419770.03973280248</c:v>
                </c:pt>
                <c:pt idx="229">
                  <c:v>423187.90331229288</c:v>
                </c:pt>
                <c:pt idx="230">
                  <c:v>426561.42966588947</c:v>
                </c:pt>
                <c:pt idx="231">
                  <c:v>429890.29957326653</c:v>
                </c:pt>
                <c:pt idx="232">
                  <c:v>433174.23824888316</c:v>
                </c:pt>
                <c:pt idx="233">
                  <c:v>436413.01416797214</c:v>
                </c:pt>
                <c:pt idx="234">
                  <c:v>439606.43785453378</c:v>
                </c:pt>
                <c:pt idx="235">
                  <c:v>442754.360636806</c:v>
                </c:pt>
                <c:pt idx="236">
                  <c:v>445856.67337547039</c:v>
                </c:pt>
                <c:pt idx="237">
                  <c:v>448913.30516963068</c:v>
                </c:pt>
                <c:pt idx="238">
                  <c:v>451924.22204536863</c:v>
                </c:pt>
                <c:pt idx="239">
                  <c:v>454889.42563144432</c:v>
                </c:pt>
                <c:pt idx="240">
                  <c:v>457808.95182646427</c:v>
                </c:pt>
                <c:pt idx="241">
                  <c:v>460682.86946159811</c:v>
                </c:pt>
                <c:pt idx="242">
                  <c:v>463511.27896267537</c:v>
                </c:pt>
                <c:pt idx="243">
                  <c:v>466294.31101525004</c:v>
                </c:pt>
                <c:pt idx="244">
                  <c:v>469032.12523597619</c:v>
                </c:pt>
                <c:pt idx="245">
                  <c:v>471724.90885339683</c:v>
                </c:pt>
                <c:pt idx="246">
                  <c:v>474372.87540101266</c:v>
                </c:pt>
                <c:pt idx="247">
                  <c:v>476976.26342526416</c:v>
                </c:pt>
                <c:pt idx="248">
                  <c:v>479535.33521083696</c:v>
                </c:pt>
                <c:pt idx="249">
                  <c:v>482050.37552548083</c:v>
                </c:pt>
                <c:pt idx="250">
                  <c:v>484521.69038632093</c:v>
                </c:pt>
                <c:pt idx="251">
                  <c:v>486949.60584943765</c:v>
                </c:pt>
                <c:pt idx="252">
                  <c:v>489334.46682429488</c:v>
                </c:pt>
                <c:pt idx="253">
                  <c:v>491676.63591441012</c:v>
                </c:pt>
                <c:pt idx="254">
                  <c:v>493976.49228548229</c:v>
                </c:pt>
                <c:pt idx="255">
                  <c:v>496234.43056202313</c:v>
                </c:pt>
                <c:pt idx="256">
                  <c:v>498450.85975337907</c:v>
                </c:pt>
                <c:pt idx="257">
                  <c:v>500626.20220987755</c:v>
                </c:pt>
                <c:pt idx="258">
                  <c:v>502760.89260969136</c:v>
                </c:pt>
                <c:pt idx="259">
                  <c:v>504855.37697688019</c:v>
                </c:pt>
                <c:pt idx="260">
                  <c:v>506910.11173094378</c:v>
                </c:pt>
                <c:pt idx="261">
                  <c:v>508925.56276810513</c:v>
                </c:pt>
                <c:pt idx="262">
                  <c:v>510902.20457443513</c:v>
                </c:pt>
                <c:pt idx="263">
                  <c:v>512840.5193708291</c:v>
                </c:pt>
                <c:pt idx="264">
                  <c:v>514740.99628975382</c:v>
                </c:pt>
                <c:pt idx="265">
                  <c:v>516604.13058360165</c:v>
                </c:pt>
                <c:pt idx="266">
                  <c:v>518430.42286440707</c:v>
                </c:pt>
                <c:pt idx="267">
                  <c:v>520220.37837461563</c:v>
                </c:pt>
                <c:pt idx="268">
                  <c:v>521974.50628852786</c:v>
                </c:pt>
                <c:pt idx="269">
                  <c:v>523693.31904398691</c:v>
                </c:pt>
                <c:pt idx="270">
                  <c:v>525377.33170382469</c:v>
                </c:pt>
                <c:pt idx="271">
                  <c:v>527027.06134653883</c:v>
                </c:pt>
                <c:pt idx="272">
                  <c:v>528643.02648562985</c:v>
                </c:pt>
                <c:pt idx="273">
                  <c:v>530225.74651699699</c:v>
                </c:pt>
                <c:pt idx="274">
                  <c:v>531775.741193756</c:v>
                </c:pt>
                <c:pt idx="275">
                  <c:v>533293.53012782149</c:v>
                </c:pt>
                <c:pt idx="276">
                  <c:v>534779.63231757237</c:v>
                </c:pt>
                <c:pt idx="277">
                  <c:v>536234.56570090121</c:v>
                </c:pt>
                <c:pt idx="278">
                  <c:v>537658.84673293575</c:v>
                </c:pt>
                <c:pt idx="279">
                  <c:v>539052.98998771003</c:v>
                </c:pt>
                <c:pt idx="280">
                  <c:v>540417.50778305344</c:v>
                </c:pt>
                <c:pt idx="281">
                  <c:v>541752.9098279638</c:v>
                </c:pt>
                <c:pt idx="282">
                  <c:v>543059.70289172686</c:v>
                </c:pt>
                <c:pt idx="283">
                  <c:v>544338.39049404534</c:v>
                </c:pt>
                <c:pt idx="284">
                  <c:v>545589.47261544398</c:v>
                </c:pt>
                <c:pt idx="285">
                  <c:v>546813.44542721973</c:v>
                </c:pt>
                <c:pt idx="286">
                  <c:v>548010.80104021542</c:v>
                </c:pt>
                <c:pt idx="287">
                  <c:v>549182.02727169951</c:v>
                </c:pt>
                <c:pt idx="288">
                  <c:v>550327.60742964747</c:v>
                </c:pt>
                <c:pt idx="289">
                  <c:v>551448.02011372754</c:v>
                </c:pt>
                <c:pt idx="290">
                  <c:v>552543.7390323088</c:v>
                </c:pt>
                <c:pt idx="291">
                  <c:v>553615.23283481901</c:v>
                </c:pt>
                <c:pt idx="292">
                  <c:v>554662.96495879511</c:v>
                </c:pt>
                <c:pt idx="293">
                  <c:v>555687.39349098329</c:v>
                </c:pt>
                <c:pt idx="294">
                  <c:v>556688.97104185994</c:v>
                </c:pt>
                <c:pt idx="295">
                  <c:v>557668.14463296067</c:v>
                </c:pt>
                <c:pt idx="296">
                  <c:v>558625.35559642012</c:v>
                </c:pt>
                <c:pt idx="297">
                  <c:v>559561.03948614222</c:v>
                </c:pt>
                <c:pt idx="298">
                  <c:v>560475.62600003509</c:v>
                </c:pt>
                <c:pt idx="299">
                  <c:v>561369.53891276417</c:v>
                </c:pt>
                <c:pt idx="300">
                  <c:v>562243.19601849187</c:v>
                </c:pt>
                <c:pt idx="301">
                  <c:v>563097.00908308849</c:v>
                </c:pt>
                <c:pt idx="302">
                  <c:v>563931.38380531804</c:v>
                </c:pt>
                <c:pt idx="303">
                  <c:v>564746.71978651721</c:v>
                </c:pt>
                <c:pt idx="304">
                  <c:v>565543.41050830309</c:v>
                </c:pt>
                <c:pt idx="305">
                  <c:v>566321.84331786202</c:v>
                </c:pt>
                <c:pt idx="306">
                  <c:v>567082.39942038758</c:v>
                </c:pt>
                <c:pt idx="307">
                  <c:v>567825.4538782523</c:v>
                </c:pt>
                <c:pt idx="308">
                  <c:v>568551.37561651261</c:v>
                </c:pt>
                <c:pt idx="309">
                  <c:v>569260.52743436315</c:v>
                </c:pt>
                <c:pt idx="310">
                  <c:v>569953.26602217136</c:v>
                </c:pt>
                <c:pt idx="311">
                  <c:v>570629.94198373822</c:v>
                </c:pt>
                <c:pt idx="312">
                  <c:v>571290.8998634438</c:v>
                </c:pt>
                <c:pt idx="313">
                  <c:v>571936.47817795561</c:v>
                </c:pt>
                <c:pt idx="314">
                  <c:v>572567.00945218443</c:v>
                </c:pt>
                <c:pt idx="315">
                  <c:v>573182.82025919203</c:v>
                </c:pt>
                <c:pt idx="316">
                  <c:v>573784.23126376572</c:v>
                </c:pt>
                <c:pt idx="317">
                  <c:v>574371.5572693866</c:v>
                </c:pt>
                <c:pt idx="318">
                  <c:v>574945.10726833332</c:v>
                </c:pt>
                <c:pt idx="319">
                  <c:v>575505.18449467223</c:v>
                </c:pt>
                <c:pt idx="320">
                  <c:v>576052.08647989994</c:v>
                </c:pt>
                <c:pt idx="321">
                  <c:v>576586.10511101165</c:v>
                </c:pt>
                <c:pt idx="322">
                  <c:v>577107.52669078333</c:v>
                </c:pt>
                <c:pt idx="323">
                  <c:v>577616.63200006308</c:v>
                </c:pt>
                <c:pt idx="324">
                  <c:v>578113.6963618804</c:v>
                </c:pt>
                <c:pt idx="325">
                  <c:v>578598.98970718868</c:v>
                </c:pt>
                <c:pt idx="326">
                  <c:v>579072.77664206806</c:v>
                </c:pt>
                <c:pt idx="327">
                  <c:v>579535.31651622395</c:v>
                </c:pt>
                <c:pt idx="328">
                  <c:v>579986.86349262507</c:v>
                </c:pt>
                <c:pt idx="329">
                  <c:v>580427.66661813436</c:v>
                </c:pt>
                <c:pt idx="330">
                  <c:v>580857.96989499312</c:v>
                </c:pt>
                <c:pt idx="331">
                  <c:v>581278.01235302608</c:v>
                </c:pt>
                <c:pt idx="332">
                  <c:v>581688.02812244487</c:v>
                </c:pt>
                <c:pt idx="333">
                  <c:v>582088.24650713173</c:v>
                </c:pt>
                <c:pt idx="334">
                  <c:v>582478.89205829368</c:v>
                </c:pt>
                <c:pt idx="335">
                  <c:v>582860.18464838434</c:v>
                </c:pt>
                <c:pt idx="336">
                  <c:v>583232.33954519522</c:v>
                </c:pt>
                <c:pt idx="337">
                  <c:v>583595.56748602551</c:v>
                </c:pt>
                <c:pt idx="338">
                  <c:v>583950.07475184579</c:v>
                </c:pt>
                <c:pt idx="339">
                  <c:v>584296.0632413741</c:v>
                </c:pt>
                <c:pt idx="340">
                  <c:v>584633.73054499063</c:v>
                </c:pt>
                <c:pt idx="341">
                  <c:v>584963.27001842088</c:v>
                </c:pt>
                <c:pt idx="342">
                  <c:v>585284.87085612258</c:v>
                </c:pt>
                <c:pt idx="343">
                  <c:v>585598.71816431556</c:v>
                </c:pt>
                <c:pt idx="344">
                  <c:v>585904.99303359794</c:v>
                </c:pt>
                <c:pt idx="345">
                  <c:v>586203.87261109718</c:v>
                </c:pt>
                <c:pt idx="346">
                  <c:v>586495.53017210821</c:v>
                </c:pt>
                <c:pt idx="347">
                  <c:v>586780.13519117259</c:v>
                </c:pt>
                <c:pt idx="348">
                  <c:v>587057.85341255949</c:v>
                </c:pt>
                <c:pt idx="349">
                  <c:v>587328.84692010935</c:v>
                </c:pt>
                <c:pt idx="350">
                  <c:v>587593.27420640702</c:v>
                </c:pt>
                <c:pt idx="351">
                  <c:v>587851.29024125205</c:v>
                </c:pt>
                <c:pt idx="352">
                  <c:v>588103.04653939814</c:v>
                </c:pt>
                <c:pt idx="353">
                  <c:v>588348.69122753537</c:v>
                </c:pt>
                <c:pt idx="354">
                  <c:v>588588.36911049241</c:v>
                </c:pt>
                <c:pt idx="355">
                  <c:v>588822.22173663683</c:v>
                </c:pt>
                <c:pt idx="356">
                  <c:v>589050.38746245624</c:v>
                </c:pt>
                <c:pt idx="357">
                  <c:v>589273.00151630258</c:v>
                </c:pt>
                <c:pt idx="358">
                  <c:v>589490.19606128545</c:v>
                </c:pt>
                <c:pt idx="359">
                  <c:v>589702.1002573024</c:v>
                </c:pt>
                <c:pt idx="360">
                  <c:v>589908.8403221945</c:v>
                </c:pt>
                <c:pt idx="361">
                  <c:v>590110.53959201928</c:v>
                </c:pt>
                <c:pt idx="362">
                  <c:v>590307.31858043221</c:v>
                </c:pt>
                <c:pt idx="363">
                  <c:v>590499.29503717227</c:v>
                </c:pt>
                <c:pt idx="364">
                  <c:v>590686.58400564559</c:v>
                </c:pt>
                <c:pt idx="365">
                  <c:v>590869.2978796052</c:v>
                </c:pt>
                <c:pt idx="366">
                  <c:v>591047.54645892372</c:v>
                </c:pt>
                <c:pt idx="367">
                  <c:v>591221.43700445932</c:v>
                </c:pt>
                <c:pt idx="368">
                  <c:v>591391.074292014</c:v>
                </c:pt>
                <c:pt idx="369">
                  <c:v>591556.56066538626</c:v>
                </c:pt>
                <c:pt idx="370">
                  <c:v>591717.99608852016</c:v>
                </c:pt>
                <c:pt idx="371">
                  <c:v>591875.47819675342</c:v>
                </c:pt>
                <c:pt idx="372">
                  <c:v>592029.10234716872</c:v>
                </c:pt>
                <c:pt idx="373">
                  <c:v>592178.96166805271</c:v>
                </c:pt>
                <c:pt idx="374">
                  <c:v>592325.14710746869</c:v>
                </c:pt>
                <c:pt idx="375">
                  <c:v>592467.74748094706</c:v>
                </c:pt>
                <c:pt idx="376">
                  <c:v>592606.84951830283</c:v>
                </c:pt>
                <c:pt idx="377">
                  <c:v>592742.53790958412</c:v>
                </c:pt>
                <c:pt idx="378">
                  <c:v>592874.89535016217</c:v>
                </c:pt>
                <c:pt idx="379">
                  <c:v>593004.00258496858</c:v>
                </c:pt>
                <c:pt idx="380">
                  <c:v>593129.93845189002</c:v>
                </c:pt>
                <c:pt idx="381">
                  <c:v>593252.77992432774</c:v>
                </c:pt>
                <c:pt idx="382">
                  <c:v>593372.6021529322</c:v>
                </c:pt>
                <c:pt idx="383">
                  <c:v>593489.47850652155</c:v>
                </c:pt>
                <c:pt idx="384">
                  <c:v>593603.48061219393</c:v>
                </c:pt>
                <c:pt idx="385">
                  <c:v>593714.67839464452</c:v>
                </c:pt>
                <c:pt idx="386">
                  <c:v>593823.14011469565</c:v>
                </c:pt>
                <c:pt idx="387">
                  <c:v>593928.93240705156</c:v>
                </c:pt>
                <c:pt idx="388">
                  <c:v>594032.12031728961</c:v>
                </c:pt>
                <c:pt idx="389">
                  <c:v>594132.7673380957</c:v>
                </c:pt>
                <c:pt idx="390">
                  <c:v>594230.93544475734</c:v>
                </c:pt>
                <c:pt idx="391">
                  <c:v>594326.68512992444</c:v>
                </c:pt>
                <c:pt idx="392">
                  <c:v>594420.07543764845</c:v>
                </c:pt>
                <c:pt idx="393">
                  <c:v>594511.16399671149</c:v>
                </c:pt>
                <c:pt idx="394">
                  <c:v>594600.00705325673</c:v>
                </c:pt>
                <c:pt idx="395">
                  <c:v>594686.65950273047</c:v>
                </c:pt>
                <c:pt idx="396">
                  <c:v>594771.17492114799</c:v>
                </c:pt>
                <c:pt idx="397">
                  <c:v>594853.60559569357</c:v>
                </c:pt>
                <c:pt idx="398">
                  <c:v>594934.00255466648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'5_State Structure DensDepen'!$E$11</c:f>
              <c:strCache>
                <c:ptCount val="1"/>
                <c:pt idx="0">
                  <c:v>S. adults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398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'5_State Structure DensDepen'!$A$12:$A$410</c:f>
              <c:numCache>
                <c:formatCode>0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</c:numCache>
            </c:numRef>
          </c:xVal>
          <c:yVal>
            <c:numRef>
              <c:f>'5_State Structure DensDepen'!$E$12:$E$410</c:f>
              <c:numCache>
                <c:formatCode>0</c:formatCode>
                <c:ptCount val="399"/>
                <c:pt idx="0">
                  <c:v>300</c:v>
                </c:pt>
                <c:pt idx="1">
                  <c:v>236.1</c:v>
                </c:pt>
                <c:pt idx="2">
                  <c:v>186.19569999999999</c:v>
                </c:pt>
                <c:pt idx="3">
                  <c:v>148.47830789999998</c:v>
                </c:pt>
                <c:pt idx="4">
                  <c:v>120.68819821187707</c:v>
                </c:pt>
                <c:pt idx="5">
                  <c:v>101.4763401991172</c:v>
                </c:pt>
                <c:pt idx="6">
                  <c:v>89.670128205943669</c:v>
                </c:pt>
                <c:pt idx="7">
                  <c:v>84.040930236392583</c:v>
                </c:pt>
                <c:pt idx="8">
                  <c:v>83.298738419578825</c:v>
                </c:pt>
                <c:pt idx="9">
                  <c:v>86.169771469666969</c:v>
                </c:pt>
                <c:pt idx="10">
                  <c:v>91.485107807755611</c:v>
                </c:pt>
                <c:pt idx="11">
                  <c:v>98.248515197475172</c:v>
                </c:pt>
                <c:pt idx="12">
                  <c:v>105.67350816277263</c:v>
                </c:pt>
                <c:pt idx="13">
                  <c:v>113.19097753457424</c:v>
                </c:pt>
                <c:pt idx="14">
                  <c:v>120.43386797541473</c:v>
                </c:pt>
                <c:pt idx="15">
                  <c:v>127.20692285142346</c:v>
                </c:pt>
                <c:pt idx="16">
                  <c:v>133.44907003407801</c:v>
                </c:pt>
                <c:pt idx="17">
                  <c:v>139.19459627339836</c:v>
                </c:pt>
                <c:pt idx="18">
                  <c:v>144.5374877741275</c:v>
                </c:pt>
                <c:pt idx="19">
                  <c:v>149.60158666265616</c:v>
                </c:pt>
                <c:pt idx="20">
                  <c:v>154.51774038264233</c:v>
                </c:pt>
                <c:pt idx="21">
                  <c:v>159.40799738349784</c:v>
                </c:pt>
                <c:pt idx="22">
                  <c:v>164.3761416724611</c:v>
                </c:pt>
                <c:pt idx="23">
                  <c:v>169.50342552278659</c:v>
                </c:pt>
                <c:pt idx="24">
                  <c:v>174.84819239410433</c:v>
                </c:pt>
                <c:pt idx="25">
                  <c:v>180.44811022195157</c:v>
                </c:pt>
                <c:pt idx="26">
                  <c:v>186.32389021075238</c:v>
                </c:pt>
                <c:pt idx="27">
                  <c:v>192.48358887619298</c:v>
                </c:pt>
                <c:pt idx="28">
                  <c:v>198.92683473097424</c:v>
                </c:pt>
                <c:pt idx="29">
                  <c:v>205.64855254343689</c:v>
                </c:pt>
                <c:pt idx="30">
                  <c:v>212.64195686151299</c:v>
                </c:pt>
                <c:pt idx="31">
                  <c:v>219.90074231642754</c:v>
                </c:pt>
                <c:pt idx="32">
                  <c:v>227.4205089693707</c:v>
                </c:pt>
                <c:pt idx="33">
                  <c:v>235.19953005473195</c:v>
                </c:pt>
                <c:pt idx="34">
                  <c:v>243.23900362457903</c:v>
                </c:pt>
                <c:pt idx="35">
                  <c:v>251.54293699621513</c:v>
                </c:pt>
                <c:pt idx="36">
                  <c:v>260.11780182603405</c:v>
                </c:pt>
                <c:pt idx="37">
                  <c:v>268.97207553102652</c:v>
                </c:pt>
                <c:pt idx="38">
                  <c:v>278.11575776198015</c:v>
                </c:pt>
                <c:pt idx="39">
                  <c:v>287.55992326368448</c:v>
                </c:pt>
                <c:pt idx="40">
                  <c:v>297.31634779145543</c:v>
                </c:pt>
                <c:pt idx="41">
                  <c:v>307.39722351868016</c:v>
                </c:pt>
                <c:pt idx="42">
                  <c:v>317.81496523405349</c:v>
                </c:pt>
                <c:pt idx="43">
                  <c:v>328.58209848386963</c:v>
                </c:pt>
                <c:pt idx="44">
                  <c:v>339.71121505876494</c:v>
                </c:pt>
                <c:pt idx="45">
                  <c:v>351.21497898510313</c:v>
                </c:pt>
                <c:pt idx="46">
                  <c:v>363.10616650631636</c:v>
                </c:pt>
                <c:pt idx="47">
                  <c:v>375.39772552455452</c:v>
                </c:pt>
                <c:pt idx="48">
                  <c:v>388.1028428422814</c:v>
                </c:pt>
                <c:pt idx="49">
                  <c:v>401.23501068955932</c:v>
                </c:pt>
                <c:pt idx="50">
                  <c:v>414.80808701457192</c:v>
                </c:pt>
                <c:pt idx="51">
                  <c:v>428.8363465840697</c:v>
                </c:pt>
                <c:pt idx="52">
                  <c:v>443.33452195481891</c:v>
                </c:pt>
                <c:pt idx="53">
                  <c:v>458.31783480897269</c:v>
                </c:pt>
                <c:pt idx="54">
                  <c:v>473.80201903959875</c:v>
                </c:pt>
                <c:pt idx="55">
                  <c:v>489.80333741420878</c:v>
                </c:pt>
                <c:pt idx="56">
                  <c:v>506.33859373980749</c:v>
                </c:pt>
                <c:pt idx="57">
                  <c:v>523.42514230967345</c:v>
                </c:pt>
                <c:pt idx="58">
                  <c:v>541.08089612608785</c:v>
                </c:pt>
                <c:pt idx="59">
                  <c:v>559.32433504344465</c:v>
                </c:pt>
                <c:pt idx="60">
                  <c:v>578.17451462158238</c:v>
                </c:pt>
                <c:pt idx="61">
                  <c:v>597.65107615924853</c:v>
                </c:pt>
                <c:pt idx="62">
                  <c:v>617.77425811471221</c:v>
                </c:pt>
                <c:pt idx="63">
                  <c:v>638.56490892333522</c:v>
                </c:pt>
                <c:pt idx="64">
                  <c:v>660.04450108908338</c:v>
                </c:pt>
                <c:pt idx="65">
                  <c:v>682.23514635072024</c:v>
                </c:pt>
                <c:pt idx="66">
                  <c:v>705.1596116925756</c:v>
                </c:pt>
                <c:pt idx="67">
                  <c:v>728.84133597203424</c:v>
                </c:pt>
                <c:pt idx="68">
                  <c:v>753.30444695958147</c:v>
                </c:pt>
                <c:pt idx="69">
                  <c:v>778.57377862235046</c:v>
                </c:pt>
                <c:pt idx="70">
                  <c:v>804.67488852078793</c:v>
                </c:pt>
                <c:pt idx="71">
                  <c:v>831.63407522470573</c:v>
                </c:pt>
                <c:pt idx="72">
                  <c:v>859.47839568612631</c:v>
                </c:pt>
                <c:pt idx="73">
                  <c:v>888.23568253023655</c:v>
                </c:pt>
                <c:pt idx="74">
                  <c:v>917.93456124204329</c:v>
                </c:pt>
                <c:pt idx="75">
                  <c:v>948.60446723554355</c:v>
                </c:pt>
                <c:pt idx="76">
                  <c:v>980.27566279545647</c:v>
                </c:pt>
                <c:pt idx="77">
                  <c:v>1012.9792538802024</c:v>
                </c:pt>
                <c:pt idx="78">
                  <c:v>1046.7472067701892</c:v>
                </c:pt>
                <c:pt idx="79">
                  <c:v>1081.6123645388534</c:v>
                </c:pt>
                <c:pt idx="80">
                  <c:v>1117.6084633162841</c:v>
                </c:pt>
                <c:pt idx="81">
                  <c:v>1154.7701483074284</c:v>
                </c:pt>
                <c:pt idx="82">
                  <c:v>1193.1329895193196</c:v>
                </c:pt>
                <c:pt idx="83">
                  <c:v>1232.733497144797</c:v>
                </c:pt>
                <c:pt idx="84">
                  <c:v>1273.6091365439054</c:v>
                </c:pt>
                <c:pt idx="85">
                  <c:v>1315.7983427585737</c:v>
                </c:pt>
                <c:pt idx="86">
                  <c:v>1359.3405344911553</c:v>
                </c:pt>
                <c:pt idx="87">
                  <c:v>1404.2761274728673</c:v>
                </c:pt>
                <c:pt idx="88">
                  <c:v>1450.6465471438999</c:v>
                </c:pt>
                <c:pt idx="89">
                  <c:v>1498.4942405628706</c:v>
                </c:pt>
                <c:pt idx="90">
                  <c:v>1547.8626874592287</c:v>
                </c:pt>
                <c:pt idx="91">
                  <c:v>1598.7964103380837</c:v>
                </c:pt>
                <c:pt idx="92">
                  <c:v>1651.3409835426903</c:v>
                </c:pt>
                <c:pt idx="93">
                  <c:v>1705.5430411754162</c:v>
                </c:pt>
                <c:pt idx="94">
                  <c:v>1761.4502837734608</c:v>
                </c:pt>
                <c:pt idx="95">
                  <c:v>1819.111483630882</c:v>
                </c:pt>
                <c:pt idx="96">
                  <c:v>1878.5764886536481</c:v>
                </c:pt>
                <c:pt idx="97">
                  <c:v>1939.8962246295137</c:v>
                </c:pt>
                <c:pt idx="98">
                  <c:v>2003.1226957895483</c:v>
                </c:pt>
                <c:pt idx="99">
                  <c:v>2068.3089835331775</c:v>
                </c:pt>
                <c:pt idx="100">
                  <c:v>2135.5092431836697</c:v>
                </c:pt>
                <c:pt idx="101">
                  <c:v>2204.7786986361807</c:v>
                </c:pt>
                <c:pt idx="102">
                  <c:v>2276.1736347557658</c:v>
                </c:pt>
                <c:pt idx="103">
                  <c:v>2349.7513873782841</c:v>
                </c:pt>
                <c:pt idx="104">
                  <c:v>2425.5703307628391</c:v>
                </c:pt>
                <c:pt idx="105">
                  <c:v>2503.6898623404368</c:v>
                </c:pt>
                <c:pt idx="106">
                  <c:v>2584.1703845998891</c:v>
                </c:pt>
                <c:pt idx="107">
                  <c:v>2667.0732839487496</c:v>
                </c:pt>
                <c:pt idx="108">
                  <c:v>2752.4609063842713</c:v>
                </c:pt>
                <c:pt idx="109">
                  <c:v>2840.3965298070834</c:v>
                </c:pt>
                <c:pt idx="110">
                  <c:v>2930.9443328085745</c:v>
                </c:pt>
                <c:pt idx="111">
                  <c:v>3024.1693597619046</c:v>
                </c:pt>
                <c:pt idx="112">
                  <c:v>3120.1374820462165</c:v>
                </c:pt>
                <c:pt idx="113">
                  <c:v>3218.9153552340513</c:v>
                </c:pt>
                <c:pt idx="114">
                  <c:v>3320.5703720732968</c:v>
                </c:pt>
                <c:pt idx="115">
                  <c:v>3425.170611097255</c:v>
                </c:pt>
                <c:pt idx="116">
                  <c:v>3532.7847806997115</c:v>
                </c:pt>
                <c:pt idx="117">
                  <c:v>3643.4821585163259</c:v>
                </c:pt>
                <c:pt idx="118">
                  <c:v>3757.3325259592766</c:v>
                </c:pt>
                <c:pt idx="119">
                  <c:v>3874.4060977590325</c:v>
                </c:pt>
                <c:pt idx="120">
                  <c:v>3994.7734463754168</c:v>
                </c:pt>
                <c:pt idx="121">
                  <c:v>4118.5054211499055</c:v>
                </c:pt>
                <c:pt idx="122">
                  <c:v>4245.6730620824028</c:v>
                </c:pt>
                <c:pt idx="123">
                  <c:v>4376.3475081286851</c:v>
                </c:pt>
                <c:pt idx="124">
                  <c:v>4510.5998999293133</c:v>
                </c:pt>
                <c:pt idx="125">
                  <c:v>4648.5012768972229</c:v>
                </c:pt>
                <c:pt idx="126">
                  <c:v>4790.1224686093719</c:v>
                </c:pt>
                <c:pt idx="127">
                  <c:v>4935.5339804679188</c:v>
                </c:pt>
                <c:pt idx="128">
                  <c:v>5084.8058736183648</c:v>
                </c:pt>
                <c:pt idx="129">
                  <c:v>5238.0076391359762</c:v>
                </c:pt>
                <c:pt idx="130">
                  <c:v>5395.2080665176436</c:v>
                </c:pt>
                <c:pt idx="131">
                  <c:v>5556.4751065440942</c:v>
                </c:pt>
                <c:pt idx="132">
                  <c:v>5721.8757286070322</c:v>
                </c:pt>
                <c:pt idx="133">
                  <c:v>5891.4757726273128</c:v>
                </c:pt>
                <c:pt idx="134">
                  <c:v>6065.3397957235829</c:v>
                </c:pt>
                <c:pt idx="135">
                  <c:v>6243.5309138258708</c:v>
                </c:pt>
                <c:pt idx="136">
                  <c:v>6426.1106384652057</c:v>
                </c:pt>
                <c:pt idx="137">
                  <c:v>6613.1387090085045</c:v>
                </c:pt>
                <c:pt idx="138">
                  <c:v>6804.6729206473028</c:v>
                </c:pt>
                <c:pt idx="139">
                  <c:v>7000.7689484894545</c:v>
                </c:pt>
                <c:pt idx="140">
                  <c:v>7201.4801681442868</c:v>
                </c:pt>
                <c:pt idx="141">
                  <c:v>7406.8574732337511</c:v>
                </c:pt>
                <c:pt idx="142">
                  <c:v>7616.9490903044853</c:v>
                </c:pt>
                <c:pt idx="143">
                  <c:v>7831.8003916581611</c:v>
                </c:pt>
                <c:pt idx="144">
                  <c:v>8051.4537066596731</c:v>
                </c:pt>
                <c:pt idx="145">
                  <c:v>8275.9481321242656</c:v>
                </c:pt>
                <c:pt idx="146">
                  <c:v>8505.3193424252295</c:v>
                </c:pt>
                <c:pt idx="147">
                  <c:v>8739.5994000029314</c:v>
                </c:pt>
                <c:pt idx="148">
                  <c:v>8978.8165669932041</c:v>
                </c:pt>
                <c:pt idx="149">
                  <c:v>9222.9951187281713</c:v>
                </c:pt>
                <c:pt idx="150">
                  <c:v>9472.1551598948372</c:v>
                </c:pt>
                <c:pt idx="151">
                  <c:v>9726.3124441659384</c:v>
                </c:pt>
                <c:pt idx="152">
                  <c:v>9985.4781981430315</c:v>
                </c:pt>
                <c:pt idx="153">
                  <c:v>10249.658950473222</c:v>
                </c:pt>
                <c:pt idx="154">
                  <c:v>10518.856367017866</c:v>
                </c:pt>
                <c:pt idx="155">
                  <c:v>10793.067092963533</c:v>
                </c:pt>
                <c:pt idx="156">
                  <c:v>11072.282602772166</c:v>
                </c:pt>
                <c:pt idx="157">
                  <c:v>11356.48905886833</c:v>
                </c:pt>
                <c:pt idx="158">
                  <c:v>11645.667179956281</c:v>
                </c:pt>
                <c:pt idx="159">
                  <c:v>11939.792119848227</c:v>
                </c:pt>
                <c:pt idx="160">
                  <c:v>12238.833357667057</c:v>
                </c:pt>
                <c:pt idx="161">
                  <c:v>12542.754600262148</c:v>
                </c:pt>
                <c:pt idx="162">
                  <c:v>12851.513697645152</c:v>
                </c:pt>
                <c:pt idx="163">
                  <c:v>13165.062572214178</c:v>
                </c:pt>
                <c:pt idx="164">
                  <c:v>13483.347162489197</c:v>
                </c:pt>
                <c:pt idx="165">
                  <c:v>13806.307382029387</c:v>
                </c:pt>
                <c:pt idx="166">
                  <c:v>14133.877094143991</c:v>
                </c:pt>
                <c:pt idx="167">
                  <c:v>14465.984102943103</c:v>
                </c:pt>
                <c:pt idx="168">
                  <c:v>14802.5501612033</c:v>
                </c:pt>
                <c:pt idx="169">
                  <c:v>15143.49099544602</c:v>
                </c:pt>
                <c:pt idx="170">
                  <c:v>15488.716348544356</c:v>
                </c:pt>
                <c:pt idx="171">
                  <c:v>15838.130040087157</c:v>
                </c:pt>
                <c:pt idx="172">
                  <c:v>16191.630044638465</c:v>
                </c:pt>
                <c:pt idx="173">
                  <c:v>16549.108587936324</c:v>
                </c:pt>
                <c:pt idx="174">
                  <c:v>16910.452260978338</c:v>
                </c:pt>
                <c:pt idx="175">
                  <c:v>17275.542151843143</c:v>
                </c:pt>
                <c:pt idx="176">
                  <c:v>17644.253994997591</c:v>
                </c:pt>
                <c:pt idx="177">
                  <c:v>18016.458337740431</c:v>
                </c:pt>
                <c:pt idx="178">
                  <c:v>18392.020723334757</c:v>
                </c:pt>
                <c:pt idx="179">
                  <c:v>18770.801890284998</c:v>
                </c:pt>
                <c:pt idx="180">
                  <c:v>19152.657987120223</c:v>
                </c:pt>
                <c:pt idx="181">
                  <c:v>19537.440801955196</c:v>
                </c:pt>
                <c:pt idx="182">
                  <c:v>19924.998006014404</c:v>
                </c:pt>
                <c:pt idx="183">
                  <c:v>20315.173410223517</c:v>
                </c:pt>
                <c:pt idx="184">
                  <c:v>20707.807233897609</c:v>
                </c:pt>
                <c:pt idx="185">
                  <c:v>21102.736384487103</c:v>
                </c:pt>
                <c:pt idx="186">
                  <c:v>21499.794747281176</c:v>
                </c:pt>
                <c:pt idx="187">
                  <c:v>21898.813483914881</c:v>
                </c:pt>
                <c:pt idx="188">
                  <c:v>22299.621338480974</c:v>
                </c:pt>
                <c:pt idx="189">
                  <c:v>22702.044950010695</c:v>
                </c:pt>
                <c:pt idx="190">
                  <c:v>23105.909170059887</c:v>
                </c:pt>
                <c:pt idx="191">
                  <c:v>23511.037384117899</c:v>
                </c:pt>
                <c:pt idx="192">
                  <c:v>23917.251835546882</c:v>
                </c:pt>
                <c:pt idx="193">
                  <c:v>24324.373950758214</c:v>
                </c:pt>
                <c:pt idx="194">
                  <c:v>24732.224664340963</c:v>
                </c:pt>
                <c:pt idx="195">
                  <c:v>25140.624742873966</c:v>
                </c:pt>
                <c:pt idx="196">
                  <c:v>25549.395106178257</c:v>
                </c:pt>
                <c:pt idx="197">
                  <c:v>25958.357144799724</c:v>
                </c:pt>
                <c:pt idx="198">
                  <c:v>26367.333032552535</c:v>
                </c:pt>
                <c:pt idx="199">
                  <c:v>26776.146033001449</c:v>
                </c:pt>
                <c:pt idx="200">
                  <c:v>27184.620798815293</c:v>
                </c:pt>
                <c:pt idx="201">
                  <c:v>27592.583662983576</c:v>
                </c:pt>
                <c:pt idx="202">
                  <c:v>27999.862920953303</c:v>
                </c:pt>
                <c:pt idx="203">
                  <c:v>28406.289102812203</c:v>
                </c:pt>
                <c:pt idx="204">
                  <c:v>28811.695234717768</c:v>
                </c:pt>
                <c:pt idx="205">
                  <c:v>29215.917088847211</c:v>
                </c:pt>
                <c:pt idx="206">
                  <c:v>29618.793421221835</c:v>
                </c:pt>
                <c:pt idx="207">
                  <c:v>30020.166196838771</c:v>
                </c:pt>
                <c:pt idx="208">
                  <c:v>30419.880801623509</c:v>
                </c:pt>
                <c:pt idx="209">
                  <c:v>30817.786240797192</c:v>
                </c:pt>
                <c:pt idx="210">
                  <c:v>31213.735323332545</c:v>
                </c:pt>
                <c:pt idx="211">
                  <c:v>31607.584832251159</c:v>
                </c:pt>
                <c:pt idx="212">
                  <c:v>31999.195680591925</c:v>
                </c:pt>
                <c:pt idx="213">
                  <c:v>32388.433052955195</c:v>
                </c:pt>
                <c:pt idx="214">
                  <c:v>32775.166532599418</c:v>
                </c:pt>
                <c:pt idx="215">
                  <c:v>33159.270214135904</c:v>
                </c:pt>
                <c:pt idx="216">
                  <c:v>33540.622801932848</c:v>
                </c:pt>
                <c:pt idx="217">
                  <c:v>33919.107694401449</c:v>
                </c:pt>
                <c:pt idx="218">
                  <c:v>34294.613054394387</c:v>
                </c:pt>
                <c:pt idx="219">
                  <c:v>34667.03186600047</c:v>
                </c:pt>
                <c:pt idx="220">
                  <c:v>35036.261978067872</c:v>
                </c:pt>
                <c:pt idx="221">
                  <c:v>35402.206134833017</c:v>
                </c:pt>
                <c:pt idx="222">
                  <c:v>35764.771994071743</c:v>
                </c:pt>
                <c:pt idx="223">
                  <c:v>36123.872133224802</c:v>
                </c:pt>
                <c:pt idx="224">
                  <c:v>36479.424043980252</c:v>
                </c:pt>
                <c:pt idx="225">
                  <c:v>36831.350115821668</c:v>
                </c:pt>
                <c:pt idx="226">
                  <c:v>37179.577609072774</c:v>
                </c:pt>
                <c:pt idx="227">
                  <c:v>37524.038617986938</c:v>
                </c:pt>
                <c:pt idx="228">
                  <c:v>37864.670024443243</c:v>
                </c:pt>
                <c:pt idx="229">
                  <c:v>38201.413442820733</c:v>
                </c:pt>
                <c:pt idx="230">
                  <c:v>38534.215156628299</c:v>
                </c:pt>
                <c:pt idx="231">
                  <c:v>38863.026047470215</c:v>
                </c:pt>
                <c:pt idx="232">
                  <c:v>39187.801516926578</c:v>
                </c:pt>
                <c:pt idx="233">
                  <c:v>39508.501401924266</c:v>
                </c:pt>
                <c:pt idx="234">
                  <c:v>39825.08988416745</c:v>
                </c:pt>
                <c:pt idx="235">
                  <c:v>40137.535394187842</c:v>
                </c:pt>
                <c:pt idx="236">
                  <c:v>40445.810510563431</c:v>
                </c:pt>
                <c:pt idx="237">
                  <c:v>40749.891854841379</c:v>
                </c:pt>
                <c:pt idx="238">
                  <c:v>41049.759982685529</c:v>
                </c:pt>
                <c:pt idx="239">
                  <c:v>41345.39927175254</c:v>
                </c:pt>
                <c:pt idx="240">
                  <c:v>41636.797806782466</c:v>
                </c:pt>
                <c:pt idx="241">
                  <c:v>41923.947262370799</c:v>
                </c:pt>
                <c:pt idx="242">
                  <c:v>42206.842783868822</c:v>
                </c:pt>
                <c:pt idx="243">
                  <c:v>42485.482866838509</c:v>
                </c:pt>
                <c:pt idx="244">
                  <c:v>42759.869235466962</c:v>
                </c:pt>
                <c:pt idx="245">
                  <c:v>43030.006720323705</c:v>
                </c:pt>
                <c:pt idx="246">
                  <c:v>43295.903135822366</c:v>
                </c:pt>
                <c:pt idx="247">
                  <c:v>43557.569157726386</c:v>
                </c:pt>
                <c:pt idx="248">
                  <c:v>43815.018201016501</c:v>
                </c:pt>
                <c:pt idx="249">
                  <c:v>44068.266298416034</c:v>
                </c:pt>
                <c:pt idx="250">
                  <c:v>44317.331979848845</c:v>
                </c:pt>
                <c:pt idx="251">
                  <c:v>44562.236153083431</c:v>
                </c:pt>
                <c:pt idx="252">
                  <c:v>44803.001985796451</c:v>
                </c:pt>
                <c:pt idx="253">
                  <c:v>45039.654789268774</c:v>
                </c:pt>
                <c:pt idx="254">
                  <c:v>45272.221903907637</c:v>
                </c:pt>
                <c:pt idx="255">
                  <c:v>45500.732586769955</c:v>
                </c:pt>
                <c:pt idx="256">
                  <c:v>45725.217901243523</c:v>
                </c:pt>
                <c:pt idx="257">
                  <c:v>45945.710609025635</c:v>
                </c:pt>
                <c:pt idx="258">
                  <c:v>46162.245064521914</c:v>
                </c:pt>
                <c:pt idx="259">
                  <c:v>46374.857111772471</c:v>
                </c:pt>
                <c:pt idx="260">
                  <c:v>46583.583983997305</c:v>
                </c:pt>
                <c:pt idx="261">
                  <c:v>46788.464205838703</c:v>
                </c:pt>
                <c:pt idx="262">
                  <c:v>46989.537498364916</c:v>
                </c:pt>
                <c:pt idx="263">
                  <c:v>47186.844686886732</c:v>
                </c:pt>
                <c:pt idx="264">
                  <c:v>47380.42761162659</c:v>
                </c:pt>
                <c:pt idx="265">
                  <c:v>47570.329041268931</c:v>
                </c:pt>
                <c:pt idx="266">
                  <c:v>47756.592589409971</c:v>
                </c:pt>
                <c:pt idx="267">
                  <c:v>47939.262633915583</c:v>
                </c:pt>
                <c:pt idx="268">
                  <c:v>48118.384239186969</c:v>
                </c:pt>
                <c:pt idx="269">
                  <c:v>48294.003081325645</c:v>
                </c:pt>
                <c:pt idx="270">
                  <c:v>48466.165376181831</c:v>
                </c:pt>
                <c:pt idx="271">
                  <c:v>48634.917810263243</c:v>
                </c:pt>
                <c:pt idx="272">
                  <c:v>48800.307474475238</c:v>
                </c:pt>
                <c:pt idx="273">
                  <c:v>48962.381800657415</c:v>
                </c:pt>
                <c:pt idx="274">
                  <c:v>49121.188500876851</c:v>
                </c:pt>
                <c:pt idx="275">
                  <c:v>49276.775509433428</c:v>
                </c:pt>
                <c:pt idx="276">
                  <c:v>49429.190927528645</c:v>
                </c:pt>
                <c:pt idx="277">
                  <c:v>49578.482970546007</c:v>
                </c:pt>
                <c:pt idx="278">
                  <c:v>49724.699917887519</c:v>
                </c:pt>
                <c:pt idx="279">
                  <c:v>49867.890065308537</c:v>
                </c:pt>
                <c:pt idx="280">
                  <c:v>50008.101679690655</c:v>
                </c:pt>
                <c:pt idx="281">
                  <c:v>50145.38295619053</c:v>
                </c:pt>
                <c:pt idx="282">
                  <c:v>50279.781977700957</c:v>
                </c:pt>
                <c:pt idx="283">
                  <c:v>50411.346676559224</c:v>
                </c:pt>
                <c:pt idx="284">
                  <c:v>50540.124798436802</c:v>
                </c:pt>
                <c:pt idx="285">
                  <c:v>50666.163868343923</c:v>
                </c:pt>
                <c:pt idx="286">
                  <c:v>50789.51115868194</c:v>
                </c:pt>
                <c:pt idx="287">
                  <c:v>50910.213659276429</c:v>
                </c:pt>
                <c:pt idx="288">
                  <c:v>51028.318049323854</c:v>
                </c:pt>
                <c:pt idx="289">
                  <c:v>51143.870671184995</c:v>
                </c:pt>
                <c:pt idx="290">
                  <c:v>51256.917505958525</c:v>
                </c:pt>
                <c:pt idx="291">
                  <c:v>51367.504150769069</c:v>
                </c:pt>
                <c:pt idx="292">
                  <c:v>51475.67579770436</c:v>
                </c:pt>
                <c:pt idx="293">
                  <c:v>51581.477214337327</c:v>
                </c:pt>
                <c:pt idx="294">
                  <c:v>51684.95272576969</c:v>
                </c:pt>
                <c:pt idx="295">
                  <c:v>51786.146198134731</c:v>
                </c:pt>
                <c:pt idx="296">
                  <c:v>51885.101023498202</c:v>
                </c:pt>
                <c:pt idx="297">
                  <c:v>51981.860106097374</c:v>
                </c:pt>
                <c:pt idx="298">
                  <c:v>52076.465849859625</c:v>
                </c:pt>
                <c:pt idx="299">
                  <c:v>52168.960147143385</c:v>
                </c:pt>
                <c:pt idx="300">
                  <c:v>52259.384368645507</c:v>
                </c:pt>
                <c:pt idx="301">
                  <c:v>52347.779354420636</c:v>
                </c:pt>
                <c:pt idx="302">
                  <c:v>52434.185405959732</c:v>
                </c:pt>
                <c:pt idx="303">
                  <c:v>52518.642279276195</c:v>
                </c:pt>
                <c:pt idx="304">
                  <c:v>52601.189178949673</c:v>
                </c:pt>
                <c:pt idx="305">
                  <c:v>52681.864753079171</c:v>
                </c:pt>
                <c:pt idx="306">
                  <c:v>52760.707089098534</c:v>
                </c:pt>
                <c:pt idx="307">
                  <c:v>52837.753710408906</c:v>
                </c:pt>
                <c:pt idx="308">
                  <c:v>52913.041573784365</c:v>
                </c:pt>
                <c:pt idx="309">
                  <c:v>52986.607067508317</c:v>
                </c:pt>
                <c:pt idx="310">
                  <c:v>53058.486010199849</c:v>
                </c:pt>
                <c:pt idx="311">
                  <c:v>53128.713650290651</c:v>
                </c:pt>
                <c:pt idx="312">
                  <c:v>53197.324666114589</c:v>
                </c:pt>
                <c:pt idx="313">
                  <c:v>53264.353166573426</c:v>
                </c:pt>
                <c:pt idx="314">
                  <c:v>53329.832692343698</c:v>
                </c:pt>
                <c:pt idx="315">
                  <c:v>53393.796217590985</c:v>
                </c:pt>
                <c:pt idx="316">
                  <c:v>53456.276152159327</c:v>
                </c:pt>
                <c:pt idx="317">
                  <c:v>53517.304344204735</c:v>
                </c:pt>
                <c:pt idx="318">
                  <c:v>53576.912083243129</c:v>
                </c:pt>
                <c:pt idx="319">
                  <c:v>53635.130103584328</c:v>
                </c:pt>
                <c:pt idx="320">
                  <c:v>53691.988588124805</c:v>
                </c:pt>
                <c:pt idx="321">
                  <c:v>53747.517172473279</c:v>
                </c:pt>
                <c:pt idx="322">
                  <c:v>53801.744949384316</c:v>
                </c:pt>
                <c:pt idx="323">
                  <c:v>53854.70047347623</c:v>
                </c:pt>
                <c:pt idx="324">
                  <c:v>53906.411766210702</c:v>
                </c:pt>
                <c:pt idx="325">
                  <c:v>53956.906321112554</c:v>
                </c:pt>
                <c:pt idx="326">
                  <c:v>54006.211109209253</c:v>
                </c:pt>
                <c:pt idx="327">
                  <c:v>54054.352584670574</c:v>
                </c:pt>
                <c:pt idx="328">
                  <c:v>54101.356690629917</c:v>
                </c:pt>
                <c:pt idx="329">
                  <c:v>54147.248865169633</c:v>
                </c:pt>
                <c:pt idx="330">
                  <c:v>54192.054047453727</c:v>
                </c:pt>
                <c:pt idx="331">
                  <c:v>54235.796683991946</c:v>
                </c:pt>
                <c:pt idx="332">
                  <c:v>54278.500735020411</c:v>
                </c:pt>
                <c:pt idx="333">
                  <c:v>54320.189680984404</c:v>
                </c:pt>
                <c:pt idx="334">
                  <c:v>54360.886529109965</c:v>
                </c:pt>
                <c:pt idx="335">
                  <c:v>54400.613820051585</c:v>
                </c:pt>
                <c:pt idx="336">
                  <c:v>54439.393634603919</c:v>
                </c:pt>
                <c:pt idx="337">
                  <c:v>54477.247600466289</c:v>
                </c:pt>
                <c:pt idx="338">
                  <c:v>54514.196899049275</c:v>
                </c:pt>
                <c:pt idx="339">
                  <c:v>54550.262272313303</c:v>
                </c:pt>
                <c:pt idx="340">
                  <c:v>54585.464029629904</c:v>
                </c:pt>
                <c:pt idx="341">
                  <c:v>54619.822054656674</c:v>
                </c:pt>
                <c:pt idx="342">
                  <c:v>54653.355812217618</c:v>
                </c:pt>
                <c:pt idx="343">
                  <c:v>54686.08435518117</c:v>
                </c:pt>
                <c:pt idx="344">
                  <c:v>54718.02633132854</c:v>
                </c:pt>
                <c:pt idx="345">
                  <c:v>54749.199990205489</c:v>
                </c:pt>
                <c:pt idx="346">
                  <c:v>54779.623189951337</c:v>
                </c:pt>
                <c:pt idx="347">
                  <c:v>54809.313404099157</c:v>
                </c:pt>
                <c:pt idx="348">
                  <c:v>54838.287728341646</c:v>
                </c:pt>
                <c:pt idx="349">
                  <c:v>54866.562887257671</c:v>
                </c:pt>
                <c:pt idx="350">
                  <c:v>54894.155240994522</c:v>
                </c:pt>
                <c:pt idx="351">
                  <c:v>54921.080791901761</c:v>
                </c:pt>
                <c:pt idx="352">
                  <c:v>54947.355191112387</c:v>
                </c:pt>
                <c:pt idx="353">
                  <c:v>54972.993745067732</c:v>
                </c:pt>
                <c:pt idx="354">
                  <c:v>54998.011421982592</c:v>
                </c:pt>
                <c:pt idx="355">
                  <c:v>55022.422858247512</c:v>
                </c:pt>
                <c:pt idx="356">
                  <c:v>55046.242364765363</c:v>
                </c:pt>
                <c:pt idx="357">
                  <c:v>55069.483933219541</c:v>
                </c:pt>
                <c:pt idx="358">
                  <c:v>55092.161242271599</c:v>
                </c:pt>
                <c:pt idx="359">
                  <c:v>55114.287663686046</c:v>
                </c:pt>
                <c:pt idx="360">
                  <c:v>55135.876268380474</c:v>
                </c:pt>
                <c:pt idx="361">
                  <c:v>55156.939832399337</c:v>
                </c:pt>
                <c:pt idx="362">
                  <c:v>55177.490842809922</c:v>
                </c:pt>
                <c:pt idx="363">
                  <c:v>55197.541503519096</c:v>
                </c:pt>
                <c:pt idx="364">
                  <c:v>55217.103741009902</c:v>
                </c:pt>
                <c:pt idx="365">
                  <c:v>55236.189209996781</c:v>
                </c:pt>
                <c:pt idx="366">
                  <c:v>55254.809298998851</c:v>
                </c:pt>
                <c:pt idx="367">
                  <c:v>55272.975135830442</c:v>
                </c:pt>
                <c:pt idx="368">
                  <c:v>55290.697593008394</c:v>
                </c:pt>
                <c:pt idx="369">
                  <c:v>55307.987293075726</c:v>
                </c:pt>
                <c:pt idx="370">
                  <c:v>55324.854613841431</c:v>
                </c:pt>
                <c:pt idx="371">
                  <c:v>55341.309693536139</c:v>
                </c:pt>
                <c:pt idx="372">
                  <c:v>55357.362435883726</c:v>
                </c:pt>
                <c:pt idx="373">
                  <c:v>55373.022515088764</c:v>
                </c:pt>
                <c:pt idx="374">
                  <c:v>55388.299380740063</c:v>
                </c:pt>
                <c:pt idx="375">
                  <c:v>55403.202262630461</c:v>
                </c:pt>
                <c:pt idx="376">
                  <c:v>55417.740175493134</c:v>
                </c:pt>
                <c:pt idx="377">
                  <c:v>55431.921923654911</c:v>
                </c:pt>
                <c:pt idx="378">
                  <c:v>55445.756105606852</c:v>
                </c:pt>
                <c:pt idx="379">
                  <c:v>55459.251118492815</c:v>
                </c:pt>
                <c:pt idx="380">
                  <c:v>55472.415162516314</c:v>
                </c:pt>
                <c:pt idx="381">
                  <c:v>55485.256245266566</c:v>
                </c:pt>
                <c:pt idx="382">
                  <c:v>55497.782185964134</c:v>
                </c:pt>
                <c:pt idx="383">
                  <c:v>55510.00061962707</c:v>
                </c:pt>
                <c:pt idx="384">
                  <c:v>55521.919001158181</c:v>
                </c:pt>
                <c:pt idx="385">
                  <c:v>55533.544609354271</c:v>
                </c:pt>
                <c:pt idx="386">
                  <c:v>55544.8845508382</c:v>
                </c:pt>
                <c:pt idx="387">
                  <c:v>55555.945763914526</c:v>
                </c:pt>
                <c:pt idx="388">
                  <c:v>55566.735022349749</c:v>
                </c:pt>
                <c:pt idx="389">
                  <c:v>55577.258939077925</c:v>
                </c:pt>
                <c:pt idx="390">
                  <c:v>55587.52396983272</c:v>
                </c:pt>
                <c:pt idx="391">
                  <c:v>55597.536416706695</c:v>
                </c:pt>
                <c:pt idx="392">
                  <c:v>55607.302431638964</c:v>
                </c:pt>
                <c:pt idx="393">
                  <c:v>55616.828019832072</c:v>
                </c:pt>
                <c:pt idx="394">
                  <c:v>55626.119043099185</c:v>
                </c:pt>
                <c:pt idx="395">
                  <c:v>55635.181223142521</c:v>
                </c:pt>
                <c:pt idx="396">
                  <c:v>55644.020144764094</c:v>
                </c:pt>
                <c:pt idx="397">
                  <c:v>55652.64125900979</c:v>
                </c:pt>
                <c:pt idx="398">
                  <c:v>55661.049886247747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'5_State Structure DensDepen'!$F$11</c:f>
              <c:strCache>
                <c:ptCount val="1"/>
                <c:pt idx="0">
                  <c:v>Adults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398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'5_State Structure DensDepen'!$A$12:$A$410</c:f>
              <c:numCache>
                <c:formatCode>0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</c:numCache>
            </c:numRef>
          </c:xVal>
          <c:yVal>
            <c:numRef>
              <c:f>'5_State Structure DensDepen'!$F$12:$F$410</c:f>
              <c:numCache>
                <c:formatCode>0</c:formatCode>
                <c:ptCount val="399"/>
                <c:pt idx="0">
                  <c:v>2</c:v>
                </c:pt>
                <c:pt idx="1">
                  <c:v>22.152000000000001</c:v>
                </c:pt>
                <c:pt idx="2">
                  <c:v>35.459952000000001</c:v>
                </c:pt>
                <c:pt idx="3">
                  <c:v>43.724225552</c:v>
                </c:pt>
                <c:pt idx="4">
                  <c:v>48.398946520751998</c:v>
                </c:pt>
                <c:pt idx="5">
                  <c:v>50.604274630586389</c:v>
                </c:pt>
                <c:pt idx="6">
                  <c:v>51.229735709933642</c:v>
                </c:pt>
                <c:pt idx="7">
                  <c:v>50.974817199906042</c:v>
                </c:pt>
                <c:pt idx="8">
                  <c:v>50.368723123192389</c:v>
                </c:pt>
                <c:pt idx="9">
                  <c:v>49.787315668447889</c:v>
                </c:pt>
                <c:pt idx="10">
                  <c:v>49.473232985497702</c:v>
                </c:pt>
                <c:pt idx="11">
                  <c:v>49.559539426223367</c:v>
                </c:pt>
                <c:pt idx="12">
                  <c:v>50.095055570799978</c:v>
                </c:pt>
                <c:pt idx="13">
                  <c:v>51.069067235089321</c:v>
                </c:pt>
                <c:pt idx="14">
                  <c:v>52.433489370289294</c:v>
                </c:pt>
                <c:pt idx="15">
                  <c:v>54.121239710701623</c:v>
                </c:pt>
                <c:pt idx="16">
                  <c:v>56.060276740471423</c:v>
                </c:pt>
                <c:pt idx="17">
                  <c:v>58.183339186970272</c:v>
                </c:pt>
                <c:pt idx="18">
                  <c:v>60.433837674377045</c:v>
                </c:pt>
                <c:pt idx="19">
                  <c:v>62.768590971394964</c:v>
                </c:pt>
                <c:pt idx="20">
                  <c:v>65.158193584002603</c:v>
                </c:pt>
                <c:pt idx="21">
                  <c:v>67.585783925605966</c:v>
                </c:pt>
                <c:pt idx="22">
                  <c:v>70.044890540908682</c:v>
                </c:pt>
                <c:pt idx="23">
                  <c:v>72.536901747563363</c:v>
                </c:pt>
                <c:pt idx="24">
                  <c:v>75.068558866415003</c:v>
                </c:pt>
                <c:pt idx="25">
                  <c:v>77.649734649778637</c:v>
                </c:pt>
                <c:pt idx="26">
                  <c:v>80.291639048298791</c:v>
                </c:pt>
                <c:pt idx="27">
                  <c:v>83.005500340640907</c:v>
                </c:pt>
                <c:pt idx="28">
                  <c:v>85.801702341982548</c:v>
                </c:pt>
                <c:pt idx="29">
                  <c:v>88.689316013282962</c:v>
                </c:pt>
                <c:pt idx="30">
                  <c:v>91.675942400589577</c:v>
                </c:pt>
                <c:pt idx="31">
                  <c:v>94.767778609499359</c:v>
                </c:pt>
                <c:pt idx="32">
                  <c:v>97.969824539438505</c:v>
                </c:pt>
                <c:pt idx="33">
                  <c:v>101.28616090646534</c:v>
                </c:pt>
                <c:pt idx="34">
                  <c:v>104.72024499778541</c:v>
                </c:pt>
                <c:pt idx="35">
                  <c:v>108.27518686453141</c:v>
                </c:pt>
                <c:pt idx="36">
                  <c:v>111.95398340907214</c:v>
                </c:pt>
                <c:pt idx="37">
                  <c:v>115.7596999905175</c:v>
                </c:pt>
                <c:pt idx="38">
                  <c:v>119.69559832780314</c:v>
                </c:pt>
                <c:pt idx="39">
                  <c:v>123.76521566297021</c:v>
                </c:pt>
                <c:pt idx="40">
                  <c:v>127.97240370269245</c:v>
                </c:pt>
                <c:pt idx="41">
                  <c:v>132.32133729337755</c:v>
                </c:pt>
                <c:pt idx="42">
                  <c:v>136.81650266826898</c:v>
                </c:pt>
                <c:pt idx="43">
                  <c:v>141.46267397331926</c:v>
                </c:pt>
                <c:pt idx="44">
                  <c:v>146.26488509753079</c:v>
                </c:pt>
                <c:pt idx="45">
                  <c:v>151.22840196943298</c:v>
                </c:pt>
                <c:pt idx="46">
                  <c:v>156.3586986962103</c:v>
                </c:pt>
                <c:pt idx="47">
                  <c:v>161.66143938030973</c:v>
                </c:pt>
                <c:pt idx="48">
                  <c:v>167.14246623282102</c:v>
                </c:pt>
                <c:pt idx="49">
                  <c:v>172.80779373322636</c:v>
                </c:pt>
                <c:pt idx="50">
                  <c:v>178.66360803719633</c:v>
                </c:pt>
                <c:pt idx="51">
                  <c:v>184.71627055757489</c:v>
                </c:pt>
                <c:pt idx="52">
                  <c:v>190.97232457615235</c:v>
                </c:pt>
                <c:pt idx="53">
                  <c:v>197.43850382163714</c:v>
                </c:pt>
                <c:pt idx="54">
                  <c:v>204.12174211476429</c:v>
                </c:pt>
                <c:pt idx="55">
                  <c:v>211.02918338722623</c:v>
                </c:pt>
                <c:pt idx="56">
                  <c:v>218.16819159137637</c:v>
                </c:pt>
                <c:pt idx="57">
                  <c:v>225.54636020835261</c:v>
                </c:pt>
                <c:pt idx="58">
                  <c:v>233.17152121957469</c:v>
                </c:pt>
                <c:pt idx="59">
                  <c:v>241.05175352492142</c:v>
                </c:pt>
                <c:pt idx="60">
                  <c:v>249.19539087078539</c:v>
                </c:pt>
                <c:pt idx="61">
                  <c:v>257.61102939707558</c:v>
                </c:pt>
                <c:pt idx="62">
                  <c:v>266.30753493066715</c:v>
                </c:pt>
                <c:pt idx="63">
                  <c:v>275.29405015106488</c:v>
                </c:pt>
                <c:pt idx="64">
                  <c:v>284.58000173911961</c:v>
                </c:pt>
                <c:pt idx="65">
                  <c:v>294.17510759752645</c:v>
                </c:pt>
                <c:pt idx="66">
                  <c:v>304.08938420728214</c:v>
                </c:pt>
                <c:pt idx="67">
                  <c:v>314.33315416067433</c:v>
                </c:pt>
                <c:pt idx="68">
                  <c:v>324.91705389084905</c:v>
                </c:pt>
                <c:pt idx="69">
                  <c:v>335.85204160163534</c:v>
                </c:pt>
                <c:pt idx="70">
                  <c:v>347.14940538935241</c:v>
                </c:pt>
                <c:pt idx="71">
                  <c:v>358.82077154048631</c:v>
                </c:pt>
                <c:pt idx="72">
                  <c:v>370.87811298474605</c:v>
                </c:pt>
                <c:pt idx="73">
                  <c:v>383.33375788129416</c:v>
                </c:pt>
                <c:pt idx="74">
                  <c:v>396.20039831606977</c:v>
                </c:pt>
                <c:pt idx="75">
                  <c:v>409.49109908933605</c:v>
                </c:pt>
                <c:pt idx="76">
                  <c:v>423.21930657427538</c:v>
                </c:pt>
                <c:pt idx="77">
                  <c:v>437.39885762915628</c:v>
                </c:pt>
                <c:pt idx="78">
                  <c:v>452.04398854699468</c:v>
                </c:pt>
                <c:pt idx="79">
                  <c:v>467.16934402754021</c:v>
                </c:pt>
                <c:pt idx="80">
                  <c:v>482.78998615676727</c:v>
                </c:pt>
                <c:pt idx="81">
                  <c:v>498.92140337883546</c:v>
                </c:pt>
                <c:pt idx="82">
                  <c:v>515.57951944476497</c:v>
                </c:pt>
                <c:pt idx="83">
                  <c:v>532.78070232092784</c:v>
                </c:pt>
                <c:pt idx="84">
                  <c:v>550.54177303897904</c:v>
                </c:pt>
                <c:pt idx="85">
                  <c:v>568.88001446713122</c:v>
                </c:pt>
                <c:pt idx="86">
                  <c:v>587.81317998078998</c:v>
                </c:pt>
                <c:pt idx="87">
                  <c:v>607.35950200857064</c:v>
                </c:pt>
                <c:pt idx="88">
                  <c:v>627.53770042766291</c:v>
                </c:pt>
                <c:pt idx="89">
                  <c:v>648.36699078041795</c:v>
                </c:pt>
                <c:pt idx="90">
                  <c:v>669.86709228192137</c:v>
                </c:pt>
                <c:pt idx="91">
                  <c:v>692.05823558619068</c:v>
                </c:pt>
                <c:pt idx="92">
                  <c:v>714.96117027649268</c:v>
                </c:pt>
                <c:pt idx="93">
                  <c:v>738.5971720431105</c:v>
                </c:pt>
                <c:pt idx="94">
                  <c:v>762.98804950969304</c:v>
                </c:pt>
                <c:pt idx="95">
                  <c:v>788.15615066708642</c:v>
                </c:pt>
                <c:pt idx="96">
                  <c:v>814.12436887126773</c:v>
                </c:pt>
                <c:pt idx="97">
                  <c:v>840.91614835967857</c:v>
                </c:pt>
                <c:pt idx="98">
                  <c:v>868.55548923788535</c:v>
                </c:pt>
                <c:pt idx="99">
                  <c:v>897.06695188607682</c:v>
                </c:pt>
                <c:pt idx="100">
                  <c:v>926.47566073245946</c:v>
                </c:pt>
                <c:pt idx="101">
                  <c:v>956.80730733812402</c:v>
                </c:pt>
                <c:pt idx="102">
                  <c:v>988.0881527354569</c:v>
                </c:pt>
                <c:pt idx="103">
                  <c:v>1020.3450289596524</c:v>
                </c:pt>
                <c:pt idx="104">
                  <c:v>1053.6053397103788</c:v>
                </c:pt>
                <c:pt idx="105">
                  <c:v>1087.8970600781649</c:v>
                </c:pt>
                <c:pt idx="106">
                  <c:v>1123.2487352676221</c:v>
                </c:pt>
                <c:pt idx="107">
                  <c:v>1159.6894782472295</c:v>
                </c:pt>
                <c:pt idx="108">
                  <c:v>1197.2489662530882</c:v>
                </c:pt>
                <c:pt idx="109">
                  <c:v>1235.9574360718357</c:v>
                </c:pt>
                <c:pt idx="110">
                  <c:v>1275.8456780258098</c:v>
                </c:pt>
                <c:pt idx="111">
                  <c:v>1316.9450285815924</c:v>
                </c:pt>
                <c:pt idx="112">
                  <c:v>1359.2873615012845</c:v>
                </c:pt>
                <c:pt idx="113">
                  <c:v>1402.9050774542679</c:v>
                </c:pt>
                <c:pt idx="114">
                  <c:v>1447.8310920058543</c:v>
                </c:pt>
                <c:pt idx="115">
                  <c:v>1494.0988218981126</c:v>
                </c:pt>
                <c:pt idx="116">
                  <c:v>1541.74216953736</c:v>
                </c:pt>
                <c:pt idx="117">
                  <c:v>1590.7955056023077</c:v>
                </c:pt>
                <c:pt idx="118">
                  <c:v>1641.2936496867317</c:v>
                </c:pt>
                <c:pt idx="119">
                  <c:v>1693.2718488908079</c:v>
                </c:pt>
                <c:pt idx="120">
                  <c:v>1746.7657542759619</c:v>
                </c:pt>
                <c:pt idx="121">
                  <c:v>1801.8113950992711</c:v>
                </c:pt>
                <c:pt idx="122">
                  <c:v>1858.4451507451549</c:v>
                </c:pt>
                <c:pt idx="123">
                  <c:v>1916.7037202743591</c:v>
                </c:pt>
                <c:pt idx="124">
                  <c:v>1976.6240895130891</c:v>
                </c:pt>
                <c:pt idx="125">
                  <c:v>2038.2434956086595</c:v>
                </c:pt>
                <c:pt idx="126">
                  <c:v>2101.5993889821966</c:v>
                </c:pt>
                <c:pt idx="127">
                  <c:v>2166.7293926138414</c:v>
                </c:pt>
                <c:pt idx="128">
                  <c:v>2233.6712586015437</c:v>
                </c:pt>
                <c:pt idx="129">
                  <c:v>2302.462821941001</c:v>
                </c:pt>
                <c:pt idx="130">
                  <c:v>2373.1419514815634</c:v>
                </c:pt>
                <c:pt idx="131">
                  <c:v>2445.7464980210493</c:v>
                </c:pt>
                <c:pt idx="132">
                  <c:v>2520.3142395114373</c:v>
                </c:pt>
                <c:pt idx="133">
                  <c:v>2596.8828233572976</c:v>
                </c:pt>
                <c:pt idx="134">
                  <c:v>2675.48970579965</c:v>
                </c:pt>
                <c:pt idx="135">
                  <c:v>2756.1720883896969</c:v>
                </c:pt>
                <c:pt idx="136">
                  <c:v>2838.9668515695339</c:v>
                </c:pt>
                <c:pt idx="137">
                  <c:v>2923.910485390546</c:v>
                </c:pt>
                <c:pt idx="138">
                  <c:v>3011.0390174146969</c:v>
                </c:pt>
                <c:pt idx="139">
                  <c:v>3100.387937859291</c:v>
                </c:pt>
                <c:pt idx="140">
                  <c:v>3191.9921220620217</c:v>
                </c:pt>
                <c:pt idx="141">
                  <c:v>3285.8857503601425</c:v>
                </c:pt>
                <c:pt idx="142">
                  <c:v>3382.10222549538</c:v>
                </c:pt>
                <c:pt idx="143">
                  <c:v>3480.674087674658</c:v>
                </c:pt>
                <c:pt idx="144">
                  <c:v>3581.6329274357554</c:v>
                </c:pt>
                <c:pt idx="145">
                  <c:v>3685.0092964865794</c:v>
                </c:pt>
                <c:pt idx="146">
                  <c:v>3790.8326167066934</c:v>
                </c:pt>
                <c:pt idx="147">
                  <c:v>3899.1310875199792</c:v>
                </c:pt>
                <c:pt idx="148">
                  <c:v>4009.9315918677012</c:v>
                </c:pt>
                <c:pt idx="149">
                  <c:v>4123.2596010316438</c:v>
                </c:pt>
                <c:pt idx="150">
                  <c:v>4239.1390785772355</c:v>
                </c:pt>
                <c:pt idx="151">
                  <c:v>4357.5923837065075</c:v>
                </c:pt>
                <c:pt idx="152">
                  <c:v>4478.640174330184</c:v>
                </c:pt>
                <c:pt idx="153">
                  <c:v>4602.3013101869674</c:v>
                </c:pt>
                <c:pt idx="154">
                  <c:v>4728.5927563559626</c:v>
                </c:pt>
                <c:pt idx="155">
                  <c:v>4857.5294875250383</c:v>
                </c:pt>
                <c:pt idx="156">
                  <c:v>4989.1243933934538</c:v>
                </c:pt>
                <c:pt idx="157">
                  <c:v>5123.3881856011731</c:v>
                </c:pt>
                <c:pt idx="158">
                  <c:v>5260.3293065896742</c:v>
                </c:pt>
                <c:pt idx="159">
                  <c:v>5399.9538408095814</c:v>
                </c:pt>
                <c:pt idx="160">
                  <c:v>5542.2654286988727</c:v>
                </c:pt>
                <c:pt idx="161">
                  <c:v>5687.265183861573</c:v>
                </c:pt>
                <c:pt idx="162">
                  <c:v>5834.9516138805639</c:v>
                </c:pt>
                <c:pt idx="163">
                  <c:v>5985.3205451992444</c:v>
                </c:pt>
                <c:pt idx="164">
                  <c:v>6138.3650525051025</c:v>
                </c:pt>
                <c:pt idx="165">
                  <c:v>6294.0753930437359</c:v>
                </c:pt>
                <c:pt idx="166">
                  <c:v>6452.438946284311</c:v>
                </c:pt>
                <c:pt idx="167">
                  <c:v>6613.4401593468474</c:v>
                </c:pt>
                <c:pt idx="168">
                  <c:v>6777.0604985879691</c:v>
                </c:pt>
                <c:pt idx="169">
                  <c:v>6943.2784077248853</c:v>
                </c:pt>
                <c:pt idx="170">
                  <c:v>7112.0692728573285</c:v>
                </c:pt>
                <c:pt idx="171">
                  <c:v>7283.4053947240363</c:v>
                </c:pt>
                <c:pt idx="172">
                  <c:v>7457.2559685041824</c:v>
                </c:pt>
                <c:pt idx="173">
                  <c:v>7633.5870714450793</c:v>
                </c:pt>
                <c:pt idx="174">
                  <c:v>7812.3616585655591</c:v>
                </c:pt>
                <c:pt idx="175">
                  <c:v>7993.5395666499571</c:v>
                </c:pt>
                <c:pt idx="176">
                  <c:v>8177.0775267106965</c:v>
                </c:pt>
                <c:pt idx="177">
                  <c:v>8362.9291850584068</c:v>
                </c:pt>
                <c:pt idx="178">
                  <c:v>8551.045133077514</c:v>
                </c:pt>
                <c:pt idx="179">
                  <c:v>8741.3729457626669</c:v>
                </c:pt>
                <c:pt idx="180">
                  <c:v>8933.8572290274769</c:v>
                </c:pt>
                <c:pt idx="181">
                  <c:v>9128.4396757522445</c:v>
                </c:pt>
                <c:pt idx="182">
                  <c:v>9325.0591304919199</c:v>
                </c:pt>
                <c:pt idx="183">
                  <c:v>9523.6516627199017</c:v>
                </c:pt>
                <c:pt idx="184">
                  <c:v>9724.1506484378333</c:v>
                </c:pt>
                <c:pt idx="185">
                  <c:v>9926.4868599365782</c:v>
                </c:pt>
                <c:pt idx="186">
                  <c:v>10130.588563449566</c:v>
                </c:pt>
                <c:pt idx="187">
                  <c:v>10336.381624396941</c:v>
                </c:pt>
                <c:pt idx="188">
                  <c:v>10543.789619877933</c:v>
                </c:pt>
                <c:pt idx="189">
                  <c:v>10752.733958029776</c:v>
                </c:pt>
                <c:pt idx="190">
                  <c:v>10963.13400383481</c:v>
                </c:pt>
                <c:pt idx="191">
                  <c:v>11174.907210923366</c:v>
                </c:pt>
                <c:pt idx="192">
                  <c:v>11387.969258888885</c:v>
                </c:pt>
                <c:pt idx="193">
                  <c:v>11602.234195603851</c:v>
                </c:pt>
                <c:pt idx="194">
                  <c:v>11817.614584000532</c:v>
                </c:pt>
                <c:pt idx="195">
                  <c:v>12034.021652759651</c:v>
                </c:pt>
                <c:pt idx="196">
                  <c:v>12251.365450332885</c:v>
                </c:pt>
                <c:pt idx="197">
                  <c:v>12469.555001711729</c:v>
                </c:pt>
                <c:pt idx="198">
                  <c:v>12688.498467345857</c:v>
                </c:pt>
                <c:pt idx="199">
                  <c:v>12908.103303608543</c:v>
                </c:pt>
                <c:pt idx="200">
                  <c:v>13128.276424205182</c:v>
                </c:pt>
                <c:pt idx="201">
                  <c:v>13348.924361923178</c:v>
                </c:pt>
                <c:pt idx="202">
                  <c:v>13569.953430127587</c:v>
                </c:pt>
                <c:pt idx="203">
                  <c:v>13791.269883416591</c:v>
                </c:pt>
                <c:pt idx="204">
                  <c:v>14012.780076864165</c:v>
                </c:pt>
                <c:pt idx="205">
                  <c:v>14234.390623293817</c:v>
                </c:pt>
                <c:pt idx="206">
                  <c:v>14456.008548046995</c:v>
                </c:pt>
                <c:pt idx="207">
                  <c:v>14677.541440732253</c:v>
                </c:pt>
                <c:pt idx="208">
                  <c:v>14898.897603466492</c:v>
                </c:pt>
                <c:pt idx="209">
                  <c:v>15119.986195147045</c:v>
                </c:pt>
                <c:pt idx="210">
                  <c:v>15340.71737132302</c:v>
                </c:pt>
                <c:pt idx="211">
                  <c:v>15561.002419265578</c:v>
                </c:pt>
                <c:pt idx="212">
                  <c:v>15780.753887869727</c:v>
                </c:pt>
                <c:pt idx="213">
                  <c:v>15999.885712054132</c:v>
                </c:pt>
                <c:pt idx="214">
                  <c:v>16218.313331360374</c:v>
                </c:pt>
                <c:pt idx="215">
                  <c:v>16435.95380248845</c:v>
                </c:pt>
                <c:pt idx="216">
                  <c:v>16652.725905541123</c:v>
                </c:pt>
                <c:pt idx="217">
                  <c:v>16868.550243785459</c:v>
                </c:pt>
                <c:pt idx="218">
                  <c:v>17083.349336775362</c:v>
                </c:pt>
                <c:pt idx="219">
                  <c:v>17297.047706714035</c:v>
                </c:pt>
                <c:pt idx="220">
                  <c:v>17509.571957969525</c:v>
                </c:pt>
                <c:pt idx="221">
                  <c:v>17720.850849689919</c:v>
                </c:pt>
                <c:pt idx="222">
                  <c:v>17930.815361497014</c:v>
                </c:pt>
                <c:pt idx="223">
                  <c:v>18139.398752268266</c:v>
                </c:pt>
                <c:pt idx="224">
                  <c:v>18346.536612046286</c:v>
                </c:pt>
                <c:pt idx="225">
                  <c:v>18552.166907143204</c:v>
                </c:pt>
                <c:pt idx="226">
                  <c:v>18756.230018533322</c:v>
                </c:pt>
                <c:pt idx="227">
                  <c:v>18958.668773652138</c:v>
                </c:pt>
                <c:pt idx="228">
                  <c:v>19159.428471742383</c:v>
                </c:pt>
                <c:pt idx="229">
                  <c:v>19358.456902908467</c:v>
                </c:pt>
                <c:pt idx="230">
                  <c:v>19555.70436105963</c:v>
                </c:pt>
                <c:pt idx="231">
                  <c:v>19751.12365093896</c:v>
                </c:pt>
                <c:pt idx="232">
                  <c:v>19944.670089450505</c:v>
                </c:pt>
                <c:pt idx="233">
                  <c:v>20136.30150150965</c:v>
                </c:pt>
                <c:pt idx="234">
                  <c:v>20325.978210653302</c:v>
                </c:pt>
                <c:pt idx="235">
                  <c:v>20513.663024655678</c:v>
                </c:pt>
                <c:pt idx="236">
                  <c:v>20699.321216403147</c:v>
                </c:pt>
                <c:pt idx="237">
                  <c:v>20882.92050028747</c:v>
                </c:pt>
                <c:pt idx="238">
                  <c:v>21064.431004381036</c:v>
                </c:pt>
                <c:pt idx="239">
                  <c:v>21243.825238660407</c:v>
                </c:pt>
                <c:pt idx="240">
                  <c:v>21421.078059545689</c:v>
                </c:pt>
                <c:pt idx="241">
                  <c:v>21596.166631023232</c:v>
                </c:pt>
                <c:pt idx="242">
                  <c:v>21769.070382617567</c:v>
                </c:pt>
                <c:pt idx="243">
                  <c:v>21939.770964476069</c:v>
                </c:pt>
                <c:pt idx="244">
                  <c:v>22108.252199826056</c:v>
                </c:pt>
                <c:pt idx="245">
                  <c:v>22274.50003505938</c:v>
                </c:pt>
                <c:pt idx="246">
                  <c:v>22438.50248769403</c:v>
                </c:pt>
                <c:pt idx="247">
                  <c:v>22600.24959245589</c:v>
                </c:pt>
                <c:pt idx="248">
                  <c:v>22759.733345716752</c:v>
                </c:pt>
                <c:pt idx="249">
                  <c:v>22916.947648516994</c:v>
                </c:pt>
                <c:pt idx="250">
                  <c:v>23071.888248393177</c:v>
                </c:pt>
                <c:pt idx="251">
                  <c:v>23224.552680222147</c:v>
                </c:pt>
                <c:pt idx="252">
                  <c:v>23374.940206284275</c:v>
                </c:pt>
                <c:pt idx="253">
                  <c:v>23523.051755739183</c:v>
                </c:pt>
                <c:pt idx="254">
                  <c:v>23668.889863697805</c:v>
                </c:pt>
                <c:pt idx="255">
                  <c:v>23812.458610064998</c:v>
                </c:pt>
                <c:pt idx="256">
                  <c:v>23953.763558317296</c:v>
                </c:pt>
                <c:pt idx="257">
                  <c:v>24092.811694370514</c:v>
                </c:pt>
                <c:pt idx="258">
                  <c:v>24229.611365682314</c:v>
                </c:pt>
                <c:pt idx="259">
                  <c:v>24364.172220725199</c:v>
                </c:pt>
                <c:pt idx="260">
                  <c:v>24496.505148955803</c:v>
                </c:pt>
                <c:pt idx="261">
                  <c:v>24626.622221397101</c:v>
                </c:pt>
                <c:pt idx="262">
                  <c:v>24754.536631940893</c:v>
                </c:pt>
                <c:pt idx="263">
                  <c:v>24880.262639469034</c:v>
                </c:pt>
                <c:pt idx="264">
                  <c:v>25003.815510883171</c:v>
                </c:pt>
                <c:pt idx="265">
                  <c:v>25125.211465124263</c:v>
                </c:pt>
                <c:pt idx="266">
                  <c:v>25244.467618255141</c:v>
                </c:pt>
                <c:pt idx="267">
                  <c:v>25361.601929671382</c:v>
                </c:pt>
                <c:pt idx="268">
                  <c:v>25476.63314949839</c:v>
                </c:pt>
                <c:pt idx="269">
                  <c:v>25589.580767225303</c:v>
                </c:pt>
                <c:pt idx="270">
                  <c:v>25700.464961619509</c:v>
                </c:pt>
                <c:pt idx="271">
                  <c:v>25809.306551959053</c:v>
                </c:pt>
                <c:pt idx="272">
                  <c:v>25916.126950614031</c:v>
                </c:pt>
                <c:pt idx="273">
                  <c:v>26020.948117002208</c:v>
                </c:pt>
                <c:pt idx="274">
                  <c:v>26123.792512938639</c:v>
                </c:pt>
                <c:pt idx="275">
                  <c:v>26224.683059393872</c:v>
                </c:pt>
                <c:pt idx="276">
                  <c:v>26323.643094670508</c:v>
                </c:pt>
                <c:pt idx="277">
                  <c:v>26420.696334003311</c:v>
                </c:pt>
                <c:pt idx="278">
                  <c:v>26515.866830584029</c:v>
                </c:pt>
                <c:pt idx="279">
                  <c:v>26609.178938007961</c:v>
                </c:pt>
                <c:pt idx="280">
                  <c:v>26700.657274135952</c:v>
                </c:pt>
                <c:pt idx="281">
                  <c:v>26790.326686362059</c:v>
                </c:pt>
                <c:pt idx="282">
                  <c:v>26878.212218274119</c:v>
                </c:pt>
                <c:pt idx="283">
                  <c:v>26964.339077691791</c:v>
                </c:pt>
                <c:pt idx="284">
                  <c:v>27048.732606064037</c:v>
                </c:pt>
                <c:pt idx="285">
                  <c:v>27131.418249205799</c:v>
                </c:pt>
                <c:pt idx="286">
                  <c:v>27212.421529351668</c:v>
                </c:pt>
                <c:pt idx="287">
                  <c:v>27291.768018502433</c:v>
                </c:pt>
                <c:pt idx="288">
                  <c:v>27369.483313038931</c:v>
                </c:pt>
                <c:pt idx="289">
                  <c:v>27445.593009576125</c:v>
                </c:pt>
                <c:pt idx="290">
                  <c:v>27520.122682029265</c:v>
                </c:pt>
                <c:pt idx="291">
                  <c:v>27593.097859862813</c:v>
                </c:pt>
                <c:pt idx="292">
                  <c:v>27664.544007492121</c:v>
                </c:pt>
                <c:pt idx="293">
                  <c:v>27734.486504806995</c:v>
                </c:pt>
                <c:pt idx="294">
                  <c:v>27802.950628785868</c:v>
                </c:pt>
                <c:pt idx="295">
                  <c:v>27869.961536168761</c:v>
                </c:pt>
                <c:pt idx="296">
                  <c:v>27935.544247156999</c:v>
                </c:pt>
                <c:pt idx="297">
                  <c:v>27999.723630107408</c:v>
                </c:pt>
                <c:pt idx="298">
                  <c:v>28062.524387188714</c:v>
                </c:pt>
                <c:pt idx="299">
                  <c:v>28123.971040967768</c:v>
                </c:pt>
                <c:pt idx="300">
                  <c:v>28184.087921893515</c:v>
                </c:pt>
                <c:pt idx="301">
                  <c:v>28242.899156646614</c:v>
                </c:pt>
                <c:pt idx="302">
                  <c:v>28300.428657323038</c:v>
                </c:pt>
                <c:pt idx="303">
                  <c:v>28356.700111420243</c:v>
                </c:pt>
                <c:pt idx="304">
                  <c:v>28411.736972594914</c:v>
                </c:pt>
                <c:pt idx="305">
                  <c:v>28465.562452161725</c:v>
                </c:pt>
                <c:pt idx="306">
                  <c:v>28518.199511303057</c:v>
                </c:pt>
                <c:pt idx="307">
                  <c:v>28569.670853960179</c:v>
                </c:pt>
                <c:pt idx="308">
                  <c:v>28619.998920376922</c:v>
                </c:pt>
                <c:pt idx="309">
                  <c:v>28669.20588126752</c:v>
                </c:pt>
                <c:pt idx="310">
                  <c:v>28717.313632580917</c:v>
                </c:pt>
                <c:pt idx="311">
                  <c:v>28764.343790834471</c:v>
                </c:pt>
                <c:pt idx="312">
                  <c:v>28810.317688990759</c:v>
                </c:pt>
                <c:pt idx="313">
                  <c:v>28855.256372851698</c:v>
                </c:pt>
                <c:pt idx="314">
                  <c:v>28899.18059794508</c:v>
                </c:pt>
                <c:pt idx="315">
                  <c:v>28942.110826879263</c:v>
                </c:pt>
                <c:pt idx="316">
                  <c:v>28984.067227142419</c:v>
                </c:pt>
                <c:pt idx="317">
                  <c:v>29025.069669323591</c:v>
                </c:pt>
                <c:pt idx="318">
                  <c:v>29065.137725733388</c:v>
                </c:pt>
                <c:pt idx="319">
                  <c:v>29104.290669402981</c:v>
                </c:pt>
                <c:pt idx="320">
                  <c:v>29142.547473440743</c:v>
                </c:pt>
                <c:pt idx="321">
                  <c:v>29179.926810726578</c:v>
                </c:pt>
                <c:pt idx="322">
                  <c:v>29216.447053924665</c:v>
                </c:pt>
                <c:pt idx="323">
                  <c:v>29252.126275796141</c:v>
                </c:pt>
                <c:pt idx="324">
                  <c:v>29286.982249793804</c:v>
                </c:pt>
                <c:pt idx="325">
                  <c:v>29321.032450921699</c:v>
                </c:pt>
                <c:pt idx="326">
                  <c:v>29354.29405684306</c:v>
                </c:pt>
                <c:pt idx="327">
                  <c:v>29386.783949220749</c:v>
                </c:pt>
                <c:pt idx="328">
                  <c:v>29418.518715274979</c:v>
                </c:pt>
                <c:pt idx="329">
                  <c:v>29449.514649543715</c:v>
                </c:pt>
                <c:pt idx="330">
                  <c:v>29479.787755831829</c:v>
                </c:pt>
                <c:pt idx="331">
                  <c:v>29509.353749335536</c:v>
                </c:pt>
                <c:pt idx="332">
                  <c:v>29538.228058929384</c:v>
                </c:pt>
                <c:pt idx="333">
                  <c:v>29566.42582960353</c:v>
                </c:pt>
                <c:pt idx="334">
                  <c:v>29593.961925039632</c:v>
                </c:pt>
                <c:pt idx="335">
                  <c:v>29620.850930314195</c:v>
                </c:pt>
                <c:pt idx="336">
                  <c:v>29647.107154718742</c:v>
                </c:pt>
                <c:pt idx="337">
                  <c:v>29672.744634686685</c:v>
                </c:pt>
                <c:pt idx="338">
                  <c:v>29697.777136817243</c:v>
                </c:pt>
                <c:pt idx="339">
                  <c:v>29722.218160987257</c:v>
                </c:pt>
                <c:pt idx="340">
                  <c:v>29746.080943542143</c:v>
                </c:pt>
                <c:pt idx="341">
                  <c:v>29769.378460557753</c:v>
                </c:pt>
                <c:pt idx="342">
                  <c:v>29792.123431165244</c:v>
                </c:pt>
                <c:pt idx="343">
                  <c:v>29814.328320931552</c:v>
                </c:pt>
                <c:pt idx="344">
                  <c:v>29836.005345288359</c:v>
                </c:pt>
                <c:pt idx="345">
                  <c:v>29857.166473002941</c:v>
                </c:pt>
                <c:pt idx="346">
                  <c:v>29877.823429684548</c:v>
                </c:pt>
                <c:pt idx="347">
                  <c:v>29897.987701320355</c:v>
                </c:pt>
                <c:pt idx="348">
                  <c:v>29917.670537835373</c:v>
                </c:pt>
                <c:pt idx="349">
                  <c:v>29936.882956671019</c:v>
                </c:pt>
                <c:pt idx="350">
                  <c:v>29955.635746377335</c:v>
                </c:pt>
                <c:pt idx="351">
                  <c:v>29973.939470214173</c:v>
                </c:pt>
                <c:pt idx="352">
                  <c:v>29991.804469756935</c:v>
                </c:pt>
                <c:pt idx="353">
                  <c:v>30009.240868502719</c:v>
                </c:pt>
                <c:pt idx="354">
                  <c:v>30026.258575472988</c:v>
                </c:pt>
                <c:pt idx="355">
                  <c:v>30042.867288809153</c:v>
                </c:pt>
                <c:pt idx="356">
                  <c:v>30059.076499357649</c:v>
                </c:pt>
                <c:pt idx="357">
                  <c:v>30074.895494241347</c:v>
                </c:pt>
                <c:pt idx="358">
                  <c:v>30090.333360414348</c:v>
                </c:pt>
                <c:pt idx="359">
                  <c:v>30105.398988197441</c:v>
                </c:pt>
                <c:pt idx="360">
                  <c:v>30120.101074791612</c:v>
                </c:pt>
                <c:pt idx="361">
                  <c:v>30134.448127767326</c:v>
                </c:pt>
                <c:pt idx="362">
                  <c:v>30148.448468527331</c:v>
                </c:pt>
                <c:pt idx="363">
                  <c:v>30162.110235741016</c:v>
                </c:pt>
                <c:pt idx="364">
                  <c:v>30175.44138874843</c:v>
                </c:pt>
                <c:pt idx="365">
                  <c:v>30188.449710932298</c:v>
                </c:pt>
                <c:pt idx="366">
                  <c:v>30201.142813056475</c:v>
                </c:pt>
                <c:pt idx="367">
                  <c:v>30213.528136569395</c:v>
                </c:pt>
                <c:pt idx="368">
                  <c:v>30225.61295687126</c:v>
                </c:pt>
                <c:pt idx="369">
                  <c:v>30237.404386543796</c:v>
                </c:pt>
                <c:pt idx="370">
                  <c:v>30248.909378541513</c:v>
                </c:pt>
                <c:pt idx="371">
                  <c:v>30260.134729343583</c:v>
                </c:pt>
                <c:pt idx="372">
                  <c:v>30271.087082065435</c:v>
                </c:pt>
                <c:pt idx="373">
                  <c:v>30281.772929529416</c:v>
                </c:pt>
                <c:pt idx="374">
                  <c:v>30292.198617293805</c:v>
                </c:pt>
                <c:pt idx="375">
                  <c:v>30302.370346639698</c:v>
                </c:pt>
                <c:pt idx="376">
                  <c:v>30312.294177515247</c:v>
                </c:pt>
                <c:pt idx="377">
                  <c:v>30321.97603143689</c:v>
                </c:pt>
                <c:pt idx="378">
                  <c:v>30331.421694347249</c:v>
                </c:pt>
                <c:pt idx="379">
                  <c:v>30340.636819429455</c:v>
                </c:pt>
                <c:pt idx="380">
                  <c:v>30349.626929877715</c:v>
                </c:pt>
                <c:pt idx="381">
                  <c:v>30358.397421623988</c:v>
                </c:pt>
                <c:pt idx="382">
                  <c:v>30366.95356602074</c:v>
                </c:pt>
                <c:pt idx="383">
                  <c:v>30375.300512479727</c:v>
                </c:pt>
                <c:pt idx="384">
                  <c:v>30383.443291066884</c:v>
                </c:pt>
                <c:pt idx="385">
                  <c:v>30391.386815053345</c:v>
                </c:pt>
                <c:pt idx="386">
                  <c:v>30399.135883422823</c:v>
                </c:pt>
                <c:pt idx="387">
                  <c:v>30406.695183335392</c:v>
                </c:pt>
                <c:pt idx="388">
                  <c:v>30414.069292547993</c:v>
                </c:pt>
                <c:pt idx="389">
                  <c:v>30421.262681791828</c:v>
                </c:pt>
                <c:pt idx="390">
                  <c:v>30428.27971710694</c:v>
                </c:pt>
                <c:pt idx="391">
                  <c:v>30435.124662134302</c:v>
                </c:pt>
                <c:pt idx="392">
                  <c:v>30441.801680365701</c:v>
                </c:pt>
                <c:pt idx="393">
                  <c:v>30448.314837351805</c:v>
                </c:pt>
                <c:pt idx="394">
                  <c:v>30454.668102868764</c:v>
                </c:pt>
                <c:pt idx="395">
                  <c:v>30460.86535304378</c:v>
                </c:pt>
                <c:pt idx="396">
                  <c:v>30466.910372440041</c:v>
                </c:pt>
                <c:pt idx="397">
                  <c:v>30472.806856101437</c:v>
                </c:pt>
                <c:pt idx="398">
                  <c:v>30478.558411557526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'5_State Structure DensDepen'!$G$11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398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'5_State Structure DensDepen'!$A$12:$A$410</c:f>
              <c:numCache>
                <c:formatCode>0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</c:numCache>
            </c:numRef>
          </c:xVal>
          <c:yVal>
            <c:numRef>
              <c:f>'5_State Structure DensDepen'!$G$12:$G$410</c:f>
              <c:numCache>
                <c:formatCode>0</c:formatCode>
                <c:ptCount val="399"/>
                <c:pt idx="0">
                  <c:v>3102</c:v>
                </c:pt>
                <c:pt idx="1">
                  <c:v>3981.1931198181492</c:v>
                </c:pt>
                <c:pt idx="2">
                  <c:v>5701.7119826094577</c:v>
                </c:pt>
                <c:pt idx="3">
                  <c:v>7562.9762494481338</c:v>
                </c:pt>
                <c:pt idx="4">
                  <c:v>9278.1717401236801</c:v>
                </c:pt>
                <c:pt idx="5">
                  <c:v>10712.430554390805</c:v>
                </c:pt>
                <c:pt idx="6">
                  <c:v>11827.883653262974</c:v>
                </c:pt>
                <c:pt idx="7">
                  <c:v>12645.494529569947</c:v>
                </c:pt>
                <c:pt idx="8">
                  <c:v>13218.000168991668</c:v>
                </c:pt>
                <c:pt idx="9">
                  <c:v>13610.956495442246</c:v>
                </c:pt>
                <c:pt idx="10">
                  <c:v>13890.057680612392</c:v>
                </c:pt>
                <c:pt idx="11">
                  <c:v>14113.381411626113</c:v>
                </c:pt>
                <c:pt idx="12">
                  <c:v>14327.41910064997</c:v>
                </c:pt>
                <c:pt idx="13">
                  <c:v>14565.875142076633</c:v>
                </c:pt>
                <c:pt idx="14">
                  <c:v>14850.341585080168</c:v>
                </c:pt>
                <c:pt idx="15">
                  <c:v>15192.095511199146</c:v>
                </c:pt>
                <c:pt idx="16">
                  <c:v>15594.4218751031</c:v>
                </c:pt>
                <c:pt idx="17">
                  <c:v>16055.021806796614</c:v>
                </c:pt>
                <c:pt idx="18">
                  <c:v>16568.212415164278</c:v>
                </c:pt>
                <c:pt idx="19">
                  <c:v>17126.749428732739</c:v>
                </c:pt>
                <c:pt idx="20">
                  <c:v>17723.203388786285</c:v>
                </c:pt>
                <c:pt idx="21">
                  <c:v>18350.892382485821</c:v>
                </c:pt>
                <c:pt idx="22">
                  <c:v>19004.421296090601</c:v>
                </c:pt>
                <c:pt idx="23">
                  <c:v>19679.903032770988</c:v>
                </c:pt>
                <c:pt idx="24">
                  <c:v>20374.945765731889</c:v>
                </c:pt>
                <c:pt idx="25">
                  <c:v>21088.486932231008</c:v>
                </c:pt>
                <c:pt idx="26">
                  <c:v>21820.543773581572</c:v>
                </c:pt>
                <c:pt idx="27">
                  <c:v>22571.935526290326</c:v>
                </c:pt>
                <c:pt idx="28">
                  <c:v>23344.016738986589</c:v>
                </c:pt>
                <c:pt idx="29">
                  <c:v>24138.446621946325</c:v>
                </c:pt>
                <c:pt idx="30">
                  <c:v>24957.007033636175</c:v>
                </c:pt>
                <c:pt idx="31">
                  <c:v>25801.472223858604</c:v>
                </c:pt>
                <c:pt idx="32">
                  <c:v>26673.526848481863</c:v>
                </c:pt>
                <c:pt idx="33">
                  <c:v>27574.724778775599</c:v>
                </c:pt>
                <c:pt idx="34">
                  <c:v>28506.479391714682</c:v>
                </c:pt>
                <c:pt idx="35">
                  <c:v>29470.075812599342</c:v>
                </c:pt>
                <c:pt idx="36">
                  <c:v>30466.696461170792</c:v>
                </c:pt>
                <c:pt idx="37">
                  <c:v>31497.452761402346</c:v>
                </c:pt>
                <c:pt idx="38">
                  <c:v>32563.417638059182</c:v>
                </c:pt>
                <c:pt idx="39">
                  <c:v>33665.655164726923</c:v>
                </c:pt>
                <c:pt idx="40">
                  <c:v>34805.245268743354</c:v>
                </c:pt>
                <c:pt idx="41">
                  <c:v>35983.302641228198</c:v>
                </c:pt>
                <c:pt idx="42">
                  <c:v>37200.989912996811</c:v>
                </c:pt>
                <c:pt idx="43">
                  <c:v>38459.525753701288</c:v>
                </c:pt>
                <c:pt idx="44">
                  <c:v>39760.188875299827</c:v>
                </c:pt>
                <c:pt idx="45">
                  <c:v>41104.31902973049</c:v>
                </c:pt>
                <c:pt idx="46">
                  <c:v>42493.316045712054</c:v>
                </c:pt>
                <c:pt idx="47">
                  <c:v>43928.637807870349</c:v>
                </c:pt>
                <c:pt idx="48">
                  <c:v>45411.797890901202</c:v>
                </c:pt>
                <c:pt idx="49">
                  <c:v>46944.363359180104</c:v>
                </c:pt>
                <c:pt idx="50">
                  <c:v>48527.953053795616</c:v>
                </c:pt>
                <c:pt idx="51">
                  <c:v>50164.236529897607</c:v>
                </c:pt>
                <c:pt idx="52">
                  <c:v>51854.933684595817</c:v>
                </c:pt>
                <c:pt idx="53">
                  <c:v>53601.815030193378</c:v>
                </c:pt>
                <c:pt idx="54">
                  <c:v>55406.702515814897</c:v>
                </c:pt>
                <c:pt idx="55">
                  <c:v>57271.470776578441</c:v>
                </c:pt>
                <c:pt idx="56">
                  <c:v>59198.04868647502</c:v>
                </c:pt>
                <c:pt idx="57">
                  <c:v>61188.421102264794</c:v>
                </c:pt>
                <c:pt idx="58">
                  <c:v>63244.630704971227</c:v>
                </c:pt>
                <c:pt idx="59">
                  <c:v>65368.779868113692</c:v>
                </c:pt>
                <c:pt idx="60">
                  <c:v>67563.032504117611</c:v>
                </c:pt>
                <c:pt idx="61">
                  <c:v>69829.615860057398</c:v>
                </c:pt>
                <c:pt idx="62">
                  <c:v>72170.822249768593</c:v>
                </c:pt>
                <c:pt idx="63">
                  <c:v>74589.010720989143</c:v>
                </c:pt>
                <c:pt idx="64">
                  <c:v>77086.608663732768</c:v>
                </c:pt>
                <c:pt idx="65">
                  <c:v>79666.113370114617</c:v>
                </c:pt>
                <c:pt idx="66">
                  <c:v>82330.093557080589</c:v>
                </c:pt>
                <c:pt idx="67">
                  <c:v>85081.190862723233</c:v>
                </c:pt>
                <c:pt idx="68">
                  <c:v>87922.121324833832</c:v>
                </c:pt>
                <c:pt idx="69">
                  <c:v>90855.676847657262</c:v>
                </c:pt>
                <c:pt idx="70">
                  <c:v>93884.726659961525</c:v>
                </c:pt>
                <c:pt idx="71">
                  <c:v>97012.218764838486</c:v>
                </c:pt>
                <c:pt idx="72">
                  <c:v>100241.18137931629</c:v>
                </c:pt>
                <c:pt idx="73">
                  <c:v>103574.7243599811</c:v>
                </c:pt>
                <c:pt idx="74">
                  <c:v>107016.04060938556</c:v>
                </c:pt>
                <c:pt idx="75">
                  <c:v>110568.40745702171</c:v>
                </c:pt>
                <c:pt idx="76">
                  <c:v>114235.18800798178</c:v>
                </c:pt>
                <c:pt idx="77">
                  <c:v>118019.83245203175</c:v>
                </c:pt>
                <c:pt idx="78">
                  <c:v>121925.87932559531</c:v>
                </c:pt>
                <c:pt idx="79">
                  <c:v>125956.95671901277</c:v>
                </c:pt>
                <c:pt idx="80">
                  <c:v>130116.78342133548</c:v>
                </c:pt>
                <c:pt idx="81">
                  <c:v>134409.16999480181</c:v>
                </c:pt>
                <c:pt idx="82">
                  <c:v>138838.01977098032</c:v>
                </c:pt>
                <c:pt idx="83">
                  <c:v>143407.32976034863</c:v>
                </c:pt>
                <c:pt idx="84">
                  <c:v>148121.19146679496</c:v>
                </c:pt>
                <c:pt idx="85">
                  <c:v>152983.7915981863</c:v>
                </c:pt>
                <c:pt idx="86">
                  <c:v>157999.41266375483</c:v>
                </c:pt>
                <c:pt idx="87">
                  <c:v>163172.43344861781</c:v>
                </c:pt>
                <c:pt idx="88">
                  <c:v>168507.32935528009</c:v>
                </c:pt>
                <c:pt idx="89">
                  <c:v>174008.67260148839</c:v>
                </c:pt>
                <c:pt idx="90">
                  <c:v>179681.13226331151</c:v>
                </c:pt>
                <c:pt idx="91">
                  <c:v>185529.4741518326</c:v>
                </c:pt>
                <c:pt idx="92">
                  <c:v>191558.56051135558</c:v>
                </c:pt>
                <c:pt idx="93">
                  <c:v>197773.34952655755</c:v>
                </c:pt>
                <c:pt idx="94">
                  <c:v>204178.89462556972</c:v>
                </c:pt>
                <c:pt idx="95">
                  <c:v>210780.34356553596</c:v>
                </c:pt>
                <c:pt idx="96">
                  <c:v>217582.937286798</c:v>
                </c:pt>
                <c:pt idx="97">
                  <c:v>224592.00852147763</c:v>
                </c:pt>
                <c:pt idx="98">
                  <c:v>231812.98014188575</c:v>
                </c:pt>
                <c:pt idx="99">
                  <c:v>239251.36323388075</c:v>
                </c:pt>
                <c:pt idx="100">
                  <c:v>246912.75488003463</c:v>
                </c:pt>
                <c:pt idx="101">
                  <c:v>254802.83563724556</c:v>
                </c:pt>
                <c:pt idx="102">
                  <c:v>262927.36669326836</c:v>
                </c:pt>
                <c:pt idx="103">
                  <c:v>271292.18668652652</c:v>
                </c:pt>
                <c:pt idx="104">
                  <c:v>279903.20817352104</c:v>
                </c:pt>
                <c:pt idx="105">
                  <c:v>288766.41372818209</c:v>
                </c:pt>
                <c:pt idx="106">
                  <c:v>297887.85165761068</c:v>
                </c:pt>
                <c:pt idx="107">
                  <c:v>307273.63131885434</c:v>
                </c:pt>
                <c:pt idx="108">
                  <c:v>316929.91802164214</c:v>
                </c:pt>
                <c:pt idx="109">
                  <c:v>326862.92750239995</c:v>
                </c:pt>
                <c:pt idx="110">
                  <c:v>337078.91995536437</c:v>
                </c:pt>
                <c:pt idx="111">
                  <c:v>347584.19360723498</c:v>
                </c:pt>
                <c:pt idx="112">
                  <c:v>358385.07782255323</c:v>
                </c:pt>
                <c:pt idx="113">
                  <c:v>369487.92572788207</c:v>
                </c:pt>
                <c:pt idx="114">
                  <c:v>380899.10634388454</c:v>
                </c:pt>
                <c:pt idx="115">
                  <c:v>392624.99621558283</c:v>
                </c:pt>
                <c:pt idx="116">
                  <c:v>404671.97053241404</c:v>
                </c:pt>
                <c:pt idx="117">
                  <c:v>417046.39373120142</c:v>
                </c:pt>
                <c:pt idx="118">
                  <c:v>429754.60957683541</c:v>
                </c:pt>
                <c:pt idx="119">
                  <c:v>442802.93071730115</c:v>
                </c:pt>
                <c:pt idx="120">
                  <c:v>456197.62771172333</c:v>
                </c:pt>
                <c:pt idx="121">
                  <c:v>469944.91753230395</c:v>
                </c:pt>
                <c:pt idx="122">
                  <c:v>484050.95154342346</c:v>
                </c:pt>
                <c:pt idx="123">
                  <c:v>498521.80296375399</c:v>
                </c:pt>
                <c:pt idx="124">
                  <c:v>513363.45381998864</c:v>
                </c:pt>
                <c:pt idx="125">
                  <c:v>528581.78140373074</c:v>
                </c:pt>
                <c:pt idx="126">
                  <c:v>544182.54424619279</c:v>
                </c:pt>
                <c:pt idx="127">
                  <c:v>560171.36762863304</c:v>
                </c:pt>
                <c:pt idx="128">
                  <c:v>576553.72864988237</c:v>
                </c:pt>
                <c:pt idx="129">
                  <c:v>593334.94087588938</c:v>
                </c:pt>
                <c:pt idx="130">
                  <c:v>610520.13859990716</c:v>
                </c:pt>
                <c:pt idx="131">
                  <c:v>628114.26074575365</c:v>
                </c:pt>
                <c:pt idx="132">
                  <c:v>646122.03445047524</c:v>
                </c:pt>
                <c:pt idx="133">
                  <c:v>664547.95836670697</c:v>
                </c:pt>
                <c:pt idx="134">
                  <c:v>683396.28572901885</c:v>
                </c:pt>
                <c:pt idx="135">
                  <c:v>702671.00723255519</c:v>
                </c:pt>
                <c:pt idx="136">
                  <c:v>722375.8337762655</c:v>
                </c:pt>
                <c:pt idx="137">
                  <c:v>742514.17912695545</c:v>
                </c:pt>
                <c:pt idx="138">
                  <c:v>763089.14256423479</c:v>
                </c:pt>
                <c:pt idx="139">
                  <c:v>784103.49157015141</c:v>
                </c:pt>
                <c:pt idx="140">
                  <c:v>805559.64463083947</c:v>
                </c:pt>
                <c:pt idx="141">
                  <c:v>827459.65422083857</c:v>
                </c:pt>
                <c:pt idx="142">
                  <c:v>849805.19004381332</c:v>
                </c:pt>
                <c:pt idx="143">
                  <c:v>872597.52260616084</c:v>
                </c:pt>
                <c:pt idx="144">
                  <c:v>895837.50720243121</c:v>
                </c:pt>
                <c:pt idx="145">
                  <c:v>919525.56839350262</c:v>
                </c:pt>
                <c:pt idx="146">
                  <c:v>943661.68506005988</c:v>
                </c:pt>
                <c:pt idx="147">
                  <c:v>968245.37611504225</c:v>
                </c:pt>
                <c:pt idx="148">
                  <c:v>993275.68695933733</c:v>
                </c:pt>
                <c:pt idx="149">
                  <c:v>1018751.1767650498</c:v>
                </c:pt>
                <c:pt idx="150">
                  <c:v>1044669.9066701474</c:v>
                </c:pt>
                <c:pt idx="151">
                  <c:v>1071029.4289671383</c:v>
                </c:pt>
                <c:pt idx="152">
                  <c:v>1097826.7773666587</c:v>
                </c:pt>
                <c:pt idx="153">
                  <c:v>1125058.4584144058</c:v>
                </c:pt>
                <c:pt idx="154">
                  <c:v>1152720.4441367488</c:v>
                </c:pt>
                <c:pt idx="155">
                  <c:v>1180808.1659865719</c:v>
                </c:pt>
                <c:pt idx="156">
                  <c:v>1209316.5101564429</c:v>
                </c:pt>
                <c:pt idx="157">
                  <c:v>1238239.8143211002</c:v>
                </c:pt>
                <c:pt idx="158">
                  <c:v>1267571.8658654774</c:v>
                </c:pt>
                <c:pt idx="159">
                  <c:v>1297305.9016481095</c:v>
                </c:pt>
                <c:pt idx="160">
                  <c:v>1327434.6093428002</c:v>
                </c:pt>
                <c:pt idx="161">
                  <c:v>1357950.1303939149</c:v>
                </c:pt>
                <c:pt idx="162">
                  <c:v>1388844.0646126522</c:v>
                </c:pt>
                <c:pt idx="163">
                  <c:v>1420107.4764332117</c:v>
                </c:pt>
                <c:pt idx="164">
                  <c:v>1451730.9028389363</c:v>
                </c:pt>
                <c:pt idx="165">
                  <c:v>1483704.3629594082</c:v>
                </c:pt>
                <c:pt idx="166">
                  <c:v>1516017.3693300895</c:v>
                </c:pt>
                <c:pt idx="167">
                  <c:v>1548658.9407966305</c:v>
                </c:pt>
                <c:pt idx="168">
                  <c:v>1581617.617036385</c:v>
                </c:pt>
                <c:pt idx="169">
                  <c:v>1614881.4746601363</c:v>
                </c:pt>
                <c:pt idx="170">
                  <c:v>1648438.1448476133</c:v>
                </c:pt>
                <c:pt idx="171">
                  <c:v>1682274.8324611571</c:v>
                </c:pt>
                <c:pt idx="172">
                  <c:v>1716378.336572963</c:v>
                </c:pt>
                <c:pt idx="173">
                  <c:v>1750735.0723327748</c:v>
                </c:pt>
                <c:pt idx="174">
                  <c:v>1785331.0940948057</c:v>
                </c:pt>
                <c:pt idx="175">
                  <c:v>1820152.1197151323</c:v>
                </c:pt>
                <c:pt idx="176">
                  <c:v>1855183.5559238459</c:v>
                </c:pt>
                <c:pt idx="177">
                  <c:v>1890410.5246700002</c:v>
                </c:pt>
                <c:pt idx="178">
                  <c:v>1925817.8903318713</c:v>
                </c:pt>
                <c:pt idx="179">
                  <c:v>1961390.2876803186</c:v>
                </c:pt>
                <c:pt idx="180">
                  <c:v>1997112.1504791148</c:v>
                </c:pt>
                <c:pt idx="181">
                  <c:v>2032967.740603101</c:v>
                </c:pt>
                <c:pt idx="182">
                  <c:v>2068941.177552829</c:v>
                </c:pt>
                <c:pt idx="183">
                  <c:v>2105016.4682431207</c:v>
                </c:pt>
                <c:pt idx="184">
                  <c:v>2141177.5369425705</c:v>
                </c:pt>
                <c:pt idx="185">
                  <c:v>2177408.2552415631</c:v>
                </c:pt>
                <c:pt idx="186">
                  <c:v>2213692.4719277252</c:v>
                </c:pt>
                <c:pt idx="187">
                  <c:v>2250014.0426499867</c:v>
                </c:pt>
                <c:pt idx="188">
                  <c:v>2286356.8592554126</c:v>
                </c:pt>
                <c:pt idx="189">
                  <c:v>2322704.8786867675</c:v>
                </c:pt>
                <c:pt idx="190">
                  <c:v>2359042.1513332534</c:v>
                </c:pt>
                <c:pt idx="191">
                  <c:v>2395352.8487319807</c:v>
                </c:pt>
                <c:pt idx="192">
                  <c:v>2431621.2905234611</c:v>
                </c:pt>
                <c:pt idx="193">
                  <c:v>2467831.970570615</c:v>
                </c:pt>
                <c:pt idx="194">
                  <c:v>2503969.5821574898</c:v>
                </c:pt>
                <c:pt idx="195">
                  <c:v>2540019.042190895</c:v>
                </c:pt>
                <c:pt idx="196">
                  <c:v>2575965.5143355229</c:v>
                </c:pt>
                <c:pt idx="197">
                  <c:v>2611794.4310206724</c:v>
                </c:pt>
                <c:pt idx="198">
                  <c:v>2647491.5142644127</c:v>
                </c:pt>
                <c:pt idx="199">
                  <c:v>2683042.7952688057</c:v>
                </c:pt>
                <c:pt idx="200">
                  <c:v>2718434.6327476082</c:v>
                </c:pt>
                <c:pt idx="201">
                  <c:v>2753653.7299556094</c:v>
                </c:pt>
                <c:pt idx="202">
                  <c:v>2788687.1503963917</c:v>
                </c:pt>
                <c:pt idx="203">
                  <c:v>2823522.3321927199</c:v>
                </c:pt>
                <c:pt idx="204">
                  <c:v>2858147.1011110251</c:v>
                </c:pt>
                <c:pt idx="205">
                  <c:v>2892549.6822383422</c:v>
                </c:pt>
                <c:pt idx="206">
                  <c:v>2926718.71031672</c:v>
                </c:pt>
                <c:pt idx="207">
                  <c:v>2960643.2387463748</c:v>
                </c:pt>
                <c:pt idx="208">
                  <c:v>2994312.7472747606</c:v>
                </c:pt>
                <c:pt idx="209">
                  <c:v>3027717.1483941968</c:v>
                </c:pt>
                <c:pt idx="210">
                  <c:v>3060846.7924757642</c:v>
                </c:pt>
                <c:pt idx="211">
                  <c:v>3093692.4716717829</c:v>
                </c:pt>
                <c:pt idx="212">
                  <c:v>3126245.4226233787</c:v>
                </c:pt>
                <c:pt idx="213">
                  <c:v>3158497.3280133191</c:v>
                </c:pt>
                <c:pt idx="214">
                  <c:v>3190440.3170076236</c:v>
                </c:pt>
                <c:pt idx="215">
                  <c:v>3222066.964632215</c:v>
                </c:pt>
                <c:pt idx="216">
                  <c:v>3253370.2901333212</c:v>
                </c:pt>
                <c:pt idx="217">
                  <c:v>3284343.7543722391</c:v>
                </c:pt>
                <c:pt idx="218">
                  <c:v>3314981.2563066813</c:v>
                </c:pt>
                <c:pt idx="219">
                  <c:v>3345277.1286120317</c:v>
                </c:pt>
                <c:pt idx="220">
                  <c:v>3375226.1324966578</c:v>
                </c:pt>
                <c:pt idx="221">
                  <c:v>3404823.451765853</c:v>
                </c:pt>
                <c:pt idx="222">
                  <c:v>3434064.6861890773</c:v>
                </c:pt>
                <c:pt idx="223">
                  <c:v>3462945.8442249768</c:v>
                </c:pt>
                <c:pt idx="224">
                  <c:v>3491463.3351581828</c:v>
                </c:pt>
                <c:pt idx="225">
                  <c:v>3519613.9607011457</c:v>
                </c:pt>
                <c:pt idx="226">
                  <c:v>3547394.9061133009</c:v>
                </c:pt>
                <c:pt idx="227">
                  <c:v>3574803.7308886787</c:v>
                </c:pt>
                <c:pt idx="228">
                  <c:v>3601838.3590617171</c:v>
                </c:pt>
                <c:pt idx="229">
                  <c:v>3628497.0691795088</c:v>
                </c:pt>
                <c:pt idx="230">
                  <c:v>3654778.483987072</c:v>
                </c:pt>
                <c:pt idx="231">
                  <c:v>3680681.5598704303</c:v>
                </c:pt>
                <c:pt idx="232">
                  <c:v>3706205.5761004603</c:v>
                </c:pt>
                <c:pt idx="233">
                  <c:v>3731350.1239184677</c:v>
                </c:pt>
                <c:pt idx="234">
                  <c:v>3756115.0955025004</c:v>
                </c:pt>
                <c:pt idx="235">
                  <c:v>3780500.6728513232</c:v>
                </c:pt>
                <c:pt idx="236">
                  <c:v>3804507.3166209203</c:v>
                </c:pt>
                <c:pt idx="237">
                  <c:v>3828135.7549463273</c:v>
                </c:pt>
                <c:pt idx="238">
                  <c:v>3851386.9722794769</c:v>
                </c:pt>
                <c:pt idx="239">
                  <c:v>3874262.1982717225</c:v>
                </c:pt>
                <c:pt idx="240">
                  <c:v>3896762.8967276248</c:v>
                </c:pt>
                <c:pt idx="241">
                  <c:v>3918890.7546546115</c:v>
                </c:pt>
                <c:pt idx="242">
                  <c:v>3940647.6714311242</c:v>
                </c:pt>
                <c:pt idx="243">
                  <c:v>3962035.7481139963</c:v>
                </c:pt>
                <c:pt idx="244">
                  <c:v>3983057.2769038933</c:v>
                </c:pt>
                <c:pt idx="245">
                  <c:v>4003714.7307859166</c:v>
                </c:pt>
                <c:pt idx="246">
                  <c:v>4024010.7533606724</c:v>
                </c:pt>
                <c:pt idx="247">
                  <c:v>4043948.1488795113</c:v>
                </c:pt>
                <c:pt idx="248">
                  <c:v>4063529.8724959977</c:v>
                </c:pt>
                <c:pt idx="249">
                  <c:v>4082759.020744211</c:v>
                </c:pt>
                <c:pt idx="250">
                  <c:v>4101638.8222529739</c:v>
                </c:pt>
                <c:pt idx="251">
                  <c:v>4120172.6287038061</c:v>
                </c:pt>
                <c:pt idx="252">
                  <c:v>4138363.9060390629</c:v>
                </c:pt>
                <c:pt idx="253">
                  <c:v>4156216.2259255359</c:v>
                </c:pt>
                <c:pt idx="254">
                  <c:v>4173733.2574776318</c:v>
                </c:pt>
                <c:pt idx="255">
                  <c:v>4190918.7592432122</c:v>
                </c:pt>
                <c:pt idx="256">
                  <c:v>4207776.5714541459</c:v>
                </c:pt>
                <c:pt idx="257">
                  <c:v>4224310.6085427431</c:v>
                </c:pt>
                <c:pt idx="258">
                  <c:v>4240524.8519243635</c:v>
                </c:pt>
                <c:pt idx="259">
                  <c:v>4256423.3430457152</c:v>
                </c:pt>
                <c:pt idx="260">
                  <c:v>4272010.1766976342</c:v>
                </c:pt>
                <c:pt idx="261">
                  <c:v>4287289.4945904855</c:v>
                </c:pt>
                <c:pt idx="262">
                  <c:v>4302265.4791896995</c:v>
                </c:pt>
                <c:pt idx="263">
                  <c:v>4316942.3478084626</c:v>
                </c:pt>
                <c:pt idx="264">
                  <c:v>4331324.34695403</c:v>
                </c:pt>
                <c:pt idx="265">
                  <c:v>4345415.7469237344</c:v>
                </c:pt>
                <c:pt idx="266">
                  <c:v>4359220.8366463659</c:v>
                </c:pt>
                <c:pt idx="267">
                  <c:v>4372743.9187642233</c:v>
                </c:pt>
                <c:pt idx="268">
                  <c:v>4385989.3049508939</c:v>
                </c:pt>
                <c:pt idx="269">
                  <c:v>4398961.3114594966</c:v>
                </c:pt>
                <c:pt idx="270">
                  <c:v>4411664.254895932</c:v>
                </c:pt>
                <c:pt idx="271">
                  <c:v>4424102.448211506</c:v>
                </c:pt>
                <c:pt idx="272">
                  <c:v>4436280.1969091054</c:v>
                </c:pt>
                <c:pt idx="273">
                  <c:v>4448201.7954570213</c:v>
                </c:pt>
                <c:pt idx="274">
                  <c:v>4459871.5239043841</c:v>
                </c:pt>
                <c:pt idx="275">
                  <c:v>4471293.6446921164</c:v>
                </c:pt>
                <c:pt idx="276">
                  <c:v>4482472.3996532932</c:v>
                </c:pt>
                <c:pt idx="277">
                  <c:v>4493412.0071967393</c:v>
                </c:pt>
                <c:pt idx="278">
                  <c:v>4504116.6596677098</c:v>
                </c:pt>
                <c:pt idx="279">
                  <c:v>4514590.5208795173</c:v>
                </c:pt>
                <c:pt idx="280">
                  <c:v>4524837.7238099929</c:v>
                </c:pt>
                <c:pt idx="281">
                  <c:v>4534862.3684567381</c:v>
                </c:pt>
                <c:pt idx="282">
                  <c:v>4544668.5198451681</c:v>
                </c:pt>
                <c:pt idx="283">
                  <c:v>4554260.2061834224</c:v>
                </c:pt>
                <c:pt idx="284">
                  <c:v>4563641.4171583215</c:v>
                </c:pt>
                <c:pt idx="285">
                  <c:v>4572816.1023666216</c:v>
                </c:pt>
                <c:pt idx="286">
                  <c:v>4581788.1698759561</c:v>
                </c:pt>
                <c:pt idx="287">
                  <c:v>4590561.4849099144</c:v>
                </c:pt>
                <c:pt idx="288">
                  <c:v>4599139.8686518855</c:v>
                </c:pt>
                <c:pt idx="289">
                  <c:v>4607527.0971623659</c:v>
                </c:pt>
                <c:pt idx="290">
                  <c:v>4615726.9004045939</c:v>
                </c:pt>
                <c:pt idx="291">
                  <c:v>4623742.96137348</c:v>
                </c:pt>
                <c:pt idx="292">
                  <c:v>4631578.9153229604</c:v>
                </c:pt>
                <c:pt idx="293">
                  <c:v>4639238.3490870176</c:v>
                </c:pt>
                <c:pt idx="294">
                  <c:v>4646724.8004897619</c:v>
                </c:pt>
                <c:pt idx="295">
                  <c:v>4654041.7578400988</c:v>
                </c:pt>
                <c:pt idx="296">
                  <c:v>4661192.6595066562</c:v>
                </c:pt>
                <c:pt idx="297">
                  <c:v>4668180.8935687831</c:v>
                </c:pt>
                <c:pt idx="298">
                  <c:v>4675009.7975395611</c:v>
                </c:pt>
                <c:pt idx="299">
                  <c:v>4681682.6581569193</c:v>
                </c:pt>
                <c:pt idx="300">
                  <c:v>4688202.7112390809</c:v>
                </c:pt>
                <c:pt idx="301">
                  <c:v>4694573.1416007048</c:v>
                </c:pt>
                <c:pt idx="302">
                  <c:v>4700797.0830262015</c:v>
                </c:pt>
                <c:pt idx="303">
                  <c:v>4706877.6182968765</c:v>
                </c:pt>
                <c:pt idx="304">
                  <c:v>4712817.7792686298</c:v>
                </c:pt>
                <c:pt idx="305">
                  <c:v>4718620.5469971336</c:v>
                </c:pt>
                <c:pt idx="306">
                  <c:v>4724288.851907447</c:v>
                </c:pt>
                <c:pt idx="307">
                  <c:v>4729825.5740052667</c:v>
                </c:pt>
                <c:pt idx="308">
                  <c:v>4735233.5431269994</c:v>
                </c:pt>
                <c:pt idx="309">
                  <c:v>4740515.5392260803</c:v>
                </c:pt>
                <c:pt idx="310">
                  <c:v>4745674.2926929779</c:v>
                </c:pt>
                <c:pt idx="311">
                  <c:v>4750712.484706522</c:v>
                </c:pt>
                <c:pt idx="312">
                  <c:v>4755632.7476141993</c:v>
                </c:pt>
                <c:pt idx="313">
                  <c:v>4760437.6653392939</c:v>
                </c:pt>
                <c:pt idx="314">
                  <c:v>4765129.7738127066</c:v>
                </c:pt>
                <c:pt idx="315">
                  <c:v>4769711.5614275159</c:v>
                </c:pt>
                <c:pt idx="316">
                  <c:v>4774185.4695143541</c:v>
                </c:pt>
                <c:pt idx="317">
                  <c:v>4778553.89283578</c:v>
                </c:pt>
                <c:pt idx="318">
                  <c:v>4782819.1800979637</c:v>
                </c:pt>
                <c:pt idx="319">
                  <c:v>4786983.6344780233</c:v>
                </c:pt>
                <c:pt idx="320">
                  <c:v>4791049.5141654639</c:v>
                </c:pt>
                <c:pt idx="321">
                  <c:v>4795019.0329162572</c:v>
                </c:pt>
                <c:pt idx="322">
                  <c:v>4798894.360618175</c:v>
                </c:pt>
                <c:pt idx="323">
                  <c:v>4802677.6238660309</c:v>
                </c:pt>
                <c:pt idx="324">
                  <c:v>4806370.9065456027</c:v>
                </c:pt>
                <c:pt idx="325">
                  <c:v>4809976.250425051</c:v>
                </c:pt>
                <c:pt idx="326">
                  <c:v>4813495.6557527063</c:v>
                </c:pt>
                <c:pt idx="327">
                  <c:v>4816931.0818601977</c:v>
                </c:pt>
                <c:pt idx="328">
                  <c:v>4820284.4477698896</c:v>
                </c:pt>
                <c:pt idx="329">
                  <c:v>4823557.6328057442</c:v>
                </c:pt>
                <c:pt idx="330">
                  <c:v>4826752.4772066819</c:v>
                </c:pt>
                <c:pt idx="331">
                  <c:v>4829870.7827416472</c:v>
                </c:pt>
                <c:pt idx="332">
                  <c:v>4832914.3133255867</c:v>
                </c:pt>
                <c:pt idx="333">
                  <c:v>4835884.7956356248</c:v>
                </c:pt>
                <c:pt idx="334">
                  <c:v>4838783.9197267387</c:v>
                </c:pt>
                <c:pt idx="335">
                  <c:v>4841613.3396463171</c:v>
                </c:pt>
                <c:pt idx="336">
                  <c:v>4844374.6740469895</c:v>
                </c:pt>
                <c:pt idx="337">
                  <c:v>4847069.5067971945</c:v>
                </c:pt>
                <c:pt idx="338">
                  <c:v>4849699.387588935</c:v>
                </c:pt>
                <c:pt idx="339">
                  <c:v>4852265.8325422881</c:v>
                </c:pt>
                <c:pt idx="340">
                  <c:v>4854770.3248061771</c:v>
                </c:pt>
                <c:pt idx="341">
                  <c:v>4857214.3151550302</c:v>
                </c:pt>
                <c:pt idx="342">
                  <c:v>4859599.2225809274</c:v>
                </c:pt>
                <c:pt idx="343">
                  <c:v>4861926.4348808909</c:v>
                </c:pt>
                <c:pt idx="344">
                  <c:v>4864197.3092389945</c:v>
                </c:pt>
                <c:pt idx="345">
                  <c:v>4866413.1728029912</c:v>
                </c:pt>
                <c:pt idx="346">
                  <c:v>4868575.3232552111</c:v>
                </c:pt>
                <c:pt idx="347">
                  <c:v>4870685.0293774493</c:v>
                </c:pt>
                <c:pt idx="348">
                  <c:v>4872743.5316096488</c:v>
                </c:pt>
                <c:pt idx="349">
                  <c:v>4874752.0426021703</c:v>
                </c:pt>
                <c:pt idx="350">
                  <c:v>4876711.7477614563</c:v>
                </c:pt>
                <c:pt idx="351">
                  <c:v>4878623.8057889473</c:v>
                </c:pt>
                <c:pt idx="352">
                  <c:v>4880489.3492130926</c:v>
                </c:pt>
                <c:pt idx="353">
                  <c:v>4882309.4849143261</c:v>
                </c:pt>
                <c:pt idx="354">
                  <c:v>4884085.2946429169</c:v>
                </c:pt>
                <c:pt idx="355">
                  <c:v>4885817.8355295835</c:v>
                </c:pt>
                <c:pt idx="356">
                  <c:v>4887508.1405887892</c:v>
                </c:pt>
                <c:pt idx="357">
                  <c:v>4889157.2192146704</c:v>
                </c:pt>
                <c:pt idx="358">
                  <c:v>4890766.0576695269</c:v>
                </c:pt>
                <c:pt idx="359">
                  <c:v>4892335.619564835</c:v>
                </c:pt>
                <c:pt idx="360">
                  <c:v>4893866.8463347554</c:v>
                </c:pt>
                <c:pt idx="361">
                  <c:v>4895360.6577021265</c:v>
                </c:pt>
                <c:pt idx="362">
                  <c:v>4896817.9521369077</c:v>
                </c:pt>
                <c:pt idx="363">
                  <c:v>4898239.6073070951</c:v>
                </c:pt>
                <c:pt idx="364">
                  <c:v>4899626.4805220971</c:v>
                </c:pt>
                <c:pt idx="365">
                  <c:v>4900979.409168615</c:v>
                </c:pt>
                <c:pt idx="366">
                  <c:v>4902299.2111390056</c:v>
                </c:pt>
                <c:pt idx="367">
                  <c:v>4903586.6852522073</c:v>
                </c:pt>
                <c:pt idx="368">
                  <c:v>4904842.6116672186</c:v>
                </c:pt>
                <c:pt idx="369">
                  <c:v>4906067.7522892049</c:v>
                </c:pt>
                <c:pt idx="370">
                  <c:v>4907262.8511682721</c:v>
                </c:pt>
                <c:pt idx="371">
                  <c:v>4908428.6348909354</c:v>
                </c:pt>
                <c:pt idx="372">
                  <c:v>4909565.8129643947</c:v>
                </c:pt>
                <c:pt idx="373">
                  <c:v>4910675.078193604</c:v>
                </c:pt>
                <c:pt idx="374">
                  <c:v>4911757.1070512841</c:v>
                </c:pt>
                <c:pt idx="375">
                  <c:v>4912812.5600408614</c:v>
                </c:pt>
                <c:pt idx="376">
                  <c:v>4913842.0820524888</c:v>
                </c:pt>
                <c:pt idx="377">
                  <c:v>4914846.3027121443</c:v>
                </c:pt>
                <c:pt idx="378">
                  <c:v>4915825.8367239572</c:v>
                </c:pt>
                <c:pt idx="379">
                  <c:v>4916781.2842057925</c:v>
                </c:pt>
                <c:pt idx="380">
                  <c:v>4917713.2310181838</c:v>
                </c:pt>
                <c:pt idx="381">
                  <c:v>4918622.2490867348</c:v>
                </c:pt>
                <c:pt idx="382">
                  <c:v>4919508.8967180215</c:v>
                </c:pt>
                <c:pt idx="383">
                  <c:v>4920373.7189091239</c:v>
                </c:pt>
                <c:pt idx="384">
                  <c:v>4921217.2476508552</c:v>
                </c:pt>
                <c:pt idx="385">
                  <c:v>4922040.0022247881</c:v>
                </c:pt>
                <c:pt idx="386">
                  <c:v>4922842.4894941682</c:v>
                </c:pt>
                <c:pt idx="387">
                  <c:v>4923625.2041887958</c:v>
                </c:pt>
                <c:pt idx="388">
                  <c:v>4924388.6291839732</c:v>
                </c:pt>
                <c:pt idx="389">
                  <c:v>4925133.2357736323</c:v>
                </c:pt>
                <c:pt idx="390">
                  <c:v>4925859.4839376891</c:v>
                </c:pt>
                <c:pt idx="391">
                  <c:v>4926567.8226037603</c:v>
                </c:pt>
                <c:pt idx="392">
                  <c:v>4927258.689903318</c:v>
                </c:pt>
                <c:pt idx="393">
                  <c:v>4927932.5134223672</c:v>
                </c:pt>
                <c:pt idx="394">
                  <c:v>4928589.7104467582</c:v>
                </c:pt>
                <c:pt idx="395">
                  <c:v>4929230.6882022135</c:v>
                </c:pt>
                <c:pt idx="396">
                  <c:v>4929855.8440891523</c:v>
                </c:pt>
                <c:pt idx="397">
                  <c:v>4930465.5659124432</c:v>
                </c:pt>
                <c:pt idx="398">
                  <c:v>4931060.2321061147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15552"/>
        <c:axId val="185414016"/>
      </c:scatterChart>
      <c:valAx>
        <c:axId val="1854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5414016"/>
        <c:crosses val="autoZero"/>
        <c:crossBetween val="midCat"/>
      </c:valAx>
      <c:valAx>
        <c:axId val="1854140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  <a:r>
                  <a:rPr lang="en-US" baseline="0"/>
                  <a:t> Growth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541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95413</xdr:colOff>
      <xdr:row>2</xdr:row>
      <xdr:rowOff>154517</xdr:rowOff>
    </xdr:from>
    <xdr:to>
      <xdr:col>13</xdr:col>
      <xdr:colOff>215900</xdr:colOff>
      <xdr:row>8</xdr:row>
      <xdr:rowOff>12700</xdr:rowOff>
    </xdr:to>
    <xdr:grpSp>
      <xdr:nvGrpSpPr>
        <xdr:cNvPr id="2" name="Group 1"/>
        <xdr:cNvGrpSpPr/>
      </xdr:nvGrpSpPr>
      <xdr:grpSpPr>
        <a:xfrm>
          <a:off x="7610638" y="535517"/>
          <a:ext cx="2635087" cy="1001183"/>
          <a:chOff x="5841458" y="2268361"/>
          <a:chExt cx="3535375" cy="1426851"/>
        </a:xfrm>
      </xdr:grpSpPr>
      <xdr:sp macro="" textlink="">
        <xdr:nvSpPr>
          <xdr:cNvPr id="3" name="Rectangle 2"/>
          <xdr:cNvSpPr/>
        </xdr:nvSpPr>
        <xdr:spPr>
          <a:xfrm>
            <a:off x="5841458" y="2268361"/>
            <a:ext cx="3535375" cy="142685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4" name="AutoShape 9"/>
          <xdr:cNvCxnSpPr>
            <a:cxnSpLocks noChangeShapeType="1"/>
          </xdr:cNvCxnSpPr>
        </xdr:nvCxnSpPr>
        <xdr:spPr bwMode="auto">
          <a:xfrm rot="-5400000" flipH="1" flipV="1">
            <a:off x="7306910" y="1833210"/>
            <a:ext cx="9525" cy="1893711"/>
          </a:xfrm>
          <a:prstGeom prst="curvedConnector3">
            <a:avLst>
              <a:gd name="adj1" fmla="val -2400000"/>
            </a:avLst>
          </a:prstGeom>
          <a:noFill/>
          <a:ln w="9525">
            <a:solidFill>
              <a:srgbClr val="4F6228"/>
            </a:solidFill>
            <a:round/>
            <a:headEnd/>
            <a:tailEnd type="triangle" w="med" len="med"/>
          </a:ln>
        </xdr:spPr>
      </xdr:cxnSp>
      <xdr:grpSp>
        <xdr:nvGrpSpPr>
          <xdr:cNvPr id="5" name="Group 19"/>
          <xdr:cNvGrpSpPr>
            <a:grpSpLocks/>
          </xdr:cNvGrpSpPr>
        </xdr:nvGrpSpPr>
        <xdr:grpSpPr bwMode="auto">
          <a:xfrm>
            <a:off x="5979936" y="2692047"/>
            <a:ext cx="3254022" cy="525992"/>
            <a:chOff x="620" y="199"/>
            <a:chExt cx="307" cy="40"/>
          </a:xfrm>
        </xdr:grpSpPr>
        <xdr:sp macro="" textlink="">
          <xdr:nvSpPr>
            <xdr:cNvPr id="6" name="Oval 20"/>
            <xdr:cNvSpPr>
              <a:spLocks noChangeArrowheads="1"/>
            </xdr:cNvSpPr>
          </xdr:nvSpPr>
          <xdr:spPr bwMode="auto">
            <a:xfrm>
              <a:off x="620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hatchlings</a:t>
              </a:r>
            </a:p>
          </xdr:txBody>
        </xdr:sp>
        <xdr:sp macro="" textlink="">
          <xdr:nvSpPr>
            <xdr:cNvPr id="7" name="Oval 21"/>
            <xdr:cNvSpPr>
              <a:spLocks noChangeArrowheads="1"/>
            </xdr:cNvSpPr>
          </xdr:nvSpPr>
          <xdr:spPr bwMode="auto">
            <a:xfrm>
              <a:off x="687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sm. juvs</a:t>
              </a:r>
            </a:p>
          </xdr:txBody>
        </xdr:sp>
        <xdr:sp macro="" textlink="">
          <xdr:nvSpPr>
            <xdr:cNvPr id="8" name="Oval 22"/>
            <xdr:cNvSpPr>
              <a:spLocks noChangeArrowheads="1"/>
            </xdr:cNvSpPr>
          </xdr:nvSpPr>
          <xdr:spPr bwMode="auto">
            <a:xfrm>
              <a:off x="754" y="199"/>
              <a:ext cx="39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lg. juvs</a:t>
              </a:r>
            </a:p>
          </xdr:txBody>
        </xdr:sp>
        <xdr:sp macro="" textlink="">
          <xdr:nvSpPr>
            <xdr:cNvPr id="9" name="Oval 23"/>
            <xdr:cNvSpPr>
              <a:spLocks noChangeArrowheads="1"/>
            </xdr:cNvSpPr>
          </xdr:nvSpPr>
          <xdr:spPr bwMode="auto">
            <a:xfrm>
              <a:off x="820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sm.</a:t>
              </a: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adult</a:t>
              </a:r>
            </a:p>
          </xdr:txBody>
        </xdr:sp>
        <xdr:sp macro="" textlink="">
          <xdr:nvSpPr>
            <xdr:cNvPr id="10" name="Oval 24"/>
            <xdr:cNvSpPr>
              <a:spLocks noChangeArrowheads="1"/>
            </xdr:cNvSpPr>
          </xdr:nvSpPr>
          <xdr:spPr bwMode="auto">
            <a:xfrm>
              <a:off x="887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adult</a:t>
              </a:r>
            </a:p>
          </xdr:txBody>
        </xdr:sp>
        <xdr:cxnSp macro="">
          <xdr:nvCxnSpPr>
            <xdr:cNvPr id="11" name="AutoShape 25"/>
            <xdr:cNvCxnSpPr>
              <a:cxnSpLocks noChangeShapeType="1"/>
              <a:stCxn id="10" idx="0"/>
              <a:endCxn id="6" idx="0"/>
            </xdr:cNvCxnSpPr>
          </xdr:nvCxnSpPr>
          <xdr:spPr bwMode="auto">
            <a:xfrm rot="-5400000" flipH="1" flipV="1">
              <a:off x="773" y="66"/>
              <a:ext cx="1" cy="267"/>
            </a:xfrm>
            <a:prstGeom prst="curvedConnector3">
              <a:avLst>
                <a:gd name="adj1" fmla="val -2400000"/>
              </a:avLst>
            </a:prstGeom>
            <a:noFill/>
            <a:ln w="9525">
              <a:solidFill>
                <a:srgbClr val="4F6228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2" name="AutoShape 26"/>
            <xdr:cNvCxnSpPr>
              <a:cxnSpLocks noChangeShapeType="1"/>
              <a:stCxn id="6" idx="6"/>
              <a:endCxn id="7" idx="2"/>
            </xdr:cNvCxnSpPr>
          </xdr:nvCxnSpPr>
          <xdr:spPr bwMode="auto">
            <a:xfrm>
              <a:off x="660" y="219"/>
              <a:ext cx="27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3" name="AutoShape 27"/>
            <xdr:cNvCxnSpPr>
              <a:cxnSpLocks noChangeShapeType="1"/>
              <a:stCxn id="7" idx="5"/>
              <a:endCxn id="7" idx="3"/>
            </xdr:cNvCxnSpPr>
          </xdr:nvCxnSpPr>
          <xdr:spPr bwMode="auto">
            <a:xfrm rot="5400000">
              <a:off x="706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4" name="AutoShape 28"/>
            <xdr:cNvCxnSpPr>
              <a:cxnSpLocks noChangeShapeType="1"/>
              <a:stCxn id="7" idx="6"/>
              <a:endCxn id="8" idx="2"/>
            </xdr:cNvCxnSpPr>
          </xdr:nvCxnSpPr>
          <xdr:spPr bwMode="auto">
            <a:xfrm>
              <a:off x="727" y="219"/>
              <a:ext cx="27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5" name="AutoShape 29"/>
            <xdr:cNvCxnSpPr>
              <a:cxnSpLocks noChangeShapeType="1"/>
              <a:stCxn id="8" idx="5"/>
              <a:endCxn id="8" idx="3"/>
            </xdr:cNvCxnSpPr>
          </xdr:nvCxnSpPr>
          <xdr:spPr bwMode="auto">
            <a:xfrm rot="5400000">
              <a:off x="773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6" name="AutoShape 30"/>
            <xdr:cNvCxnSpPr>
              <a:cxnSpLocks noChangeShapeType="1"/>
              <a:stCxn id="8" idx="6"/>
              <a:endCxn id="9" idx="2"/>
            </xdr:cNvCxnSpPr>
          </xdr:nvCxnSpPr>
          <xdr:spPr bwMode="auto">
            <a:xfrm>
              <a:off x="794" y="219"/>
              <a:ext cx="26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7" name="AutoShape 31"/>
            <xdr:cNvCxnSpPr>
              <a:cxnSpLocks noChangeShapeType="1"/>
              <a:stCxn id="9" idx="5"/>
              <a:endCxn id="9" idx="3"/>
            </xdr:cNvCxnSpPr>
          </xdr:nvCxnSpPr>
          <xdr:spPr bwMode="auto">
            <a:xfrm rot="5400000">
              <a:off x="839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8" name="AutoShape 32"/>
            <xdr:cNvCxnSpPr>
              <a:cxnSpLocks noChangeShapeType="1"/>
              <a:stCxn id="9" idx="6"/>
              <a:endCxn id="10" idx="2"/>
            </xdr:cNvCxnSpPr>
          </xdr:nvCxnSpPr>
          <xdr:spPr bwMode="auto">
            <a:xfrm>
              <a:off x="860" y="219"/>
              <a:ext cx="27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9" name="AutoShape 33"/>
            <xdr:cNvCxnSpPr>
              <a:cxnSpLocks noChangeShapeType="1"/>
              <a:stCxn id="10" idx="5"/>
              <a:endCxn id="10" idx="3"/>
            </xdr:cNvCxnSpPr>
          </xdr:nvCxnSpPr>
          <xdr:spPr bwMode="auto">
            <a:xfrm rot="5400000">
              <a:off x="906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</xdr:grpSp>
    </xdr:grpSp>
    <xdr:clientData/>
  </xdr:twoCellAnchor>
  <xdr:twoCellAnchor>
    <xdr:from>
      <xdr:col>0</xdr:col>
      <xdr:colOff>0</xdr:colOff>
      <xdr:row>14</xdr:row>
      <xdr:rowOff>109536</xdr:rowOff>
    </xdr:from>
    <xdr:to>
      <xdr:col>6</xdr:col>
      <xdr:colOff>161925</xdr:colOff>
      <xdr:row>34</xdr:row>
      <xdr:rowOff>171449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476249</xdr:colOff>
      <xdr:row>16</xdr:row>
      <xdr:rowOff>128586</xdr:rowOff>
    </xdr:from>
    <xdr:to>
      <xdr:col>15</xdr:col>
      <xdr:colOff>676274</xdr:colOff>
      <xdr:row>35</xdr:row>
      <xdr:rowOff>190499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95413</xdr:colOff>
      <xdr:row>2</xdr:row>
      <xdr:rowOff>154517</xdr:rowOff>
    </xdr:from>
    <xdr:to>
      <xdr:col>13</xdr:col>
      <xdr:colOff>215900</xdr:colOff>
      <xdr:row>8</xdr:row>
      <xdr:rowOff>12700</xdr:rowOff>
    </xdr:to>
    <xdr:grpSp>
      <xdr:nvGrpSpPr>
        <xdr:cNvPr id="2" name="Group 1"/>
        <xdr:cNvGrpSpPr/>
      </xdr:nvGrpSpPr>
      <xdr:grpSpPr>
        <a:xfrm>
          <a:off x="8115463" y="535517"/>
          <a:ext cx="2635087" cy="1001183"/>
          <a:chOff x="5841458" y="2268361"/>
          <a:chExt cx="3535375" cy="1426851"/>
        </a:xfrm>
      </xdr:grpSpPr>
      <xdr:sp macro="" textlink="">
        <xdr:nvSpPr>
          <xdr:cNvPr id="3" name="Rectangle 2"/>
          <xdr:cNvSpPr/>
        </xdr:nvSpPr>
        <xdr:spPr>
          <a:xfrm>
            <a:off x="5841458" y="2268361"/>
            <a:ext cx="3535375" cy="142685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4" name="AutoShape 9"/>
          <xdr:cNvCxnSpPr>
            <a:cxnSpLocks noChangeShapeType="1"/>
          </xdr:cNvCxnSpPr>
        </xdr:nvCxnSpPr>
        <xdr:spPr bwMode="auto">
          <a:xfrm rot="-5400000" flipH="1" flipV="1">
            <a:off x="7306910" y="1833210"/>
            <a:ext cx="9525" cy="1893711"/>
          </a:xfrm>
          <a:prstGeom prst="curvedConnector3">
            <a:avLst>
              <a:gd name="adj1" fmla="val -2400000"/>
            </a:avLst>
          </a:prstGeom>
          <a:noFill/>
          <a:ln w="9525">
            <a:solidFill>
              <a:srgbClr val="4F6228"/>
            </a:solidFill>
            <a:round/>
            <a:headEnd/>
            <a:tailEnd type="triangle" w="med" len="med"/>
          </a:ln>
        </xdr:spPr>
      </xdr:cxnSp>
      <xdr:grpSp>
        <xdr:nvGrpSpPr>
          <xdr:cNvPr id="5" name="Group 19"/>
          <xdr:cNvGrpSpPr>
            <a:grpSpLocks/>
          </xdr:cNvGrpSpPr>
        </xdr:nvGrpSpPr>
        <xdr:grpSpPr bwMode="auto">
          <a:xfrm>
            <a:off x="5979936" y="2692047"/>
            <a:ext cx="3254022" cy="525992"/>
            <a:chOff x="620" y="199"/>
            <a:chExt cx="307" cy="40"/>
          </a:xfrm>
        </xdr:grpSpPr>
        <xdr:sp macro="" textlink="">
          <xdr:nvSpPr>
            <xdr:cNvPr id="6" name="Oval 20"/>
            <xdr:cNvSpPr>
              <a:spLocks noChangeArrowheads="1"/>
            </xdr:cNvSpPr>
          </xdr:nvSpPr>
          <xdr:spPr bwMode="auto">
            <a:xfrm>
              <a:off x="620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hatchlings</a:t>
              </a:r>
            </a:p>
          </xdr:txBody>
        </xdr:sp>
        <xdr:sp macro="" textlink="">
          <xdr:nvSpPr>
            <xdr:cNvPr id="7" name="Oval 21"/>
            <xdr:cNvSpPr>
              <a:spLocks noChangeArrowheads="1"/>
            </xdr:cNvSpPr>
          </xdr:nvSpPr>
          <xdr:spPr bwMode="auto">
            <a:xfrm>
              <a:off x="687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sm. juvs</a:t>
              </a:r>
            </a:p>
          </xdr:txBody>
        </xdr:sp>
        <xdr:sp macro="" textlink="">
          <xdr:nvSpPr>
            <xdr:cNvPr id="8" name="Oval 22"/>
            <xdr:cNvSpPr>
              <a:spLocks noChangeArrowheads="1"/>
            </xdr:cNvSpPr>
          </xdr:nvSpPr>
          <xdr:spPr bwMode="auto">
            <a:xfrm>
              <a:off x="754" y="199"/>
              <a:ext cx="39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lg. juvs</a:t>
              </a:r>
            </a:p>
          </xdr:txBody>
        </xdr:sp>
        <xdr:sp macro="" textlink="">
          <xdr:nvSpPr>
            <xdr:cNvPr id="9" name="Oval 23"/>
            <xdr:cNvSpPr>
              <a:spLocks noChangeArrowheads="1"/>
            </xdr:cNvSpPr>
          </xdr:nvSpPr>
          <xdr:spPr bwMode="auto">
            <a:xfrm>
              <a:off x="820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sm.</a:t>
              </a: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adult</a:t>
              </a:r>
            </a:p>
          </xdr:txBody>
        </xdr:sp>
        <xdr:sp macro="" textlink="">
          <xdr:nvSpPr>
            <xdr:cNvPr id="10" name="Oval 24"/>
            <xdr:cNvSpPr>
              <a:spLocks noChangeArrowheads="1"/>
            </xdr:cNvSpPr>
          </xdr:nvSpPr>
          <xdr:spPr bwMode="auto">
            <a:xfrm>
              <a:off x="887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adult</a:t>
              </a:r>
            </a:p>
          </xdr:txBody>
        </xdr:sp>
        <xdr:cxnSp macro="">
          <xdr:nvCxnSpPr>
            <xdr:cNvPr id="11" name="AutoShape 25"/>
            <xdr:cNvCxnSpPr>
              <a:cxnSpLocks noChangeShapeType="1"/>
              <a:stCxn id="10" idx="0"/>
              <a:endCxn id="6" idx="0"/>
            </xdr:cNvCxnSpPr>
          </xdr:nvCxnSpPr>
          <xdr:spPr bwMode="auto">
            <a:xfrm rot="-5400000" flipH="1" flipV="1">
              <a:off x="773" y="66"/>
              <a:ext cx="1" cy="267"/>
            </a:xfrm>
            <a:prstGeom prst="curvedConnector3">
              <a:avLst>
                <a:gd name="adj1" fmla="val -2400000"/>
              </a:avLst>
            </a:prstGeom>
            <a:noFill/>
            <a:ln w="9525">
              <a:solidFill>
                <a:srgbClr val="4F6228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2" name="AutoShape 26"/>
            <xdr:cNvCxnSpPr>
              <a:cxnSpLocks noChangeShapeType="1"/>
              <a:stCxn id="6" idx="6"/>
              <a:endCxn id="7" idx="2"/>
            </xdr:cNvCxnSpPr>
          </xdr:nvCxnSpPr>
          <xdr:spPr bwMode="auto">
            <a:xfrm>
              <a:off x="660" y="219"/>
              <a:ext cx="27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3" name="AutoShape 27"/>
            <xdr:cNvCxnSpPr>
              <a:cxnSpLocks noChangeShapeType="1"/>
              <a:stCxn id="7" idx="5"/>
              <a:endCxn id="7" idx="3"/>
            </xdr:cNvCxnSpPr>
          </xdr:nvCxnSpPr>
          <xdr:spPr bwMode="auto">
            <a:xfrm rot="5400000">
              <a:off x="706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4" name="AutoShape 28"/>
            <xdr:cNvCxnSpPr>
              <a:cxnSpLocks noChangeShapeType="1"/>
              <a:stCxn id="7" idx="6"/>
              <a:endCxn id="8" idx="2"/>
            </xdr:cNvCxnSpPr>
          </xdr:nvCxnSpPr>
          <xdr:spPr bwMode="auto">
            <a:xfrm>
              <a:off x="727" y="219"/>
              <a:ext cx="27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5" name="AutoShape 29"/>
            <xdr:cNvCxnSpPr>
              <a:cxnSpLocks noChangeShapeType="1"/>
              <a:stCxn id="8" idx="5"/>
              <a:endCxn id="8" idx="3"/>
            </xdr:cNvCxnSpPr>
          </xdr:nvCxnSpPr>
          <xdr:spPr bwMode="auto">
            <a:xfrm rot="5400000">
              <a:off x="773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6" name="AutoShape 30"/>
            <xdr:cNvCxnSpPr>
              <a:cxnSpLocks noChangeShapeType="1"/>
              <a:stCxn id="8" idx="6"/>
              <a:endCxn id="9" idx="2"/>
            </xdr:cNvCxnSpPr>
          </xdr:nvCxnSpPr>
          <xdr:spPr bwMode="auto">
            <a:xfrm>
              <a:off x="794" y="219"/>
              <a:ext cx="26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7" name="AutoShape 31"/>
            <xdr:cNvCxnSpPr>
              <a:cxnSpLocks noChangeShapeType="1"/>
              <a:stCxn id="9" idx="5"/>
              <a:endCxn id="9" idx="3"/>
            </xdr:cNvCxnSpPr>
          </xdr:nvCxnSpPr>
          <xdr:spPr bwMode="auto">
            <a:xfrm rot="5400000">
              <a:off x="839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8" name="AutoShape 32"/>
            <xdr:cNvCxnSpPr>
              <a:cxnSpLocks noChangeShapeType="1"/>
              <a:stCxn id="9" idx="6"/>
              <a:endCxn id="10" idx="2"/>
            </xdr:cNvCxnSpPr>
          </xdr:nvCxnSpPr>
          <xdr:spPr bwMode="auto">
            <a:xfrm>
              <a:off x="860" y="219"/>
              <a:ext cx="27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9" name="AutoShape 33"/>
            <xdr:cNvCxnSpPr>
              <a:cxnSpLocks noChangeShapeType="1"/>
              <a:stCxn id="10" idx="5"/>
              <a:endCxn id="10" idx="3"/>
            </xdr:cNvCxnSpPr>
          </xdr:nvCxnSpPr>
          <xdr:spPr bwMode="auto">
            <a:xfrm rot="5400000">
              <a:off x="906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</xdr:grpSp>
    </xdr:grpSp>
    <xdr:clientData/>
  </xdr:twoCellAnchor>
  <xdr:twoCellAnchor>
    <xdr:from>
      <xdr:col>0</xdr:col>
      <xdr:colOff>266700</xdr:colOff>
      <xdr:row>86</xdr:row>
      <xdr:rowOff>80961</xdr:rowOff>
    </xdr:from>
    <xdr:to>
      <xdr:col>7</xdr:col>
      <xdr:colOff>371475</xdr:colOff>
      <xdr:row>109</xdr:row>
      <xdr:rowOff>38100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86</xdr:row>
      <xdr:rowOff>142875</xdr:rowOff>
    </xdr:from>
    <xdr:to>
      <xdr:col>14</xdr:col>
      <xdr:colOff>400051</xdr:colOff>
      <xdr:row>108</xdr:row>
      <xdr:rowOff>133349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95413</xdr:colOff>
      <xdr:row>2</xdr:row>
      <xdr:rowOff>154517</xdr:rowOff>
    </xdr:from>
    <xdr:to>
      <xdr:col>13</xdr:col>
      <xdr:colOff>215900</xdr:colOff>
      <xdr:row>8</xdr:row>
      <xdr:rowOff>12700</xdr:rowOff>
    </xdr:to>
    <xdr:grpSp>
      <xdr:nvGrpSpPr>
        <xdr:cNvPr id="2" name="Group 1"/>
        <xdr:cNvGrpSpPr/>
      </xdr:nvGrpSpPr>
      <xdr:grpSpPr>
        <a:xfrm>
          <a:off x="7610638" y="535517"/>
          <a:ext cx="2635087" cy="1001183"/>
          <a:chOff x="5841458" y="2268361"/>
          <a:chExt cx="3535375" cy="1426851"/>
        </a:xfrm>
      </xdr:grpSpPr>
      <xdr:sp macro="" textlink="">
        <xdr:nvSpPr>
          <xdr:cNvPr id="3" name="Rectangle 2"/>
          <xdr:cNvSpPr/>
        </xdr:nvSpPr>
        <xdr:spPr>
          <a:xfrm>
            <a:off x="5841458" y="2268361"/>
            <a:ext cx="3535375" cy="142685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4" name="AutoShape 9"/>
          <xdr:cNvCxnSpPr>
            <a:cxnSpLocks noChangeShapeType="1"/>
          </xdr:cNvCxnSpPr>
        </xdr:nvCxnSpPr>
        <xdr:spPr bwMode="auto">
          <a:xfrm rot="-5400000" flipH="1" flipV="1">
            <a:off x="7306910" y="1833210"/>
            <a:ext cx="9525" cy="1893711"/>
          </a:xfrm>
          <a:prstGeom prst="curvedConnector3">
            <a:avLst>
              <a:gd name="adj1" fmla="val -2400000"/>
            </a:avLst>
          </a:prstGeom>
          <a:noFill/>
          <a:ln w="9525">
            <a:solidFill>
              <a:srgbClr val="4F6228"/>
            </a:solidFill>
            <a:round/>
            <a:headEnd/>
            <a:tailEnd type="triangle" w="med" len="med"/>
          </a:ln>
        </xdr:spPr>
      </xdr:cxnSp>
      <xdr:grpSp>
        <xdr:nvGrpSpPr>
          <xdr:cNvPr id="5" name="Group 19"/>
          <xdr:cNvGrpSpPr>
            <a:grpSpLocks/>
          </xdr:cNvGrpSpPr>
        </xdr:nvGrpSpPr>
        <xdr:grpSpPr bwMode="auto">
          <a:xfrm>
            <a:off x="5979936" y="2692047"/>
            <a:ext cx="3254022" cy="525992"/>
            <a:chOff x="620" y="199"/>
            <a:chExt cx="307" cy="40"/>
          </a:xfrm>
        </xdr:grpSpPr>
        <xdr:sp macro="" textlink="">
          <xdr:nvSpPr>
            <xdr:cNvPr id="6" name="Oval 20"/>
            <xdr:cNvSpPr>
              <a:spLocks noChangeArrowheads="1"/>
            </xdr:cNvSpPr>
          </xdr:nvSpPr>
          <xdr:spPr bwMode="auto">
            <a:xfrm>
              <a:off x="620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hatchlings</a:t>
              </a:r>
            </a:p>
          </xdr:txBody>
        </xdr:sp>
        <xdr:sp macro="" textlink="">
          <xdr:nvSpPr>
            <xdr:cNvPr id="7" name="Oval 21"/>
            <xdr:cNvSpPr>
              <a:spLocks noChangeArrowheads="1"/>
            </xdr:cNvSpPr>
          </xdr:nvSpPr>
          <xdr:spPr bwMode="auto">
            <a:xfrm>
              <a:off x="687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sm. juvs</a:t>
              </a:r>
            </a:p>
          </xdr:txBody>
        </xdr:sp>
        <xdr:sp macro="" textlink="">
          <xdr:nvSpPr>
            <xdr:cNvPr id="8" name="Oval 22"/>
            <xdr:cNvSpPr>
              <a:spLocks noChangeArrowheads="1"/>
            </xdr:cNvSpPr>
          </xdr:nvSpPr>
          <xdr:spPr bwMode="auto">
            <a:xfrm>
              <a:off x="754" y="199"/>
              <a:ext cx="39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lg. juvs</a:t>
              </a:r>
            </a:p>
          </xdr:txBody>
        </xdr:sp>
        <xdr:sp macro="" textlink="">
          <xdr:nvSpPr>
            <xdr:cNvPr id="9" name="Oval 23"/>
            <xdr:cNvSpPr>
              <a:spLocks noChangeArrowheads="1"/>
            </xdr:cNvSpPr>
          </xdr:nvSpPr>
          <xdr:spPr bwMode="auto">
            <a:xfrm>
              <a:off x="820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sm.</a:t>
              </a: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adult</a:t>
              </a:r>
            </a:p>
          </xdr:txBody>
        </xdr:sp>
        <xdr:sp macro="" textlink="">
          <xdr:nvSpPr>
            <xdr:cNvPr id="10" name="Oval 24"/>
            <xdr:cNvSpPr>
              <a:spLocks noChangeArrowheads="1"/>
            </xdr:cNvSpPr>
          </xdr:nvSpPr>
          <xdr:spPr bwMode="auto">
            <a:xfrm>
              <a:off x="887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adult</a:t>
              </a:r>
            </a:p>
          </xdr:txBody>
        </xdr:sp>
        <xdr:cxnSp macro="">
          <xdr:nvCxnSpPr>
            <xdr:cNvPr id="11" name="AutoShape 25"/>
            <xdr:cNvCxnSpPr>
              <a:cxnSpLocks noChangeShapeType="1"/>
              <a:stCxn id="10" idx="0"/>
              <a:endCxn id="6" idx="0"/>
            </xdr:cNvCxnSpPr>
          </xdr:nvCxnSpPr>
          <xdr:spPr bwMode="auto">
            <a:xfrm rot="-5400000" flipH="1" flipV="1">
              <a:off x="773" y="66"/>
              <a:ext cx="1" cy="267"/>
            </a:xfrm>
            <a:prstGeom prst="curvedConnector3">
              <a:avLst>
                <a:gd name="adj1" fmla="val -2400000"/>
              </a:avLst>
            </a:prstGeom>
            <a:noFill/>
            <a:ln w="9525">
              <a:solidFill>
                <a:srgbClr val="4F6228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2" name="AutoShape 26"/>
            <xdr:cNvCxnSpPr>
              <a:cxnSpLocks noChangeShapeType="1"/>
              <a:stCxn id="6" idx="6"/>
              <a:endCxn id="7" idx="2"/>
            </xdr:cNvCxnSpPr>
          </xdr:nvCxnSpPr>
          <xdr:spPr bwMode="auto">
            <a:xfrm>
              <a:off x="660" y="219"/>
              <a:ext cx="27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3" name="AutoShape 27"/>
            <xdr:cNvCxnSpPr>
              <a:cxnSpLocks noChangeShapeType="1"/>
              <a:stCxn id="7" idx="5"/>
              <a:endCxn id="7" idx="3"/>
            </xdr:cNvCxnSpPr>
          </xdr:nvCxnSpPr>
          <xdr:spPr bwMode="auto">
            <a:xfrm rot="5400000">
              <a:off x="706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4" name="AutoShape 28"/>
            <xdr:cNvCxnSpPr>
              <a:cxnSpLocks noChangeShapeType="1"/>
              <a:stCxn id="7" idx="6"/>
              <a:endCxn id="8" idx="2"/>
            </xdr:cNvCxnSpPr>
          </xdr:nvCxnSpPr>
          <xdr:spPr bwMode="auto">
            <a:xfrm>
              <a:off x="727" y="219"/>
              <a:ext cx="27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5" name="AutoShape 29"/>
            <xdr:cNvCxnSpPr>
              <a:cxnSpLocks noChangeShapeType="1"/>
              <a:stCxn id="8" idx="5"/>
              <a:endCxn id="8" idx="3"/>
            </xdr:cNvCxnSpPr>
          </xdr:nvCxnSpPr>
          <xdr:spPr bwMode="auto">
            <a:xfrm rot="5400000">
              <a:off x="773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6" name="AutoShape 30"/>
            <xdr:cNvCxnSpPr>
              <a:cxnSpLocks noChangeShapeType="1"/>
              <a:stCxn id="8" idx="6"/>
              <a:endCxn id="9" idx="2"/>
            </xdr:cNvCxnSpPr>
          </xdr:nvCxnSpPr>
          <xdr:spPr bwMode="auto">
            <a:xfrm>
              <a:off x="794" y="219"/>
              <a:ext cx="26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7" name="AutoShape 31"/>
            <xdr:cNvCxnSpPr>
              <a:cxnSpLocks noChangeShapeType="1"/>
              <a:stCxn id="9" idx="5"/>
              <a:endCxn id="9" idx="3"/>
            </xdr:cNvCxnSpPr>
          </xdr:nvCxnSpPr>
          <xdr:spPr bwMode="auto">
            <a:xfrm rot="5400000">
              <a:off x="839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8" name="AutoShape 32"/>
            <xdr:cNvCxnSpPr>
              <a:cxnSpLocks noChangeShapeType="1"/>
              <a:stCxn id="9" idx="6"/>
              <a:endCxn id="10" idx="2"/>
            </xdr:cNvCxnSpPr>
          </xdr:nvCxnSpPr>
          <xdr:spPr bwMode="auto">
            <a:xfrm>
              <a:off x="860" y="219"/>
              <a:ext cx="27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9" name="AutoShape 33"/>
            <xdr:cNvCxnSpPr>
              <a:cxnSpLocks noChangeShapeType="1"/>
              <a:stCxn id="10" idx="5"/>
              <a:endCxn id="10" idx="3"/>
            </xdr:cNvCxnSpPr>
          </xdr:nvCxnSpPr>
          <xdr:spPr bwMode="auto">
            <a:xfrm rot="5400000">
              <a:off x="906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</xdr:grpSp>
    </xdr:grpSp>
    <xdr:clientData/>
  </xdr:twoCellAnchor>
  <xdr:twoCellAnchor>
    <xdr:from>
      <xdr:col>0</xdr:col>
      <xdr:colOff>171449</xdr:colOff>
      <xdr:row>90</xdr:row>
      <xdr:rowOff>14286</xdr:rowOff>
    </xdr:from>
    <xdr:to>
      <xdr:col>7</xdr:col>
      <xdr:colOff>647699</xdr:colOff>
      <xdr:row>110</xdr:row>
      <xdr:rowOff>133349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90</xdr:row>
      <xdr:rowOff>119061</xdr:rowOff>
    </xdr:from>
    <xdr:to>
      <xdr:col>14</xdr:col>
      <xdr:colOff>828675</xdr:colOff>
      <xdr:row>111</xdr:row>
      <xdr:rowOff>85724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95413</xdr:colOff>
      <xdr:row>2</xdr:row>
      <xdr:rowOff>154517</xdr:rowOff>
    </xdr:from>
    <xdr:to>
      <xdr:col>13</xdr:col>
      <xdr:colOff>215900</xdr:colOff>
      <xdr:row>8</xdr:row>
      <xdr:rowOff>12700</xdr:rowOff>
    </xdr:to>
    <xdr:grpSp>
      <xdr:nvGrpSpPr>
        <xdr:cNvPr id="2" name="Group 1"/>
        <xdr:cNvGrpSpPr/>
      </xdr:nvGrpSpPr>
      <xdr:grpSpPr>
        <a:xfrm>
          <a:off x="7610638" y="535517"/>
          <a:ext cx="2635087" cy="1001183"/>
          <a:chOff x="5841458" y="2268361"/>
          <a:chExt cx="3535375" cy="1426851"/>
        </a:xfrm>
      </xdr:grpSpPr>
      <xdr:sp macro="" textlink="">
        <xdr:nvSpPr>
          <xdr:cNvPr id="3" name="Rectangle 2"/>
          <xdr:cNvSpPr/>
        </xdr:nvSpPr>
        <xdr:spPr>
          <a:xfrm>
            <a:off x="5841458" y="2268361"/>
            <a:ext cx="3535375" cy="142685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4" name="AutoShape 9"/>
          <xdr:cNvCxnSpPr>
            <a:cxnSpLocks noChangeShapeType="1"/>
          </xdr:cNvCxnSpPr>
        </xdr:nvCxnSpPr>
        <xdr:spPr bwMode="auto">
          <a:xfrm rot="-5400000" flipH="1" flipV="1">
            <a:off x="7306910" y="1833210"/>
            <a:ext cx="9525" cy="1893711"/>
          </a:xfrm>
          <a:prstGeom prst="curvedConnector3">
            <a:avLst>
              <a:gd name="adj1" fmla="val -2400000"/>
            </a:avLst>
          </a:prstGeom>
          <a:noFill/>
          <a:ln w="9525">
            <a:solidFill>
              <a:srgbClr val="4F6228"/>
            </a:solidFill>
            <a:round/>
            <a:headEnd/>
            <a:tailEnd type="triangle" w="med" len="med"/>
          </a:ln>
        </xdr:spPr>
      </xdr:cxnSp>
      <xdr:grpSp>
        <xdr:nvGrpSpPr>
          <xdr:cNvPr id="5" name="Group 19"/>
          <xdr:cNvGrpSpPr>
            <a:grpSpLocks/>
          </xdr:cNvGrpSpPr>
        </xdr:nvGrpSpPr>
        <xdr:grpSpPr bwMode="auto">
          <a:xfrm>
            <a:off x="5979936" y="2692047"/>
            <a:ext cx="3254022" cy="525992"/>
            <a:chOff x="620" y="199"/>
            <a:chExt cx="307" cy="40"/>
          </a:xfrm>
        </xdr:grpSpPr>
        <xdr:sp macro="" textlink="">
          <xdr:nvSpPr>
            <xdr:cNvPr id="6" name="Oval 20"/>
            <xdr:cNvSpPr>
              <a:spLocks noChangeArrowheads="1"/>
            </xdr:cNvSpPr>
          </xdr:nvSpPr>
          <xdr:spPr bwMode="auto">
            <a:xfrm>
              <a:off x="620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hatchlings</a:t>
              </a:r>
            </a:p>
          </xdr:txBody>
        </xdr:sp>
        <xdr:sp macro="" textlink="">
          <xdr:nvSpPr>
            <xdr:cNvPr id="7" name="Oval 21"/>
            <xdr:cNvSpPr>
              <a:spLocks noChangeArrowheads="1"/>
            </xdr:cNvSpPr>
          </xdr:nvSpPr>
          <xdr:spPr bwMode="auto">
            <a:xfrm>
              <a:off x="687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sm. juvs</a:t>
              </a:r>
            </a:p>
          </xdr:txBody>
        </xdr:sp>
        <xdr:sp macro="" textlink="">
          <xdr:nvSpPr>
            <xdr:cNvPr id="8" name="Oval 22"/>
            <xdr:cNvSpPr>
              <a:spLocks noChangeArrowheads="1"/>
            </xdr:cNvSpPr>
          </xdr:nvSpPr>
          <xdr:spPr bwMode="auto">
            <a:xfrm>
              <a:off x="754" y="199"/>
              <a:ext cx="39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lg. juvs</a:t>
              </a:r>
            </a:p>
          </xdr:txBody>
        </xdr:sp>
        <xdr:sp macro="" textlink="">
          <xdr:nvSpPr>
            <xdr:cNvPr id="9" name="Oval 23"/>
            <xdr:cNvSpPr>
              <a:spLocks noChangeArrowheads="1"/>
            </xdr:cNvSpPr>
          </xdr:nvSpPr>
          <xdr:spPr bwMode="auto">
            <a:xfrm>
              <a:off x="820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sm.</a:t>
              </a: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adult</a:t>
              </a:r>
            </a:p>
          </xdr:txBody>
        </xdr:sp>
        <xdr:sp macro="" textlink="">
          <xdr:nvSpPr>
            <xdr:cNvPr id="10" name="Oval 24"/>
            <xdr:cNvSpPr>
              <a:spLocks noChangeArrowheads="1"/>
            </xdr:cNvSpPr>
          </xdr:nvSpPr>
          <xdr:spPr bwMode="auto">
            <a:xfrm>
              <a:off x="887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adult</a:t>
              </a:r>
            </a:p>
          </xdr:txBody>
        </xdr:sp>
        <xdr:cxnSp macro="">
          <xdr:nvCxnSpPr>
            <xdr:cNvPr id="11" name="AutoShape 25"/>
            <xdr:cNvCxnSpPr>
              <a:cxnSpLocks noChangeShapeType="1"/>
              <a:stCxn id="10" idx="0"/>
              <a:endCxn id="6" idx="0"/>
            </xdr:cNvCxnSpPr>
          </xdr:nvCxnSpPr>
          <xdr:spPr bwMode="auto">
            <a:xfrm rot="-5400000" flipH="1" flipV="1">
              <a:off x="773" y="66"/>
              <a:ext cx="1" cy="267"/>
            </a:xfrm>
            <a:prstGeom prst="curvedConnector3">
              <a:avLst>
                <a:gd name="adj1" fmla="val -2400000"/>
              </a:avLst>
            </a:prstGeom>
            <a:noFill/>
            <a:ln w="9525">
              <a:solidFill>
                <a:srgbClr val="4F6228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2" name="AutoShape 26"/>
            <xdr:cNvCxnSpPr>
              <a:cxnSpLocks noChangeShapeType="1"/>
              <a:stCxn id="6" idx="6"/>
              <a:endCxn id="7" idx="2"/>
            </xdr:cNvCxnSpPr>
          </xdr:nvCxnSpPr>
          <xdr:spPr bwMode="auto">
            <a:xfrm>
              <a:off x="660" y="219"/>
              <a:ext cx="27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3" name="AutoShape 27"/>
            <xdr:cNvCxnSpPr>
              <a:cxnSpLocks noChangeShapeType="1"/>
              <a:stCxn id="7" idx="5"/>
              <a:endCxn id="7" idx="3"/>
            </xdr:cNvCxnSpPr>
          </xdr:nvCxnSpPr>
          <xdr:spPr bwMode="auto">
            <a:xfrm rot="5400000">
              <a:off x="706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4" name="AutoShape 28"/>
            <xdr:cNvCxnSpPr>
              <a:cxnSpLocks noChangeShapeType="1"/>
              <a:stCxn id="7" idx="6"/>
              <a:endCxn id="8" idx="2"/>
            </xdr:cNvCxnSpPr>
          </xdr:nvCxnSpPr>
          <xdr:spPr bwMode="auto">
            <a:xfrm>
              <a:off x="727" y="219"/>
              <a:ext cx="27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5" name="AutoShape 29"/>
            <xdr:cNvCxnSpPr>
              <a:cxnSpLocks noChangeShapeType="1"/>
              <a:stCxn id="8" idx="5"/>
              <a:endCxn id="8" idx="3"/>
            </xdr:cNvCxnSpPr>
          </xdr:nvCxnSpPr>
          <xdr:spPr bwMode="auto">
            <a:xfrm rot="5400000">
              <a:off x="773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6" name="AutoShape 30"/>
            <xdr:cNvCxnSpPr>
              <a:cxnSpLocks noChangeShapeType="1"/>
              <a:stCxn id="8" idx="6"/>
              <a:endCxn id="9" idx="2"/>
            </xdr:cNvCxnSpPr>
          </xdr:nvCxnSpPr>
          <xdr:spPr bwMode="auto">
            <a:xfrm>
              <a:off x="794" y="219"/>
              <a:ext cx="26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7" name="AutoShape 31"/>
            <xdr:cNvCxnSpPr>
              <a:cxnSpLocks noChangeShapeType="1"/>
              <a:stCxn id="9" idx="5"/>
              <a:endCxn id="9" idx="3"/>
            </xdr:cNvCxnSpPr>
          </xdr:nvCxnSpPr>
          <xdr:spPr bwMode="auto">
            <a:xfrm rot="5400000">
              <a:off x="839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8" name="AutoShape 32"/>
            <xdr:cNvCxnSpPr>
              <a:cxnSpLocks noChangeShapeType="1"/>
              <a:stCxn id="9" idx="6"/>
              <a:endCxn id="10" idx="2"/>
            </xdr:cNvCxnSpPr>
          </xdr:nvCxnSpPr>
          <xdr:spPr bwMode="auto">
            <a:xfrm>
              <a:off x="860" y="219"/>
              <a:ext cx="27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9" name="AutoShape 33"/>
            <xdr:cNvCxnSpPr>
              <a:cxnSpLocks noChangeShapeType="1"/>
              <a:stCxn id="10" idx="5"/>
              <a:endCxn id="10" idx="3"/>
            </xdr:cNvCxnSpPr>
          </xdr:nvCxnSpPr>
          <xdr:spPr bwMode="auto">
            <a:xfrm rot="5400000">
              <a:off x="906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</xdr:grpSp>
    </xdr:grpSp>
    <xdr:clientData/>
  </xdr:twoCellAnchor>
  <xdr:twoCellAnchor>
    <xdr:from>
      <xdr:col>0</xdr:col>
      <xdr:colOff>409574</xdr:colOff>
      <xdr:row>80</xdr:row>
      <xdr:rowOff>80961</xdr:rowOff>
    </xdr:from>
    <xdr:to>
      <xdr:col>8</xdr:col>
      <xdr:colOff>685799</xdr:colOff>
      <xdr:row>102</xdr:row>
      <xdr:rowOff>28574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</xdr:colOff>
      <xdr:row>80</xdr:row>
      <xdr:rowOff>109537</xdr:rowOff>
    </xdr:from>
    <xdr:to>
      <xdr:col>15</xdr:col>
      <xdr:colOff>304799</xdr:colOff>
      <xdr:row>100</xdr:row>
      <xdr:rowOff>85725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95413</xdr:colOff>
      <xdr:row>2</xdr:row>
      <xdr:rowOff>154517</xdr:rowOff>
    </xdr:from>
    <xdr:to>
      <xdr:col>13</xdr:col>
      <xdr:colOff>215900</xdr:colOff>
      <xdr:row>8</xdr:row>
      <xdr:rowOff>12700</xdr:rowOff>
    </xdr:to>
    <xdr:grpSp>
      <xdr:nvGrpSpPr>
        <xdr:cNvPr id="2" name="Group 1"/>
        <xdr:cNvGrpSpPr/>
      </xdr:nvGrpSpPr>
      <xdr:grpSpPr>
        <a:xfrm>
          <a:off x="7667788" y="535517"/>
          <a:ext cx="2635087" cy="1001183"/>
          <a:chOff x="5841458" y="2268361"/>
          <a:chExt cx="3535375" cy="1426851"/>
        </a:xfrm>
      </xdr:grpSpPr>
      <xdr:sp macro="" textlink="">
        <xdr:nvSpPr>
          <xdr:cNvPr id="3" name="Rectangle 2"/>
          <xdr:cNvSpPr/>
        </xdr:nvSpPr>
        <xdr:spPr>
          <a:xfrm>
            <a:off x="5841458" y="2268361"/>
            <a:ext cx="3535375" cy="142685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4" name="AutoShape 9"/>
          <xdr:cNvCxnSpPr>
            <a:cxnSpLocks noChangeShapeType="1"/>
          </xdr:cNvCxnSpPr>
        </xdr:nvCxnSpPr>
        <xdr:spPr bwMode="auto">
          <a:xfrm rot="-5400000" flipH="1" flipV="1">
            <a:off x="7306910" y="1833210"/>
            <a:ext cx="9525" cy="1893711"/>
          </a:xfrm>
          <a:prstGeom prst="curvedConnector3">
            <a:avLst>
              <a:gd name="adj1" fmla="val -2400000"/>
            </a:avLst>
          </a:prstGeom>
          <a:noFill/>
          <a:ln w="9525">
            <a:solidFill>
              <a:srgbClr val="4F6228"/>
            </a:solidFill>
            <a:round/>
            <a:headEnd/>
            <a:tailEnd type="triangle" w="med" len="med"/>
          </a:ln>
        </xdr:spPr>
      </xdr:cxnSp>
      <xdr:grpSp>
        <xdr:nvGrpSpPr>
          <xdr:cNvPr id="5" name="Group 19"/>
          <xdr:cNvGrpSpPr>
            <a:grpSpLocks/>
          </xdr:cNvGrpSpPr>
        </xdr:nvGrpSpPr>
        <xdr:grpSpPr bwMode="auto">
          <a:xfrm>
            <a:off x="5979936" y="2692047"/>
            <a:ext cx="3254022" cy="525992"/>
            <a:chOff x="620" y="199"/>
            <a:chExt cx="307" cy="40"/>
          </a:xfrm>
        </xdr:grpSpPr>
        <xdr:sp macro="" textlink="">
          <xdr:nvSpPr>
            <xdr:cNvPr id="6" name="Oval 20"/>
            <xdr:cNvSpPr>
              <a:spLocks noChangeArrowheads="1"/>
            </xdr:cNvSpPr>
          </xdr:nvSpPr>
          <xdr:spPr bwMode="auto">
            <a:xfrm>
              <a:off x="620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hatchlings</a:t>
              </a:r>
            </a:p>
          </xdr:txBody>
        </xdr:sp>
        <xdr:sp macro="" textlink="">
          <xdr:nvSpPr>
            <xdr:cNvPr id="7" name="Oval 21"/>
            <xdr:cNvSpPr>
              <a:spLocks noChangeArrowheads="1"/>
            </xdr:cNvSpPr>
          </xdr:nvSpPr>
          <xdr:spPr bwMode="auto">
            <a:xfrm>
              <a:off x="687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sm. juvs</a:t>
              </a:r>
            </a:p>
          </xdr:txBody>
        </xdr:sp>
        <xdr:sp macro="" textlink="">
          <xdr:nvSpPr>
            <xdr:cNvPr id="8" name="Oval 22"/>
            <xdr:cNvSpPr>
              <a:spLocks noChangeArrowheads="1"/>
            </xdr:cNvSpPr>
          </xdr:nvSpPr>
          <xdr:spPr bwMode="auto">
            <a:xfrm>
              <a:off x="754" y="199"/>
              <a:ext cx="39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lg. juvs</a:t>
              </a:r>
            </a:p>
          </xdr:txBody>
        </xdr:sp>
        <xdr:sp macro="" textlink="">
          <xdr:nvSpPr>
            <xdr:cNvPr id="9" name="Oval 23"/>
            <xdr:cNvSpPr>
              <a:spLocks noChangeArrowheads="1"/>
            </xdr:cNvSpPr>
          </xdr:nvSpPr>
          <xdr:spPr bwMode="auto">
            <a:xfrm>
              <a:off x="820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sm.</a:t>
              </a: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adult</a:t>
              </a:r>
            </a:p>
          </xdr:txBody>
        </xdr:sp>
        <xdr:sp macro="" textlink="">
          <xdr:nvSpPr>
            <xdr:cNvPr id="10" name="Oval 24"/>
            <xdr:cNvSpPr>
              <a:spLocks noChangeArrowheads="1"/>
            </xdr:cNvSpPr>
          </xdr:nvSpPr>
          <xdr:spPr bwMode="auto">
            <a:xfrm>
              <a:off x="887" y="199"/>
              <a:ext cx="40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adult</a:t>
              </a:r>
            </a:p>
          </xdr:txBody>
        </xdr:sp>
        <xdr:cxnSp macro="">
          <xdr:nvCxnSpPr>
            <xdr:cNvPr id="11" name="AutoShape 25"/>
            <xdr:cNvCxnSpPr>
              <a:cxnSpLocks noChangeShapeType="1"/>
              <a:stCxn id="10" idx="0"/>
              <a:endCxn id="6" idx="0"/>
            </xdr:cNvCxnSpPr>
          </xdr:nvCxnSpPr>
          <xdr:spPr bwMode="auto">
            <a:xfrm rot="-5400000" flipH="1" flipV="1">
              <a:off x="773" y="66"/>
              <a:ext cx="1" cy="267"/>
            </a:xfrm>
            <a:prstGeom prst="curvedConnector3">
              <a:avLst>
                <a:gd name="adj1" fmla="val -2400000"/>
              </a:avLst>
            </a:prstGeom>
            <a:noFill/>
            <a:ln w="9525">
              <a:solidFill>
                <a:srgbClr val="4F6228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2" name="AutoShape 26"/>
            <xdr:cNvCxnSpPr>
              <a:cxnSpLocks noChangeShapeType="1"/>
              <a:stCxn id="6" idx="6"/>
              <a:endCxn id="7" idx="2"/>
            </xdr:cNvCxnSpPr>
          </xdr:nvCxnSpPr>
          <xdr:spPr bwMode="auto">
            <a:xfrm>
              <a:off x="660" y="219"/>
              <a:ext cx="27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3" name="AutoShape 27"/>
            <xdr:cNvCxnSpPr>
              <a:cxnSpLocks noChangeShapeType="1"/>
              <a:stCxn id="7" idx="5"/>
              <a:endCxn id="7" idx="3"/>
            </xdr:cNvCxnSpPr>
          </xdr:nvCxnSpPr>
          <xdr:spPr bwMode="auto">
            <a:xfrm rot="5400000">
              <a:off x="706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4" name="AutoShape 28"/>
            <xdr:cNvCxnSpPr>
              <a:cxnSpLocks noChangeShapeType="1"/>
              <a:stCxn id="7" idx="6"/>
              <a:endCxn id="8" idx="2"/>
            </xdr:cNvCxnSpPr>
          </xdr:nvCxnSpPr>
          <xdr:spPr bwMode="auto">
            <a:xfrm>
              <a:off x="727" y="219"/>
              <a:ext cx="27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5" name="AutoShape 29"/>
            <xdr:cNvCxnSpPr>
              <a:cxnSpLocks noChangeShapeType="1"/>
              <a:stCxn id="8" idx="5"/>
              <a:endCxn id="8" idx="3"/>
            </xdr:cNvCxnSpPr>
          </xdr:nvCxnSpPr>
          <xdr:spPr bwMode="auto">
            <a:xfrm rot="5400000">
              <a:off x="773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6" name="AutoShape 30"/>
            <xdr:cNvCxnSpPr>
              <a:cxnSpLocks noChangeShapeType="1"/>
              <a:stCxn id="8" idx="6"/>
              <a:endCxn id="9" idx="2"/>
            </xdr:cNvCxnSpPr>
          </xdr:nvCxnSpPr>
          <xdr:spPr bwMode="auto">
            <a:xfrm>
              <a:off x="794" y="219"/>
              <a:ext cx="26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7" name="AutoShape 31"/>
            <xdr:cNvCxnSpPr>
              <a:cxnSpLocks noChangeShapeType="1"/>
              <a:stCxn id="9" idx="5"/>
              <a:endCxn id="9" idx="3"/>
            </xdr:cNvCxnSpPr>
          </xdr:nvCxnSpPr>
          <xdr:spPr bwMode="auto">
            <a:xfrm rot="5400000">
              <a:off x="839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8" name="AutoShape 32"/>
            <xdr:cNvCxnSpPr>
              <a:cxnSpLocks noChangeShapeType="1"/>
              <a:stCxn id="9" idx="6"/>
              <a:endCxn id="10" idx="2"/>
            </xdr:cNvCxnSpPr>
          </xdr:nvCxnSpPr>
          <xdr:spPr bwMode="auto">
            <a:xfrm>
              <a:off x="860" y="219"/>
              <a:ext cx="27" cy="0"/>
            </a:xfrm>
            <a:prstGeom prst="straightConnector1">
              <a:avLst/>
            </a:prstGeom>
            <a:noFill/>
            <a:ln w="9525">
              <a:solidFill>
                <a:srgbClr val="558ED5"/>
              </a:solidFill>
              <a:round/>
              <a:headEnd/>
              <a:tailEnd type="triangle" w="med" len="med"/>
            </a:ln>
          </xdr:spPr>
        </xdr:cxnSp>
        <xdr:cxnSp macro="">
          <xdr:nvCxnSpPr>
            <xdr:cNvPr id="19" name="AutoShape 33"/>
            <xdr:cNvCxnSpPr>
              <a:cxnSpLocks noChangeShapeType="1"/>
              <a:stCxn id="10" idx="5"/>
              <a:endCxn id="10" idx="3"/>
            </xdr:cNvCxnSpPr>
          </xdr:nvCxnSpPr>
          <xdr:spPr bwMode="auto">
            <a:xfrm rot="5400000">
              <a:off x="906" y="220"/>
              <a:ext cx="1" cy="28"/>
            </a:xfrm>
            <a:prstGeom prst="curvedConnector3">
              <a:avLst>
                <a:gd name="adj1" fmla="val 3000000"/>
              </a:avLst>
            </a:prstGeom>
            <a:noFill/>
            <a:ln w="9525">
              <a:solidFill>
                <a:srgbClr val="E46C0A"/>
              </a:solidFill>
              <a:round/>
              <a:headEnd/>
              <a:tailEnd type="triangle" w="med" len="med"/>
            </a:ln>
          </xdr:spPr>
        </xdr:cxnSp>
      </xdr:grpSp>
    </xdr:grpSp>
    <xdr:clientData/>
  </xdr:twoCellAnchor>
  <xdr:twoCellAnchor>
    <xdr:from>
      <xdr:col>0</xdr:col>
      <xdr:colOff>390525</xdr:colOff>
      <xdr:row>386</xdr:row>
      <xdr:rowOff>90487</xdr:rowOff>
    </xdr:from>
    <xdr:to>
      <xdr:col>7</xdr:col>
      <xdr:colOff>361950</xdr:colOff>
      <xdr:row>406</xdr:row>
      <xdr:rowOff>9525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388</xdr:row>
      <xdr:rowOff>23811</xdr:rowOff>
    </xdr:from>
    <xdr:to>
      <xdr:col>13</xdr:col>
      <xdr:colOff>409575</xdr:colOff>
      <xdr:row>407</xdr:row>
      <xdr:rowOff>85724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5"/>
  <sheetViews>
    <sheetView workbookViewId="0">
      <selection activeCell="H9" sqref="H9"/>
    </sheetView>
  </sheetViews>
  <sheetFormatPr defaultColWidth="11" defaultRowHeight="15" customHeight="1" x14ac:dyDescent="0.25"/>
  <cols>
    <col min="1" max="1" width="12" style="2" customWidth="1"/>
    <col min="2" max="2" width="9.875" style="2" customWidth="1"/>
    <col min="3" max="3" width="9.625" style="2" customWidth="1"/>
    <col min="4" max="4" width="8.5" style="2" customWidth="1"/>
    <col min="5" max="5" width="7.625" style="2" customWidth="1"/>
    <col min="6" max="6" width="12.125" style="2" customWidth="1"/>
    <col min="7" max="7" width="7.125" style="2" customWidth="1"/>
    <col min="8" max="8" width="9.625" style="2" customWidth="1"/>
    <col min="9" max="9" width="11.125" style="2" customWidth="1"/>
    <col min="10" max="16384" width="11" style="2"/>
  </cols>
  <sheetData>
    <row r="1" spans="1:15" ht="15" customHeight="1" x14ac:dyDescent="0.25">
      <c r="B1" s="1" t="s">
        <v>5</v>
      </c>
      <c r="I1" s="3" t="s">
        <v>4</v>
      </c>
    </row>
    <row r="2" spans="1:15" ht="15" customHeight="1" x14ac:dyDescent="0.25">
      <c r="B2" s="4" t="s">
        <v>6</v>
      </c>
      <c r="I2" s="3" t="s">
        <v>7</v>
      </c>
    </row>
    <row r="3" spans="1:15" ht="15" customHeight="1" thickBot="1" x14ac:dyDescent="0.3">
      <c r="A3" s="29"/>
      <c r="B3" s="30" t="s">
        <v>15</v>
      </c>
      <c r="C3" s="31" t="s">
        <v>16</v>
      </c>
      <c r="D3" s="31" t="s">
        <v>17</v>
      </c>
      <c r="E3" s="31" t="s">
        <v>24</v>
      </c>
      <c r="F3" s="31" t="s">
        <v>25</v>
      </c>
      <c r="G3" s="31" t="s">
        <v>26</v>
      </c>
      <c r="I3" s="3" t="s">
        <v>8</v>
      </c>
    </row>
    <row r="4" spans="1:15" ht="15" customHeight="1" x14ac:dyDescent="0.25">
      <c r="A4" s="51" t="s">
        <v>27</v>
      </c>
      <c r="B4" s="32" t="s">
        <v>16</v>
      </c>
      <c r="C4" s="19">
        <v>0</v>
      </c>
      <c r="D4" s="6">
        <v>0</v>
      </c>
      <c r="E4" s="6">
        <v>0</v>
      </c>
      <c r="F4" s="13">
        <v>4.665</v>
      </c>
      <c r="G4" s="14">
        <v>61.896000000000001</v>
      </c>
      <c r="I4" s="24">
        <v>2000</v>
      </c>
      <c r="J4" s="2" t="s">
        <v>19</v>
      </c>
    </row>
    <row r="5" spans="1:15" ht="15" customHeight="1" x14ac:dyDescent="0.25">
      <c r="A5" s="51"/>
      <c r="B5" s="32" t="s">
        <v>17</v>
      </c>
      <c r="C5" s="15">
        <v>0.67500000000000004</v>
      </c>
      <c r="D5" s="12">
        <v>0.70299999999999996</v>
      </c>
      <c r="E5" s="8">
        <v>0</v>
      </c>
      <c r="F5" s="8">
        <v>0</v>
      </c>
      <c r="G5" s="9">
        <v>0</v>
      </c>
      <c r="I5" s="25">
        <v>500</v>
      </c>
      <c r="J5" s="2" t="s">
        <v>20</v>
      </c>
    </row>
    <row r="6" spans="1:15" ht="15" customHeight="1" x14ac:dyDescent="0.25">
      <c r="A6" s="51"/>
      <c r="B6" s="32" t="s">
        <v>24</v>
      </c>
      <c r="C6" s="7">
        <v>0</v>
      </c>
      <c r="D6" s="16">
        <v>4.7E-2</v>
      </c>
      <c r="E6" s="12">
        <v>0.65700000000000003</v>
      </c>
      <c r="F6" s="8">
        <v>0</v>
      </c>
      <c r="G6" s="9">
        <v>0</v>
      </c>
      <c r="I6" s="25">
        <v>300</v>
      </c>
      <c r="J6" s="2" t="s">
        <v>21</v>
      </c>
    </row>
    <row r="7" spans="1:15" ht="15" customHeight="1" x14ac:dyDescent="0.25">
      <c r="A7" s="51"/>
      <c r="B7" s="32" t="s">
        <v>25</v>
      </c>
      <c r="C7" s="7">
        <v>0</v>
      </c>
      <c r="D7" s="8">
        <v>0</v>
      </c>
      <c r="E7" s="16">
        <v>1.9E-2</v>
      </c>
      <c r="F7" s="12">
        <v>0.68200000000000005</v>
      </c>
      <c r="G7" s="9">
        <v>0</v>
      </c>
      <c r="I7" s="25">
        <v>300</v>
      </c>
      <c r="J7" s="2" t="s">
        <v>22</v>
      </c>
    </row>
    <row r="8" spans="1:15" ht="15" customHeight="1" thickBot="1" x14ac:dyDescent="0.3">
      <c r="A8" s="51"/>
      <c r="B8" s="32" t="s">
        <v>26</v>
      </c>
      <c r="C8" s="10">
        <v>0</v>
      </c>
      <c r="D8" s="11">
        <v>0</v>
      </c>
      <c r="E8" s="11">
        <v>0</v>
      </c>
      <c r="F8" s="17">
        <v>6.0999999999999999E-2</v>
      </c>
      <c r="G8" s="18">
        <v>0.80910000000000004</v>
      </c>
      <c r="I8" s="26">
        <v>2</v>
      </c>
      <c r="J8" s="2" t="s">
        <v>23</v>
      </c>
    </row>
    <row r="9" spans="1:15" ht="15" customHeight="1" thickBot="1" x14ac:dyDescent="0.3">
      <c r="B9" s="5"/>
      <c r="C9" s="8"/>
      <c r="D9" s="8"/>
      <c r="E9" s="8"/>
      <c r="F9" s="27"/>
      <c r="G9" s="27"/>
      <c r="I9" s="23"/>
    </row>
    <row r="10" spans="1:15" ht="15" customHeight="1" x14ac:dyDescent="0.25">
      <c r="A10" s="52" t="s">
        <v>13</v>
      </c>
      <c r="B10" s="53"/>
      <c r="C10" s="53"/>
      <c r="D10" s="53"/>
      <c r="E10" s="53"/>
      <c r="F10" s="53"/>
      <c r="G10" s="54"/>
      <c r="H10" s="28" t="s">
        <v>14</v>
      </c>
      <c r="I10" s="52" t="s">
        <v>12</v>
      </c>
      <c r="J10" s="53"/>
      <c r="K10" s="53"/>
      <c r="L10" s="53"/>
      <c r="M10" s="54"/>
    </row>
    <row r="11" spans="1:15" ht="15" customHeight="1" thickBot="1" x14ac:dyDescent="0.3">
      <c r="A11" s="33" t="s">
        <v>3</v>
      </c>
      <c r="B11" s="34" t="s">
        <v>1</v>
      </c>
      <c r="C11" s="34" t="s">
        <v>10</v>
      </c>
      <c r="D11" s="34" t="s">
        <v>11</v>
      </c>
      <c r="E11" s="34" t="s">
        <v>18</v>
      </c>
      <c r="F11" s="34" t="s">
        <v>2</v>
      </c>
      <c r="G11" s="35" t="s">
        <v>0</v>
      </c>
      <c r="H11" s="36" t="s">
        <v>9</v>
      </c>
      <c r="I11" s="34" t="s">
        <v>1</v>
      </c>
      <c r="J11" s="34" t="s">
        <v>10</v>
      </c>
      <c r="K11" s="34" t="s">
        <v>11</v>
      </c>
      <c r="L11" s="34" t="s">
        <v>18</v>
      </c>
      <c r="M11" s="35" t="s">
        <v>2</v>
      </c>
    </row>
    <row r="12" spans="1:15" ht="15" customHeight="1" thickBot="1" x14ac:dyDescent="0.3">
      <c r="A12" s="44">
        <v>0</v>
      </c>
      <c r="B12" s="45">
        <v>2000</v>
      </c>
      <c r="C12" s="45">
        <v>500</v>
      </c>
      <c r="D12" s="45">
        <v>300</v>
      </c>
      <c r="E12" s="45">
        <v>300</v>
      </c>
      <c r="F12" s="45">
        <v>2</v>
      </c>
      <c r="G12" s="45">
        <f>SUM(B12:F12)</f>
        <v>3102</v>
      </c>
      <c r="H12" s="40">
        <f>G13/G12</f>
        <v>1.184916247582205</v>
      </c>
      <c r="I12" s="37">
        <f>B12/G12</f>
        <v>0.64474532559638942</v>
      </c>
      <c r="J12" s="38">
        <f>C12/G12</f>
        <v>0.16118633139909735</v>
      </c>
      <c r="K12" s="38">
        <f>D12/G12</f>
        <v>9.6711798839458407E-2</v>
      </c>
      <c r="L12" s="38">
        <f>E12/G12</f>
        <v>9.6711798839458407E-2</v>
      </c>
      <c r="M12" s="39">
        <f>F12/G12</f>
        <v>6.4474532559638943E-4</v>
      </c>
      <c r="O12" s="20"/>
    </row>
    <row r="13" spans="1:15" ht="15" customHeight="1" thickBot="1" x14ac:dyDescent="0.25">
      <c r="A13" s="47">
        <v>1</v>
      </c>
      <c r="B13" s="48">
        <f>Ph_sa*E12+Ph_a*F12</f>
        <v>1523.2919999999999</v>
      </c>
      <c r="C13" s="49">
        <f>Psj_h*B12+Psj_sj*C12</f>
        <v>1701.5</v>
      </c>
      <c r="D13" s="48">
        <f>Plj_sj*C12+Plj_lj*D12</f>
        <v>220.60000000000002</v>
      </c>
      <c r="E13" s="48">
        <f>Psa_lj*D12+Psa_sa*E12</f>
        <v>210.3</v>
      </c>
      <c r="F13" s="48">
        <f>Pa_sa*E12+Pa_a*F12</f>
        <v>19.918200000000002</v>
      </c>
      <c r="G13" s="45">
        <f t="shared" ref="G13:G76" si="0">SUM(B13:F13)</f>
        <v>3675.6102000000001</v>
      </c>
      <c r="H13" s="40">
        <f t="shared" ref="H13:H76" si="1">G14/G13</f>
        <v>1.3167195538906709</v>
      </c>
      <c r="I13" s="37">
        <f t="shared" ref="I13:I76" si="2">B13/G13</f>
        <v>0.41443241179382945</v>
      </c>
      <c r="J13" s="38">
        <f t="shared" ref="J13:J76" si="3">C13/G13</f>
        <v>0.46291633427287798</v>
      </c>
      <c r="K13" s="38">
        <f t="shared" ref="K13:K76" si="4">D13/G13</f>
        <v>6.0017245571905319E-2</v>
      </c>
      <c r="L13" s="38">
        <f t="shared" ref="L13:L76" si="5">E13/G13</f>
        <v>5.7214989772310459E-2</v>
      </c>
      <c r="M13" s="39">
        <f t="shared" ref="M13:M76" si="6">F13/G13</f>
        <v>5.41901858907672E-3</v>
      </c>
    </row>
    <row r="14" spans="1:15" ht="15" customHeight="1" thickBot="1" x14ac:dyDescent="0.25">
      <c r="A14" s="47">
        <v>2</v>
      </c>
      <c r="B14" s="48">
        <f>Ph_sa*E13+Ph_a*F13</f>
        <v>2213.9064072000001</v>
      </c>
      <c r="C14" s="49">
        <f>Psj_h*B13+Psj_sj*C13</f>
        <v>2224.3765999999996</v>
      </c>
      <c r="D14" s="48">
        <f>Plj_sj*C13+Plj_lj*D13</f>
        <v>224.90470000000005</v>
      </c>
      <c r="E14" s="48">
        <f>Psa_lj*D13+Psa_sa*E13</f>
        <v>147.61600000000001</v>
      </c>
      <c r="F14" s="48">
        <f>Pa_sa*E13+Pa_a*F13</f>
        <v>28.944115620000005</v>
      </c>
      <c r="G14" s="45">
        <f t="shared" si="0"/>
        <v>4839.7478228199998</v>
      </c>
      <c r="H14" s="40">
        <f t="shared" si="1"/>
        <v>1.2248480832973627</v>
      </c>
      <c r="I14" s="37">
        <f t="shared" si="2"/>
        <v>0.45744251317417034</v>
      </c>
      <c r="J14" s="38">
        <f t="shared" si="3"/>
        <v>0.45960588886714165</v>
      </c>
      <c r="K14" s="38">
        <f t="shared" si="4"/>
        <v>4.6470334454110813E-2</v>
      </c>
      <c r="L14" s="38">
        <f t="shared" si="5"/>
        <v>3.0500762726514925E-2</v>
      </c>
      <c r="M14" s="39">
        <f t="shared" si="6"/>
        <v>5.9805007780622324E-3</v>
      </c>
    </row>
    <row r="15" spans="1:15" ht="15" customHeight="1" thickBot="1" x14ac:dyDescent="0.25">
      <c r="A15" s="47">
        <v>3</v>
      </c>
      <c r="B15" s="48">
        <f>Ph_sa*E14+Ph_a*F14</f>
        <v>2480.1536204155204</v>
      </c>
      <c r="C15" s="49">
        <f>Psj_h*B14+Psj_sj*C14</f>
        <v>3058.1235746599996</v>
      </c>
      <c r="D15" s="48">
        <f>Plj_sj*C14+Plj_lj*D14</f>
        <v>252.30808810000002</v>
      </c>
      <c r="E15" s="48">
        <f>Psa_lj*D14+Psa_sa*E14</f>
        <v>104.94730130000002</v>
      </c>
      <c r="F15" s="48">
        <f>Pa_sa*E14+Pa_a*F14</f>
        <v>32.423259948142004</v>
      </c>
      <c r="G15" s="45">
        <f t="shared" si="0"/>
        <v>5927.9558444236609</v>
      </c>
      <c r="H15" s="40">
        <f t="shared" si="1"/>
        <v>1.1368025643232333</v>
      </c>
      <c r="I15" s="37">
        <f t="shared" si="2"/>
        <v>0.41838260700753427</v>
      </c>
      <c r="J15" s="38">
        <f t="shared" si="3"/>
        <v>0.51588163861522862</v>
      </c>
      <c r="K15" s="38">
        <f t="shared" si="4"/>
        <v>4.2562410166624716E-2</v>
      </c>
      <c r="L15" s="38">
        <f t="shared" si="5"/>
        <v>1.7703792682383486E-2</v>
      </c>
      <c r="M15" s="39">
        <f t="shared" si="6"/>
        <v>5.4695515282290903E-3</v>
      </c>
    </row>
    <row r="16" spans="1:15" ht="15" customHeight="1" thickBot="1" x14ac:dyDescent="0.25">
      <c r="A16" s="47">
        <v>4</v>
      </c>
      <c r="B16" s="48">
        <f>Ph_sa*E15+Ph_a*F15</f>
        <v>2496.4492583146975</v>
      </c>
      <c r="C16" s="49">
        <f>Psj_h*B15+Psj_sj*C15</f>
        <v>3823.9645667664563</v>
      </c>
      <c r="D16" s="48">
        <f>Plj_sj*C15+Plj_lj*D15</f>
        <v>309.49822189072</v>
      </c>
      <c r="E16" s="48">
        <f>Psa_lj*D15+Psa_sa*E15</f>
        <v>76.367913160500024</v>
      </c>
      <c r="F16" s="48">
        <f>Pa_sa*E15+Pa_a*F15</f>
        <v>32.635445003341701</v>
      </c>
      <c r="G16" s="45">
        <f t="shared" si="0"/>
        <v>6738.9154051357154</v>
      </c>
      <c r="H16" s="40">
        <f t="shared" si="1"/>
        <v>1.0716418822801617</v>
      </c>
      <c r="I16" s="37">
        <f t="shared" si="2"/>
        <v>0.37045267795054349</v>
      </c>
      <c r="J16" s="38">
        <f t="shared" si="3"/>
        <v>0.56744510605552634</v>
      </c>
      <c r="K16" s="38">
        <f t="shared" si="4"/>
        <v>4.5927008024889575E-2</v>
      </c>
      <c r="L16" s="38">
        <f t="shared" si="5"/>
        <v>1.1332374509746801E-2</v>
      </c>
      <c r="M16" s="39">
        <f t="shared" si="6"/>
        <v>4.8428334592938039E-3</v>
      </c>
    </row>
    <row r="17" spans="1:15" ht="15" customHeight="1" thickBot="1" x14ac:dyDescent="0.25">
      <c r="A17" s="47">
        <v>5</v>
      </c>
      <c r="B17" s="48">
        <f>Ph_sa*E16+Ph_a*F16</f>
        <v>2376.2598188205707</v>
      </c>
      <c r="C17" s="49">
        <f>Psj_h*B16+Psj_sj*C16</f>
        <v>4373.3503397992399</v>
      </c>
      <c r="D17" s="48">
        <f>Plj_sj*C16+Plj_lj*D16</f>
        <v>383.06666642022651</v>
      </c>
      <c r="E17" s="48">
        <f>Psa_lj*D16+Psa_sa*E16</f>
        <v>57.963382991384705</v>
      </c>
      <c r="F17" s="48">
        <f>Pa_sa*E16+Pa_a*F16</f>
        <v>31.063781254994275</v>
      </c>
      <c r="G17" s="45">
        <f t="shared" si="0"/>
        <v>7221.7039892864159</v>
      </c>
      <c r="H17" s="40">
        <f t="shared" si="1"/>
        <v>1.0252794486215102</v>
      </c>
      <c r="I17" s="37">
        <f t="shared" si="2"/>
        <v>0.32904420097331782</v>
      </c>
      <c r="J17" s="38">
        <f t="shared" si="3"/>
        <v>0.6055842701787858</v>
      </c>
      <c r="K17" s="38">
        <f t="shared" si="4"/>
        <v>5.304380614166903E-2</v>
      </c>
      <c r="L17" s="38">
        <f t="shared" si="5"/>
        <v>8.0262751114383631E-3</v>
      </c>
      <c r="M17" s="39">
        <f t="shared" si="6"/>
        <v>4.3014475947890131E-3</v>
      </c>
      <c r="O17" s="8"/>
    </row>
    <row r="18" spans="1:15" ht="15" customHeight="1" thickBot="1" x14ac:dyDescent="0.25">
      <c r="A18" s="47">
        <v>6</v>
      </c>
      <c r="B18" s="48">
        <f>Ph_sa*E17+Ph_a*F17</f>
        <v>2193.1229862139353</v>
      </c>
      <c r="C18" s="49">
        <f>Psj_h*B17+Psj_sj*C17</f>
        <v>4678.440666582751</v>
      </c>
      <c r="D18" s="48">
        <f>Plj_sj*C17+Plj_lj*D17</f>
        <v>457.22226580865311</v>
      </c>
      <c r="E18" s="48">
        <f>Psa_lj*D17+Psa_sa*E17</f>
        <v>46.809293862108674</v>
      </c>
      <c r="F18" s="48">
        <f>Pa_sa*E17+Pa_a*F17</f>
        <v>28.669471775890337</v>
      </c>
      <c r="G18" s="45">
        <f t="shared" si="0"/>
        <v>7404.2646842433378</v>
      </c>
      <c r="H18" s="40">
        <f t="shared" si="1"/>
        <v>0.99255467444567891</v>
      </c>
      <c r="I18" s="37">
        <f t="shared" si="2"/>
        <v>0.29619727005181429</v>
      </c>
      <c r="J18" s="38">
        <f t="shared" si="3"/>
        <v>0.63185756669919124</v>
      </c>
      <c r="K18" s="38">
        <f t="shared" si="4"/>
        <v>6.1751204921353768E-2</v>
      </c>
      <c r="L18" s="38">
        <f t="shared" si="5"/>
        <v>6.3219368645371764E-3</v>
      </c>
      <c r="M18" s="39">
        <f t="shared" si="6"/>
        <v>3.8720214631036177E-3</v>
      </c>
      <c r="O18" s="8"/>
    </row>
    <row r="19" spans="1:15" ht="15" customHeight="1" thickBot="1" x14ac:dyDescent="0.25">
      <c r="A19" s="47">
        <v>7</v>
      </c>
      <c r="B19" s="48">
        <f>Ph_sa*E18+Ph_a*F18</f>
        <v>1992.8909809072452</v>
      </c>
      <c r="C19" s="49">
        <f>Psj_h*B18+Psj_sj*C18</f>
        <v>4769.3018043020802</v>
      </c>
      <c r="D19" s="48">
        <f>Plj_sj*C18+Plj_lj*D18</f>
        <v>520.28173996567443</v>
      </c>
      <c r="E19" s="48">
        <f>Psa_lj*D18+Psa_sa*E18</f>
        <v>40.611161464322528</v>
      </c>
      <c r="F19" s="48">
        <f>Pa_sa*E18+Pa_a*F18</f>
        <v>26.051836539461501</v>
      </c>
      <c r="G19" s="45">
        <f t="shared" si="0"/>
        <v>7349.1375231787833</v>
      </c>
      <c r="H19" s="40">
        <f t="shared" si="1"/>
        <v>0.96978677779085143</v>
      </c>
      <c r="I19" s="37">
        <f t="shared" si="2"/>
        <v>0.27117345057454356</v>
      </c>
      <c r="J19" s="38">
        <f t="shared" si="3"/>
        <v>0.64896075073571013</v>
      </c>
      <c r="K19" s="38">
        <f t="shared" si="4"/>
        <v>7.0794938633919141E-2</v>
      </c>
      <c r="L19" s="38">
        <f t="shared" si="5"/>
        <v>5.5259765293868999E-3</v>
      </c>
      <c r="M19" s="39">
        <f t="shared" si="6"/>
        <v>3.5448835264404038E-3</v>
      </c>
      <c r="O19" s="8"/>
    </row>
    <row r="20" spans="1:15" ht="15" customHeight="1" thickBot="1" x14ac:dyDescent="0.25">
      <c r="A20" s="47">
        <v>8</v>
      </c>
      <c r="B20" s="48">
        <f>Ph_sa*E19+Ph_a*F19</f>
        <v>1801.9555426775737</v>
      </c>
      <c r="C20" s="49">
        <f>Psj_h*B19+Psj_sj*C19</f>
        <v>4698.0205805367532</v>
      </c>
      <c r="D20" s="48">
        <f>Plj_sj*C19+Plj_lj*D19</f>
        <v>565.98228795964587</v>
      </c>
      <c r="E20" s="48">
        <f>Psa_lj*D19+Psa_sa*E19</f>
        <v>37.582165178015785</v>
      </c>
      <c r="F20" s="48">
        <f>Pa_sa*E19+Pa_a*F19</f>
        <v>23.555821793401975</v>
      </c>
      <c r="G20" s="45">
        <f t="shared" si="0"/>
        <v>7127.0963981453906</v>
      </c>
      <c r="H20" s="40">
        <f t="shared" si="1"/>
        <v>0.95449164481078397</v>
      </c>
      <c r="I20" s="37">
        <f t="shared" si="2"/>
        <v>0.2528316500877521</v>
      </c>
      <c r="J20" s="38">
        <f t="shared" si="3"/>
        <v>0.65917735892547624</v>
      </c>
      <c r="K20" s="38">
        <f t="shared" si="4"/>
        <v>7.941274487418544E-2</v>
      </c>
      <c r="L20" s="38">
        <f t="shared" si="5"/>
        <v>5.2731383271026611E-3</v>
      </c>
      <c r="M20" s="39">
        <f t="shared" si="6"/>
        <v>3.3051077854835327E-3</v>
      </c>
      <c r="O20" s="8"/>
    </row>
    <row r="21" spans="1:15" ht="15" customHeight="1" thickBot="1" x14ac:dyDescent="0.25">
      <c r="A21" s="47">
        <v>9</v>
      </c>
      <c r="B21" s="48">
        <f>Ph_sa*E20+Ph_a*F20</f>
        <v>1633.3319462798522</v>
      </c>
      <c r="C21" s="49">
        <f>Psj_h*B20+Psj_sj*C20</f>
        <v>4519.0284594246996</v>
      </c>
      <c r="D21" s="48">
        <f>Plj_sj*C20+Plj_lj*D20</f>
        <v>592.65733047471474</v>
      </c>
      <c r="E21" s="48">
        <f>Psa_lj*D20+Psa_sa*E20</f>
        <v>36.384700122640041</v>
      </c>
      <c r="F21" s="48">
        <f>Pa_sa*E20+Pa_a*F20</f>
        <v>21.351527488900501</v>
      </c>
      <c r="G21" s="45">
        <f t="shared" si="0"/>
        <v>6802.7539637908076</v>
      </c>
      <c r="H21" s="40">
        <f t="shared" si="1"/>
        <v>0.94491509211275848</v>
      </c>
      <c r="I21" s="37">
        <f t="shared" si="2"/>
        <v>0.24009863578392368</v>
      </c>
      <c r="J21" s="38">
        <f t="shared" si="3"/>
        <v>0.66429397321705996</v>
      </c>
      <c r="K21" s="38">
        <f t="shared" si="4"/>
        <v>8.7120206555942936E-2</v>
      </c>
      <c r="L21" s="38">
        <f t="shared" si="5"/>
        <v>5.3485250703326648E-3</v>
      </c>
      <c r="M21" s="39">
        <f t="shared" si="6"/>
        <v>3.1386593727406316E-3</v>
      </c>
      <c r="O21" s="8"/>
    </row>
    <row r="22" spans="1:15" ht="15" customHeight="1" thickBot="1" x14ac:dyDescent="0.25">
      <c r="A22" s="47">
        <v>10</v>
      </c>
      <c r="B22" s="48">
        <f>Ph_sa*E21+Ph_a*F21</f>
        <v>1491.3087715251013</v>
      </c>
      <c r="C22" s="49">
        <f>Psj_h*B21+Psj_sj*C21</f>
        <v>4279.3760707144638</v>
      </c>
      <c r="D22" s="48">
        <f>Plj_sj*C21+Plj_lj*D21</f>
        <v>601.77020371484855</v>
      </c>
      <c r="E22" s="48">
        <f>Psa_lj*D21+Psa_sa*E21</f>
        <v>36.074854762660095</v>
      </c>
      <c r="F22" s="48">
        <f>Pa_sa*E21+Pa_a*F21</f>
        <v>19.494987598750441</v>
      </c>
      <c r="G22" s="45">
        <f t="shared" si="0"/>
        <v>6428.0248883158238</v>
      </c>
      <c r="H22" s="40">
        <f t="shared" si="1"/>
        <v>0.93971168405728445</v>
      </c>
      <c r="I22" s="37">
        <f t="shared" si="2"/>
        <v>0.23200108858256646</v>
      </c>
      <c r="J22" s="38">
        <f t="shared" si="3"/>
        <v>0.66573732134937058</v>
      </c>
      <c r="K22" s="38">
        <f t="shared" si="4"/>
        <v>9.3616657397932929E-2</v>
      </c>
      <c r="L22" s="38">
        <f t="shared" si="5"/>
        <v>5.6121212019936495E-3</v>
      </c>
      <c r="M22" s="39">
        <f t="shared" si="6"/>
        <v>3.0328114681364014E-3</v>
      </c>
    </row>
    <row r="23" spans="1:15" ht="15" customHeight="1" thickBot="1" x14ac:dyDescent="0.25">
      <c r="A23" s="47">
        <v>11</v>
      </c>
      <c r="B23" s="48">
        <f>Ph_sa*E22+Ph_a*F22</f>
        <v>1374.9509498800667</v>
      </c>
      <c r="C23" s="49">
        <f>Psj_h*B22+Psj_sj*C22</f>
        <v>4015.0347984917112</v>
      </c>
      <c r="D23" s="48">
        <f>Plj_sj*C22+Plj_lj*D22</f>
        <v>596.4936991642353</v>
      </c>
      <c r="E23" s="48">
        <f>Psa_lj*D22+Psa_sa*E22</f>
        <v>36.03668481871631</v>
      </c>
      <c r="F23" s="48">
        <f>Pa_sa*E22+Pa_a*F22</f>
        <v>17.973960606671248</v>
      </c>
      <c r="G23" s="45">
        <f t="shared" si="0"/>
        <v>6040.4900929614005</v>
      </c>
      <c r="H23" s="40">
        <f t="shared" si="1"/>
        <v>0.93776217363726533</v>
      </c>
      <c r="I23" s="37">
        <f t="shared" si="2"/>
        <v>0.22762241618146345</v>
      </c>
      <c r="J23" s="38">
        <f t="shared" si="3"/>
        <v>0.66468692717006128</v>
      </c>
      <c r="K23" s="38">
        <f t="shared" si="4"/>
        <v>9.8749222328713276E-2</v>
      </c>
      <c r="L23" s="38">
        <f t="shared" si="5"/>
        <v>5.9658544694424004E-3</v>
      </c>
      <c r="M23" s="39">
        <f t="shared" si="6"/>
        <v>2.9755798503196228E-3</v>
      </c>
    </row>
    <row r="24" spans="1:15" ht="15" customHeight="1" thickBot="1" x14ac:dyDescent="0.25">
      <c r="A24" s="47">
        <v>12</v>
      </c>
      <c r="B24" s="48">
        <f>Ph_sa*E23+Ph_a*F23</f>
        <v>1280.6274003898352</v>
      </c>
      <c r="C24" s="49">
        <f>Psj_h*B23+Psj_sj*C23</f>
        <v>3750.661354508718</v>
      </c>
      <c r="D24" s="48">
        <f>Plj_sj*C23+Plj_lj*D23</f>
        <v>580.60299588001305</v>
      </c>
      <c r="E24" s="48">
        <f>Psa_lj*D23+Psa_sa*E23</f>
        <v>35.910399330484999</v>
      </c>
      <c r="F24" s="48">
        <f>Pa_sa*E23+Pa_a*F23</f>
        <v>16.740969300799403</v>
      </c>
      <c r="G24" s="45">
        <f t="shared" si="0"/>
        <v>5664.5431194098501</v>
      </c>
      <c r="H24" s="40">
        <f t="shared" si="1"/>
        <v>0.93809061349258471</v>
      </c>
      <c r="I24" s="37">
        <f t="shared" si="2"/>
        <v>0.22607779187022148</v>
      </c>
      <c r="J24" s="38">
        <f t="shared" si="3"/>
        <v>0.66212954433286642</v>
      </c>
      <c r="K24" s="38">
        <f t="shared" si="4"/>
        <v>0.10249776259810731</v>
      </c>
      <c r="L24" s="38">
        <f t="shared" si="5"/>
        <v>6.3395049827471798E-3</v>
      </c>
      <c r="M24" s="39">
        <f t="shared" si="6"/>
        <v>2.9553962160576738E-3</v>
      </c>
    </row>
    <row r="25" spans="1:15" ht="15" customHeight="1" thickBot="1" x14ac:dyDescent="0.25">
      <c r="A25" s="47">
        <v>13</v>
      </c>
      <c r="B25" s="48">
        <f>Ph_sa*E24+Ph_a*F24</f>
        <v>1203.7210487189925</v>
      </c>
      <c r="C25" s="49">
        <f>Psj_h*B24+Psj_sj*C24</f>
        <v>3501.1384274827678</v>
      </c>
      <c r="D25" s="48">
        <f>Plj_sj*C24+Plj_lj*D24</f>
        <v>557.73725195507836</v>
      </c>
      <c r="E25" s="48">
        <f>Psa_lj*D24+Psa_sa*E24</f>
        <v>35.522349265111018</v>
      </c>
      <c r="F25" s="48">
        <f>Pa_sa*E24+Pa_a*F24</f>
        <v>15.735652620436383</v>
      </c>
      <c r="G25" s="45">
        <f t="shared" si="0"/>
        <v>5313.8547300423861</v>
      </c>
      <c r="H25" s="40">
        <f t="shared" si="1"/>
        <v>0.93984625107255004</v>
      </c>
      <c r="I25" s="37">
        <f t="shared" si="2"/>
        <v>0.22652501994712809</v>
      </c>
      <c r="J25" s="38">
        <f t="shared" si="3"/>
        <v>0.65886980456743516</v>
      </c>
      <c r="K25" s="38">
        <f t="shared" si="4"/>
        <v>0.10495907025870645</v>
      </c>
      <c r="L25" s="38">
        <f t="shared" si="5"/>
        <v>6.6848551700674124E-3</v>
      </c>
      <c r="M25" s="39">
        <f t="shared" si="6"/>
        <v>2.9612500566628904E-3</v>
      </c>
    </row>
    <row r="26" spans="1:15" ht="15" customHeight="1" thickBot="1" x14ac:dyDescent="0.25">
      <c r="A26" s="47">
        <v>14</v>
      </c>
      <c r="B26" s="48">
        <f>Ph_sa*E25+Ph_a*F25</f>
        <v>1139.6857139162732</v>
      </c>
      <c r="C26" s="49">
        <f>Psj_h*B25+Psj_sj*C25</f>
        <v>3273.8120224057056</v>
      </c>
      <c r="D26" s="48">
        <f>Plj_sj*C25+Plj_lj*D25</f>
        <v>530.98688062617657</v>
      </c>
      <c r="E26" s="48">
        <f>Psa_lj*D25+Psa_sa*E25</f>
        <v>34.823249985952202</v>
      </c>
      <c r="F26" s="48">
        <f>Pa_sa*E25+Pa_a*F25</f>
        <v>14.89857984036685</v>
      </c>
      <c r="G26" s="45">
        <f t="shared" si="0"/>
        <v>4994.206446774474</v>
      </c>
      <c r="H26" s="40">
        <f t="shared" si="1"/>
        <v>0.94231889086458354</v>
      </c>
      <c r="I26" s="37">
        <f t="shared" si="2"/>
        <v>0.22820156236279407</v>
      </c>
      <c r="J26" s="38">
        <f t="shared" si="3"/>
        <v>0.65552196475980862</v>
      </c>
      <c r="K26" s="38">
        <f t="shared" si="4"/>
        <v>0.10632057090253375</v>
      </c>
      <c r="L26" s="38">
        <f t="shared" si="5"/>
        <v>6.9727293729403041E-3</v>
      </c>
      <c r="M26" s="39">
        <f t="shared" si="6"/>
        <v>2.9831726019234049E-3</v>
      </c>
    </row>
    <row r="27" spans="1:15" ht="15" customHeight="1" thickBot="1" x14ac:dyDescent="0.25">
      <c r="A27" s="47">
        <v>15</v>
      </c>
      <c r="B27" s="48">
        <f>Ph_sa*E26+Ph_a*F26</f>
        <v>1084.6129589838135</v>
      </c>
      <c r="C27" s="49">
        <f>Psj_h*B26+Psj_sj*C26</f>
        <v>3070.7777086446954</v>
      </c>
      <c r="D27" s="48">
        <f>Plj_sj*C26+Plj_lj*D26</f>
        <v>502.72754562446619</v>
      </c>
      <c r="E27" s="48">
        <f>Psa_lj*D26+Psa_sa*E26</f>
        <v>33.838207222316761</v>
      </c>
      <c r="F27" s="48">
        <f>Pa_sa*E26+Pa_a*F26</f>
        <v>14.178659197983903</v>
      </c>
      <c r="G27" s="45">
        <f t="shared" si="0"/>
        <v>4706.135079673275</v>
      </c>
      <c r="H27" s="40">
        <f t="shared" si="1"/>
        <v>0.94496057632971031</v>
      </c>
      <c r="I27" s="37">
        <f t="shared" si="2"/>
        <v>0.23046787663798066</v>
      </c>
      <c r="J27" s="38">
        <f t="shared" si="3"/>
        <v>0.6525052206656774</v>
      </c>
      <c r="K27" s="38">
        <f t="shared" si="4"/>
        <v>0.10682386653027567</v>
      </c>
      <c r="L27" s="38">
        <f t="shared" si="5"/>
        <v>7.1902328873794229E-3</v>
      </c>
      <c r="M27" s="39">
        <f t="shared" si="6"/>
        <v>3.0128032786870752E-3</v>
      </c>
    </row>
    <row r="28" spans="1:15" ht="15" customHeight="1" thickBot="1" x14ac:dyDescent="0.25">
      <c r="A28" s="47">
        <v>16</v>
      </c>
      <c r="B28" s="48">
        <f>Ph_sa*E27+Ph_a*F27</f>
        <v>1035.4575264105192</v>
      </c>
      <c r="C28" s="49">
        <f>Psj_h*B27+Psj_sj*C27</f>
        <v>2890.870476491295</v>
      </c>
      <c r="D28" s="48">
        <f>Plj_sj*C27+Plj_lj*D27</f>
        <v>474.61854978157498</v>
      </c>
      <c r="E28" s="48">
        <f>Psa_lj*D27+Psa_sa*E27</f>
        <v>32.62948069248489</v>
      </c>
      <c r="F28" s="48">
        <f>Pa_sa*E27+Pa_a*F27</f>
        <v>13.536083797650099</v>
      </c>
      <c r="G28" s="45">
        <f t="shared" si="0"/>
        <v>4447.1121171735249</v>
      </c>
      <c r="H28" s="40">
        <f t="shared" si="1"/>
        <v>0.94739472180222217</v>
      </c>
      <c r="I28" s="37">
        <f t="shared" si="2"/>
        <v>0.23283818782347915</v>
      </c>
      <c r="J28" s="38">
        <f t="shared" si="3"/>
        <v>0.65005567665531694</v>
      </c>
      <c r="K28" s="38">
        <f t="shared" si="4"/>
        <v>0.10672511447344189</v>
      </c>
      <c r="L28" s="38">
        <f t="shared" si="5"/>
        <v>7.3372291574297852E-3</v>
      </c>
      <c r="M28" s="39">
        <f t="shared" si="6"/>
        <v>3.0437918903320343E-3</v>
      </c>
    </row>
    <row r="29" spans="1:15" ht="15" customHeight="1" thickBot="1" x14ac:dyDescent="0.25">
      <c r="A29" s="47">
        <v>17</v>
      </c>
      <c r="B29" s="48">
        <f>Ph_sa*E28+Ph_a*F28</f>
        <v>990.04597016979255</v>
      </c>
      <c r="C29" s="49">
        <f>Psj_h*B28+Psj_sj*C28</f>
        <v>2731.2157753004808</v>
      </c>
      <c r="D29" s="48">
        <f>Plj_sj*C28+Plj_lj*D28</f>
        <v>447.6952996015857</v>
      </c>
      <c r="E29" s="48">
        <f>Psa_lj*D28+Psa_sa*E28</f>
        <v>31.27105827812462</v>
      </c>
      <c r="F29" s="48">
        <f>Pa_sa*E28+Pa_a*F28</f>
        <v>12.942443722920274</v>
      </c>
      <c r="G29" s="45">
        <f t="shared" si="0"/>
        <v>4213.170547072903</v>
      </c>
      <c r="H29" s="40">
        <f t="shared" si="1"/>
        <v>0.94940519265421841</v>
      </c>
      <c r="I29" s="37">
        <f t="shared" si="2"/>
        <v>0.23498834407679656</v>
      </c>
      <c r="J29" s="38">
        <f t="shared" si="3"/>
        <v>0.64825663826924618</v>
      </c>
      <c r="K29" s="38">
        <f t="shared" si="4"/>
        <v>0.10626090128552276</v>
      </c>
      <c r="L29" s="38">
        <f t="shared" si="5"/>
        <v>7.4222151533481513E-3</v>
      </c>
      <c r="M29" s="39">
        <f t="shared" si="6"/>
        <v>3.0719012150865876E-3</v>
      </c>
    </row>
    <row r="30" spans="1:15" ht="15" customHeight="1" thickBot="1" x14ac:dyDescent="0.25">
      <c r="A30" s="47">
        <v>18</v>
      </c>
      <c r="B30" s="48">
        <f>Ph_sa*E29+Ph_a*F29</f>
        <v>946.96498354132473</v>
      </c>
      <c r="C30" s="49">
        <f>Psj_h*B29+Psj_sj*C29</f>
        <v>2588.3257199008476</v>
      </c>
      <c r="D30" s="48">
        <f>Plj_sj*C29+Plj_lj*D29</f>
        <v>422.50295327736444</v>
      </c>
      <c r="E30" s="48">
        <f>Psa_lj*D29+Psa_sa*E29</f>
        <v>29.833072438111124</v>
      </c>
      <c r="F30" s="48">
        <f>Pa_sa*E29+Pa_a*F29</f>
        <v>12.379265771180396</v>
      </c>
      <c r="G30" s="45">
        <f t="shared" si="0"/>
        <v>4000.0059949288284</v>
      </c>
      <c r="H30" s="40">
        <f t="shared" si="1"/>
        <v>0.95090807586475989</v>
      </c>
      <c r="I30" s="37">
        <f t="shared" si="2"/>
        <v>0.23674089107413299</v>
      </c>
      <c r="J30" s="38">
        <f t="shared" si="3"/>
        <v>0.64708046017488563</v>
      </c>
      <c r="K30" s="38">
        <f t="shared" si="4"/>
        <v>0.10562558001488245</v>
      </c>
      <c r="L30" s="38">
        <f t="shared" si="5"/>
        <v>7.458256931597909E-3</v>
      </c>
      <c r="M30" s="39">
        <f t="shared" si="6"/>
        <v>3.0948118045009726E-3</v>
      </c>
    </row>
    <row r="31" spans="1:15" ht="15" customHeight="1" thickBot="1" x14ac:dyDescent="0.25">
      <c r="A31" s="47">
        <v>19</v>
      </c>
      <c r="B31" s="48">
        <f>Ph_sa*E30+Ph_a*F30</f>
        <v>905.39831709677014</v>
      </c>
      <c r="C31" s="49">
        <f>Psj_h*B30+Psj_sj*C30</f>
        <v>2458.7943449806899</v>
      </c>
      <c r="D31" s="48">
        <f>Plj_sj*C30+Plj_lj*D30</f>
        <v>399.23574913856828</v>
      </c>
      <c r="E31" s="48">
        <f>Psa_lj*D30+Psa_sa*E30</f>
        <v>28.373711515061711</v>
      </c>
      <c r="F31" s="48">
        <f>Pa_sa*E30+Pa_a*F30</f>
        <v>11.835881354186837</v>
      </c>
      <c r="G31" s="45">
        <f t="shared" si="0"/>
        <v>3803.6380040852769</v>
      </c>
      <c r="H31" s="40">
        <f t="shared" si="1"/>
        <v>0.9519144937243107</v>
      </c>
      <c r="I31" s="37">
        <f t="shared" si="2"/>
        <v>0.23803482774236981</v>
      </c>
      <c r="J31" s="38">
        <f t="shared" si="3"/>
        <v>0.6464322688804337</v>
      </c>
      <c r="K31" s="38">
        <f t="shared" si="4"/>
        <v>0.1049615522585933</v>
      </c>
      <c r="L31" s="38">
        <f t="shared" si="5"/>
        <v>7.4596245711571604E-3</v>
      </c>
      <c r="M31" s="39">
        <f t="shared" si="6"/>
        <v>3.1117265474460429E-3</v>
      </c>
    </row>
    <row r="32" spans="1:15" ht="15" customHeight="1" thickBot="1" x14ac:dyDescent="0.25">
      <c r="A32" s="47">
        <v>20</v>
      </c>
      <c r="B32" s="48">
        <f>Ph_sa*E31+Ph_a*F31</f>
        <v>864.95707651651128</v>
      </c>
      <c r="C32" s="49">
        <f>Psj_h*B31+Psj_sj*C31</f>
        <v>2339.6762885617445</v>
      </c>
      <c r="D32" s="48">
        <f>Plj_sj*C31+Plj_lj*D31</f>
        <v>377.86122139813182</v>
      </c>
      <c r="E32" s="48">
        <f>Psa_lj*D31+Psa_sa*E31</f>
        <v>26.936350486904885</v>
      </c>
      <c r="F32" s="48">
        <f>Pa_sa*E31+Pa_a*F31</f>
        <v>11.307208006091335</v>
      </c>
      <c r="G32" s="45">
        <f t="shared" si="0"/>
        <v>3620.7381449693839</v>
      </c>
      <c r="H32" s="40">
        <f t="shared" si="1"/>
        <v>0.95249329910881797</v>
      </c>
      <c r="I32" s="37">
        <f t="shared" si="2"/>
        <v>0.23888970753609279</v>
      </c>
      <c r="J32" s="38">
        <f t="shared" si="3"/>
        <v>0.64618765425289493</v>
      </c>
      <c r="K32" s="38">
        <f t="shared" si="4"/>
        <v>0.10436027303524512</v>
      </c>
      <c r="L32" s="38">
        <f t="shared" si="5"/>
        <v>7.4394638353867072E-3</v>
      </c>
      <c r="M32" s="39">
        <f t="shared" si="6"/>
        <v>3.1229013403804005E-3</v>
      </c>
    </row>
    <row r="33" spans="1:13" ht="15" customHeight="1" thickBot="1" x14ac:dyDescent="0.25">
      <c r="A33" s="47">
        <v>21</v>
      </c>
      <c r="B33" s="48">
        <f>Ph_sa*E32+Ph_a*F32</f>
        <v>825.52902176644056</v>
      </c>
      <c r="C33" s="49">
        <f>Psj_h*B32+Psj_sj*C32</f>
        <v>2228.6384575075517</v>
      </c>
      <c r="D33" s="48">
        <f>Plj_sj*C32+Plj_lj*D32</f>
        <v>358.21960802097459</v>
      </c>
      <c r="E33" s="48">
        <f>Psa_lj*D32+Psa_sa*E32</f>
        <v>25.549954238633639</v>
      </c>
      <c r="F33" s="48">
        <f>Pa_sa*E32+Pa_a*F32</f>
        <v>10.791779377429698</v>
      </c>
      <c r="G33" s="45">
        <f t="shared" si="0"/>
        <v>3448.7288209110302</v>
      </c>
      <c r="H33" s="40">
        <f t="shared" si="1"/>
        <v>0.95273978211467869</v>
      </c>
      <c r="I33" s="37">
        <f t="shared" si="2"/>
        <v>0.23937197287328768</v>
      </c>
      <c r="J33" s="38">
        <f t="shared" si="3"/>
        <v>0.64622026643394526</v>
      </c>
      <c r="K33" s="38">
        <f t="shared" si="4"/>
        <v>0.10387004215841646</v>
      </c>
      <c r="L33" s="38">
        <f t="shared" si="5"/>
        <v>7.4085135612037651E-3</v>
      </c>
      <c r="M33" s="39">
        <f t="shared" si="6"/>
        <v>3.1292049731468587E-3</v>
      </c>
    </row>
    <row r="34" spans="1:13" ht="15" customHeight="1" thickBot="1" x14ac:dyDescent="0.25">
      <c r="A34" s="47">
        <v>22</v>
      </c>
      <c r="B34" s="48">
        <f>Ph_sa*E33+Ph_a*F33</f>
        <v>787.15851286861448</v>
      </c>
      <c r="C34" s="49">
        <f>Psj_h*B33+Psj_sj*C33</f>
        <v>2123.964925320156</v>
      </c>
      <c r="D34" s="48">
        <f>Plj_sj*C33+Plj_lj*D33</f>
        <v>340.09628997263525</v>
      </c>
      <c r="E34" s="48">
        <f>Psa_lj*D33+Psa_sa*E33</f>
        <v>24.23124134314666</v>
      </c>
      <c r="F34" s="48">
        <f>Pa_sa*E33+Pa_a*F33</f>
        <v>10.290175902835021</v>
      </c>
      <c r="G34" s="45">
        <f t="shared" si="0"/>
        <v>3285.7411454073876</v>
      </c>
      <c r="H34" s="40">
        <f t="shared" si="1"/>
        <v>0.95275303374465636</v>
      </c>
      <c r="I34" s="37">
        <f t="shared" si="2"/>
        <v>0.23956802378326653</v>
      </c>
      <c r="J34" s="38">
        <f t="shared" si="3"/>
        <v>0.6464188234331566</v>
      </c>
      <c r="K34" s="38">
        <f t="shared" si="4"/>
        <v>0.10350672037814102</v>
      </c>
      <c r="L34" s="38">
        <f t="shared" si="5"/>
        <v>7.3746653405779208E-3</v>
      </c>
      <c r="M34" s="39">
        <f t="shared" si="6"/>
        <v>3.1317670648578063E-3</v>
      </c>
    </row>
    <row r="35" spans="1:13" ht="15" customHeight="1" thickBot="1" x14ac:dyDescent="0.25">
      <c r="A35" s="47">
        <v>23</v>
      </c>
      <c r="B35" s="48">
        <f>Ph_sa*E34+Ph_a*F34</f>
        <v>749.95946854765566</v>
      </c>
      <c r="C35" s="49">
        <f>Psj_h*B34+Psj_sj*C34</f>
        <v>2024.4793386863844</v>
      </c>
      <c r="D35" s="48">
        <f>Plj_sj*C34+Plj_lj*D34</f>
        <v>323.26961400206869</v>
      </c>
      <c r="E35" s="48">
        <f>Psa_lj*D34+Psa_sa*E34</f>
        <v>22.987536105506091</v>
      </c>
      <c r="F35" s="48">
        <f>Pa_sa*E34+Pa_a*F34</f>
        <v>9.8038870449157614</v>
      </c>
      <c r="G35" s="45">
        <f t="shared" si="0"/>
        <v>3130.4998443865306</v>
      </c>
      <c r="H35" s="40">
        <f t="shared" si="1"/>
        <v>0.95262190237641831</v>
      </c>
      <c r="I35" s="37">
        <f t="shared" si="2"/>
        <v>0.23956540674884516</v>
      </c>
      <c r="J35" s="38">
        <f t="shared" si="3"/>
        <v>0.64669523696562015</v>
      </c>
      <c r="K35" s="38">
        <f t="shared" si="4"/>
        <v>0.10326453603942547</v>
      </c>
      <c r="L35" s="38">
        <f t="shared" si="5"/>
        <v>7.3430880843921116E-3</v>
      </c>
      <c r="M35" s="39">
        <f t="shared" si="6"/>
        <v>3.1317321617171275E-3</v>
      </c>
    </row>
    <row r="36" spans="1:13" ht="15" customHeight="1" thickBot="1" x14ac:dyDescent="0.25">
      <c r="A36" s="47">
        <v>24</v>
      </c>
      <c r="B36" s="48">
        <f>Ph_sa*E35+Ph_a*F35</f>
        <v>714.05824846429186</v>
      </c>
      <c r="C36" s="49">
        <f>Psj_h*B35+Psj_sj*C35</f>
        <v>1929.4316163661956</v>
      </c>
      <c r="D36" s="48">
        <f>Plj_sj*C35+Plj_lj*D35</f>
        <v>307.53866531761918</v>
      </c>
      <c r="E36" s="48">
        <f>Psa_lj*D35+Psa_sa*E35</f>
        <v>21.819622289994459</v>
      </c>
      <c r="F36" s="48">
        <f>Pa_sa*E35+Pa_a*F35</f>
        <v>9.3345647104772151</v>
      </c>
      <c r="G36" s="45">
        <f t="shared" si="0"/>
        <v>2982.1827171485784</v>
      </c>
      <c r="H36" s="40">
        <f t="shared" si="1"/>
        <v>0.95241799987015352</v>
      </c>
      <c r="I36" s="37">
        <f t="shared" si="2"/>
        <v>0.23944148168997523</v>
      </c>
      <c r="J36" s="38">
        <f t="shared" si="3"/>
        <v>0.64698638526449059</v>
      </c>
      <c r="K36" s="38">
        <f t="shared" si="4"/>
        <v>0.10312535967335799</v>
      </c>
      <c r="L36" s="38">
        <f t="shared" si="5"/>
        <v>7.3166617741173643E-3</v>
      </c>
      <c r="M36" s="39">
        <f t="shared" si="6"/>
        <v>3.1301115980587814E-3</v>
      </c>
    </row>
    <row r="37" spans="1:13" ht="15" customHeight="1" thickBot="1" x14ac:dyDescent="0.25">
      <c r="A37" s="47">
        <v>25</v>
      </c>
      <c r="B37" s="48">
        <f>Ph_sa*E36+Ph_a*F36</f>
        <v>679.56075530252178</v>
      </c>
      <c r="C37" s="49">
        <f>Psj_h*B36+Psj_sj*C36</f>
        <v>1838.3797440188325</v>
      </c>
      <c r="D37" s="48">
        <f>Plj_sj*C36+Plj_lj*D36</f>
        <v>292.73618908288699</v>
      </c>
      <c r="E37" s="48">
        <f>Psa_lj*D36+Psa_sa*E36</f>
        <v>20.724217042810988</v>
      </c>
      <c r="F37" s="48">
        <f>Pa_sa*E36+Pa_a*F36</f>
        <v>8.8835932669367779</v>
      </c>
      <c r="G37" s="45">
        <f t="shared" si="0"/>
        <v>2840.2844987139888</v>
      </c>
      <c r="H37" s="40">
        <f t="shared" si="1"/>
        <v>0.95219375130132522</v>
      </c>
      <c r="I37" s="37">
        <f t="shared" si="2"/>
        <v>0.23925798827906508</v>
      </c>
      <c r="J37" s="38">
        <f t="shared" si="3"/>
        <v>0.64725197241727217</v>
      </c>
      <c r="K37" s="38">
        <f t="shared" si="4"/>
        <v>0.10306579823796903</v>
      </c>
      <c r="L37" s="38">
        <f t="shared" si="5"/>
        <v>7.2965285879616655E-3</v>
      </c>
      <c r="M37" s="39">
        <f t="shared" si="6"/>
        <v>3.1277124777320904E-3</v>
      </c>
    </row>
    <row r="38" spans="1:13" ht="15" customHeight="1" thickBot="1" x14ac:dyDescent="0.25">
      <c r="A38" s="47">
        <v>26</v>
      </c>
      <c r="B38" s="48">
        <f>Ph_sa*E37+Ph_a*F37</f>
        <v>646.53736135503209</v>
      </c>
      <c r="C38" s="49">
        <f>Psj_h*B37+Psj_sj*C37</f>
        <v>1751.0844698744413</v>
      </c>
      <c r="D38" s="48">
        <f>Plj_sj*C37+Plj_lj*D37</f>
        <v>278.73152419634192</v>
      </c>
      <c r="E38" s="48">
        <f>Psa_lj*D37+Psa_sa*E37</f>
        <v>19.695903615771947</v>
      </c>
      <c r="F38" s="48">
        <f>Pa_sa*E37+Pa_a*F37</f>
        <v>8.451892551890019</v>
      </c>
      <c r="G38" s="45">
        <f t="shared" si="0"/>
        <v>2704.5011515934771</v>
      </c>
      <c r="H38" s="40">
        <f t="shared" si="1"/>
        <v>0.95198361981463908</v>
      </c>
      <c r="I38" s="37">
        <f t="shared" si="2"/>
        <v>0.23905974710866582</v>
      </c>
      <c r="J38" s="38">
        <f t="shared" si="3"/>
        <v>0.64747041015039397</v>
      </c>
      <c r="K38" s="38">
        <f t="shared" si="4"/>
        <v>0.10306208375326993</v>
      </c>
      <c r="L38" s="38">
        <f t="shared" si="5"/>
        <v>7.2826382803228718E-3</v>
      </c>
      <c r="M38" s="39">
        <f t="shared" si="6"/>
        <v>3.1251207073475307E-3</v>
      </c>
    </row>
    <row r="39" spans="1:13" ht="15" customHeight="1" thickBot="1" x14ac:dyDescent="0.25">
      <c r="A39" s="47">
        <v>27</v>
      </c>
      <c r="B39" s="48">
        <f>Ph_sa*E38+Ph_a*F38</f>
        <v>615.01973175936075</v>
      </c>
      <c r="C39" s="49">
        <f>Psj_h*B38+Psj_sj*C38</f>
        <v>1667.4251012363789</v>
      </c>
      <c r="D39" s="48">
        <f>Plj_sj*C38+Plj_lj*D38</f>
        <v>265.42758148109539</v>
      </c>
      <c r="E39" s="48">
        <f>Psa_lj*D38+Psa_sa*E38</f>
        <v>18.728505225686966</v>
      </c>
      <c r="F39" s="48">
        <f>Pa_sa*E38+Pa_a*F38</f>
        <v>8.0398763842963028</v>
      </c>
      <c r="G39" s="45">
        <f t="shared" si="0"/>
        <v>2574.6407960868182</v>
      </c>
      <c r="H39" s="40">
        <f t="shared" si="1"/>
        <v>0.95180702589507638</v>
      </c>
      <c r="I39" s="37">
        <f t="shared" si="2"/>
        <v>0.23887593667206924</v>
      </c>
      <c r="J39" s="38">
        <f t="shared" si="3"/>
        <v>0.64763407142879448</v>
      </c>
      <c r="K39" s="38">
        <f t="shared" si="4"/>
        <v>0.10309305355703104</v>
      </c>
      <c r="L39" s="38">
        <f t="shared" si="5"/>
        <v>7.2742206424105116E-3</v>
      </c>
      <c r="M39" s="39">
        <f t="shared" si="6"/>
        <v>3.1227176996946777E-3</v>
      </c>
    </row>
    <row r="40" spans="1:13" ht="15" customHeight="1" thickBot="1" x14ac:dyDescent="0.25">
      <c r="A40" s="47">
        <v>28</v>
      </c>
      <c r="B40" s="48">
        <f>Ph_sa*E39+Ph_a*F39</f>
        <v>585.00466556023366</v>
      </c>
      <c r="C40" s="49">
        <f>Psj_h*B39+Psj_sj*C39</f>
        <v>1587.3381651067427</v>
      </c>
      <c r="D40" s="48">
        <f>Plj_sj*C39+Plj_lj*D39</f>
        <v>252.75490079118947</v>
      </c>
      <c r="E40" s="48">
        <f>Psa_lj*D39+Psa_sa*E39</f>
        <v>17.815964612059325</v>
      </c>
      <c r="F40" s="48">
        <f>Pa_sa*E39+Pa_a*F39</f>
        <v>7.6475028013010444</v>
      </c>
      <c r="G40" s="45">
        <f t="shared" si="0"/>
        <v>2450.5611988715264</v>
      </c>
      <c r="H40" s="40">
        <f t="shared" si="1"/>
        <v>0.95167190748791508</v>
      </c>
      <c r="I40" s="37">
        <f t="shared" si="2"/>
        <v>0.23872273250291645</v>
      </c>
      <c r="J40" s="38">
        <f t="shared" si="3"/>
        <v>0.64774475570645029</v>
      </c>
      <c r="K40" s="38">
        <f t="shared" si="4"/>
        <v>0.10314163992622673</v>
      </c>
      <c r="L40" s="38">
        <f t="shared" si="5"/>
        <v>7.2701569829243624E-3</v>
      </c>
      <c r="M40" s="39">
        <f t="shared" si="6"/>
        <v>3.1207148814821231E-3</v>
      </c>
    </row>
    <row r="41" spans="1:13" ht="15" customHeight="1" thickBot="1" x14ac:dyDescent="0.25">
      <c r="A41" s="47">
        <v>29</v>
      </c>
      <c r="B41" s="48">
        <f>Ph_sa*E40+Ph_a*F40</f>
        <v>556.46130830458617</v>
      </c>
      <c r="C41" s="49">
        <f>Psj_h*B40+Psj_sj*C40</f>
        <v>1510.7768793231978</v>
      </c>
      <c r="D41" s="48">
        <f>Plj_sj*C40+Plj_lj*D40</f>
        <v>240.66486357982842</v>
      </c>
      <c r="E41" s="48">
        <f>Psa_lj*D40+Psa_sa*E40</f>
        <v>16.952830980457062</v>
      </c>
      <c r="F41" s="48">
        <f>Pa_sa*E40+Pa_a*F40</f>
        <v>7.2743683578682941</v>
      </c>
      <c r="G41" s="45">
        <f t="shared" si="0"/>
        <v>2332.1302505459375</v>
      </c>
      <c r="H41" s="40">
        <f t="shared" si="1"/>
        <v>0.95157823844432976</v>
      </c>
      <c r="I41" s="37">
        <f t="shared" si="2"/>
        <v>0.23860644497635669</v>
      </c>
      <c r="J41" s="38">
        <f t="shared" si="3"/>
        <v>0.64780982064339421</v>
      </c>
      <c r="K41" s="38">
        <f t="shared" si="4"/>
        <v>0.10319529259718244</v>
      </c>
      <c r="L41" s="38">
        <f t="shared" si="5"/>
        <v>7.2692470656338798E-3</v>
      </c>
      <c r="M41" s="39">
        <f t="shared" si="6"/>
        <v>3.1191947174328744E-3</v>
      </c>
    </row>
    <row r="42" spans="1:13" ht="15" customHeight="1" thickBot="1" x14ac:dyDescent="0.25">
      <c r="A42" s="47">
        <v>30</v>
      </c>
      <c r="B42" s="48">
        <f>Ph_sa*E41+Ph_a*F41</f>
        <v>529.33926040244808</v>
      </c>
      <c r="C42" s="49">
        <f>Psj_h*B41+Psj_sj*C41</f>
        <v>1437.6875292698037</v>
      </c>
      <c r="D42" s="48">
        <f>Plj_sj*C41+Plj_lj*D41</f>
        <v>229.12332870013756</v>
      </c>
      <c r="E42" s="48">
        <f>Psa_lj*D41+Psa_sa*E41</f>
        <v>16.134463136688456</v>
      </c>
      <c r="F42" s="48">
        <f>Pa_sa*E41+Pa_a*F41</f>
        <v>6.9198141281591177</v>
      </c>
      <c r="G42" s="45">
        <f t="shared" si="0"/>
        <v>2219.2043956372368</v>
      </c>
      <c r="H42" s="40">
        <f t="shared" si="1"/>
        <v>0.95152111072211332</v>
      </c>
      <c r="I42" s="37">
        <f t="shared" si="2"/>
        <v>0.23852659153121863</v>
      </c>
      <c r="J42" s="38">
        <f t="shared" si="3"/>
        <v>0.6478391679901917</v>
      </c>
      <c r="K42" s="38">
        <f t="shared" si="4"/>
        <v>0.10324570785393816</v>
      </c>
      <c r="L42" s="38">
        <f t="shared" si="5"/>
        <v>7.2703817496069358E-3</v>
      </c>
      <c r="M42" s="39">
        <f t="shared" si="6"/>
        <v>3.1181508750446202E-3</v>
      </c>
    </row>
    <row r="43" spans="1:13" ht="15" customHeight="1" thickBot="1" x14ac:dyDescent="0.25">
      <c r="A43" s="47">
        <v>31</v>
      </c>
      <c r="B43" s="48">
        <f>Ph_sa*E42+Ph_a*F42</f>
        <v>503.57608580918838</v>
      </c>
      <c r="C43" s="49">
        <f>Psj_h*B42+Psj_sj*C42</f>
        <v>1367.9983338483244</v>
      </c>
      <c r="D43" s="48">
        <f>Plj_sj*C42+Plj_lj*D42</f>
        <v>218.10534083167116</v>
      </c>
      <c r="E43" s="48">
        <f>Psa_lj*D42+Psa_sa*E42</f>
        <v>15.357047104524142</v>
      </c>
      <c r="F43" s="48">
        <f>Pa_sa*E42+Pa_a*F42</f>
        <v>6.5830238624315376</v>
      </c>
      <c r="G43" s="45">
        <f t="shared" si="0"/>
        <v>2111.6198314561398</v>
      </c>
      <c r="H43" s="40">
        <f t="shared" si="1"/>
        <v>0.95149319452146397</v>
      </c>
      <c r="I43" s="37">
        <f t="shared" si="2"/>
        <v>0.23847857379797871</v>
      </c>
      <c r="J43" s="38">
        <f t="shared" si="3"/>
        <v>0.64784309820815345</v>
      </c>
      <c r="K43" s="38">
        <f t="shared" si="4"/>
        <v>0.10328816654523895</v>
      </c>
      <c r="L43" s="38">
        <f t="shared" si="5"/>
        <v>7.2726382257615775E-3</v>
      </c>
      <c r="M43" s="39">
        <f t="shared" si="6"/>
        <v>3.1175232228672469E-3</v>
      </c>
    </row>
    <row r="44" spans="1:13" ht="15" customHeight="1" thickBot="1" x14ac:dyDescent="0.25">
      <c r="A44" s="47">
        <v>32</v>
      </c>
      <c r="B44" s="48">
        <f>Ph_sa*E43+Ph_a*F43</f>
        <v>479.10346973166759</v>
      </c>
      <c r="C44" s="49">
        <f>Psj_h*B43+Psj_sj*C43</f>
        <v>1301.616686616574</v>
      </c>
      <c r="D44" s="48">
        <f>Plj_sj*C43+Plj_lj*D43</f>
        <v>207.59113061727919</v>
      </c>
      <c r="E44" s="48">
        <f>Psa_lj*D43+Psa_sa*E43</f>
        <v>14.617507601087219</v>
      </c>
      <c r="F44" s="48">
        <f>Pa_sa*E43+Pa_a*F43</f>
        <v>6.2631044804693303</v>
      </c>
      <c r="G44" s="45">
        <f t="shared" si="0"/>
        <v>2009.1918990470776</v>
      </c>
      <c r="H44" s="40">
        <f t="shared" si="1"/>
        <v>0.95148653351640355</v>
      </c>
      <c r="I44" s="37">
        <f t="shared" si="2"/>
        <v>0.23845580402693115</v>
      </c>
      <c r="J44" s="38">
        <f t="shared" si="3"/>
        <v>0.64783094498534788</v>
      </c>
      <c r="K44" s="38">
        <f t="shared" si="4"/>
        <v>0.10332070854741938</v>
      </c>
      <c r="L44" s="38">
        <f t="shared" si="5"/>
        <v>7.2753168117092402E-3</v>
      </c>
      <c r="M44" s="39">
        <f t="shared" si="6"/>
        <v>3.1172256285921739E-3</v>
      </c>
    </row>
    <row r="45" spans="1:13" ht="15" customHeight="1" thickBot="1" x14ac:dyDescent="0.25">
      <c r="A45" s="47">
        <v>33</v>
      </c>
      <c r="B45" s="48">
        <f>Ph_sa*E44+Ph_a*F44</f>
        <v>455.85178788220156</v>
      </c>
      <c r="C45" s="49">
        <f>Psj_h*B44+Psj_sj*C44</f>
        <v>1238.4313727603271</v>
      </c>
      <c r="D45" s="48">
        <f>Plj_sj*C44+Plj_lj*D44</f>
        <v>197.5633570865314</v>
      </c>
      <c r="E45" s="48">
        <f>Psa_lj*D44+Psa_sa*E44</f>
        <v>13.913371665669789</v>
      </c>
      <c r="F45" s="48">
        <f>Pa_sa*E44+Pa_a*F44</f>
        <v>5.9591457988140553</v>
      </c>
      <c r="G45" s="45">
        <f t="shared" si="0"/>
        <v>1911.7190351935437</v>
      </c>
      <c r="H45" s="40">
        <f t="shared" si="1"/>
        <v>0.95149372344573024</v>
      </c>
      <c r="I45" s="37">
        <f t="shared" si="2"/>
        <v>0.23845124701394774</v>
      </c>
      <c r="J45" s="38">
        <f t="shared" si="3"/>
        <v>0.64781034763037104</v>
      </c>
      <c r="K45" s="38">
        <f t="shared" si="4"/>
        <v>0.10334330173499054</v>
      </c>
      <c r="L45" s="38">
        <f t="shared" si="5"/>
        <v>7.2779375052156609E-3</v>
      </c>
      <c r="M45" s="39">
        <f t="shared" si="6"/>
        <v>3.117166115475095E-3</v>
      </c>
    </row>
    <row r="46" spans="1:13" ht="15" customHeight="1" thickBot="1" x14ac:dyDescent="0.25">
      <c r="A46" s="47">
        <v>34</v>
      </c>
      <c r="B46" s="48">
        <f>Ph_sa*E45+Ph_a*F45</f>
        <v>433.75316718374438</v>
      </c>
      <c r="C46" s="49">
        <f>Psj_h*B45+Psj_sj*C45</f>
        <v>1178.3172118709961</v>
      </c>
      <c r="D46" s="48">
        <f>Plj_sj*C45+Plj_lj*D45</f>
        <v>188.0054001255865</v>
      </c>
      <c r="E46" s="48">
        <f>Psa_lj*D45+Psa_sa*E45</f>
        <v>13.242623260630895</v>
      </c>
      <c r="F46" s="48">
        <f>Pa_sa*E45+Pa_a*F45</f>
        <v>5.6702605374263095</v>
      </c>
      <c r="G46" s="45">
        <f t="shared" si="0"/>
        <v>1818.9886629783839</v>
      </c>
      <c r="H46" s="40">
        <f t="shared" si="1"/>
        <v>0.95150857346305562</v>
      </c>
      <c r="I46" s="37">
        <f t="shared" si="2"/>
        <v>0.23845842253547839</v>
      </c>
      <c r="J46" s="38">
        <f t="shared" si="3"/>
        <v>0.64778700156472535</v>
      </c>
      <c r="K46" s="38">
        <f t="shared" si="4"/>
        <v>0.10335710384129024</v>
      </c>
      <c r="L46" s="38">
        <f t="shared" si="5"/>
        <v>7.2802120926623191E-3</v>
      </c>
      <c r="M46" s="39">
        <f t="shared" si="6"/>
        <v>3.1172599658438292E-3</v>
      </c>
    </row>
    <row r="47" spans="1:13" ht="15" customHeight="1" thickBot="1" x14ac:dyDescent="0.25">
      <c r="A47" s="47">
        <v>35</v>
      </c>
      <c r="B47" s="48">
        <f>Ph_sa*E46+Ph_a*F46</f>
        <v>412.74328373538197</v>
      </c>
      <c r="C47" s="49">
        <f>Psj_h*B46+Psj_sj*C46</f>
        <v>1121.1403877943376</v>
      </c>
      <c r="D47" s="48">
        <f>Plj_sj*C46+Plj_lj*D46</f>
        <v>178.90045684044716</v>
      </c>
      <c r="E47" s="48">
        <f>Psa_lj*D46+Psa_sa*E46</f>
        <v>12.603571666136414</v>
      </c>
      <c r="F47" s="48">
        <f>Pa_sa*E46+Pa_a*F46</f>
        <v>5.3956078197301123</v>
      </c>
      <c r="G47" s="45">
        <f t="shared" si="0"/>
        <v>1730.7833078560329</v>
      </c>
      <c r="H47" s="40">
        <f t="shared" si="1"/>
        <v>0.95152637085386726</v>
      </c>
      <c r="I47" s="37">
        <f t="shared" si="2"/>
        <v>0.23847195767485069</v>
      </c>
      <c r="J47" s="38">
        <f t="shared" si="3"/>
        <v>0.64776473328895445</v>
      </c>
      <c r="K47" s="38">
        <f t="shared" si="4"/>
        <v>0.10336386769413433</v>
      </c>
      <c r="L47" s="38">
        <f t="shared" si="5"/>
        <v>7.2820044016652739E-3</v>
      </c>
      <c r="M47" s="39">
        <f t="shared" si="6"/>
        <v>3.1174369403953834E-3</v>
      </c>
    </row>
    <row r="48" spans="1:13" ht="15" customHeight="1" thickBot="1" x14ac:dyDescent="0.25">
      <c r="A48" s="47">
        <v>36</v>
      </c>
      <c r="B48" s="48">
        <f>Ph_sa*E47+Ph_a*F47</f>
        <v>392.76220343254141</v>
      </c>
      <c r="C48" s="49">
        <f>Psj_h*B47+Psj_sj*C47</f>
        <v>1066.7634091408022</v>
      </c>
      <c r="D48" s="48">
        <f>Plj_sj*C47+Plj_lj*D47</f>
        <v>170.23119837050766</v>
      </c>
      <c r="E48" s="48">
        <f>Psa_lj*D47+Psa_sa*E47</f>
        <v>11.994744556273531</v>
      </c>
      <c r="F48" s="48">
        <f>Pa_sa*E47+Pa_a*F47</f>
        <v>5.1344041585779552</v>
      </c>
      <c r="G48" s="45">
        <f t="shared" si="0"/>
        <v>1646.8859596587026</v>
      </c>
      <c r="H48" s="40">
        <f t="shared" si="1"/>
        <v>0.95154386971649407</v>
      </c>
      <c r="I48" s="37">
        <f t="shared" si="2"/>
        <v>0.23848779639480117</v>
      </c>
      <c r="J48" s="38">
        <f t="shared" si="3"/>
        <v>0.64774576702437614</v>
      </c>
      <c r="K48" s="38">
        <f t="shared" si="4"/>
        <v>0.1033655046799877</v>
      </c>
      <c r="L48" s="38">
        <f t="shared" si="5"/>
        <v>7.2832878839766768E-3</v>
      </c>
      <c r="M48" s="39">
        <f t="shared" si="6"/>
        <v>3.1176440168583374E-3</v>
      </c>
    </row>
    <row r="49" spans="1:13" ht="15" customHeight="1" thickBot="1" x14ac:dyDescent="0.25">
      <c r="A49" s="47">
        <v>37</v>
      </c>
      <c r="B49" s="48">
        <f>Ph_sa*E48+Ph_a*F48</f>
        <v>373.75456315435719</v>
      </c>
      <c r="C49" s="49">
        <f>Psj_h*B48+Psj_sj*C48</f>
        <v>1015.0491639429495</v>
      </c>
      <c r="D49" s="48">
        <f>Plj_sj*C48+Plj_lj*D48</f>
        <v>161.97977755904122</v>
      </c>
      <c r="E49" s="48">
        <f>Psa_lj*D48+Psa_sa*E48</f>
        <v>11.414808556418194</v>
      </c>
      <c r="F49" s="48">
        <f>Pa_sa*E48+Pa_a*F48</f>
        <v>4.885925822638109</v>
      </c>
      <c r="G49" s="45">
        <f t="shared" si="0"/>
        <v>1567.0842390354039</v>
      </c>
      <c r="H49" s="40">
        <f t="shared" si="1"/>
        <v>0.95155911057365983</v>
      </c>
      <c r="I49" s="37">
        <f t="shared" si="2"/>
        <v>0.23850317286351908</v>
      </c>
      <c r="J49" s="38">
        <f t="shared" si="3"/>
        <v>0.64773107830358134</v>
      </c>
      <c r="K49" s="38">
        <f t="shared" si="4"/>
        <v>0.10336379725109451</v>
      </c>
      <c r="L49" s="38">
        <f t="shared" si="5"/>
        <v>7.2841065413588833E-3</v>
      </c>
      <c r="M49" s="39">
        <f t="shared" si="6"/>
        <v>3.1178450404463071E-3</v>
      </c>
    </row>
    <row r="50" spans="1:13" ht="15" customHeight="1" thickBot="1" x14ac:dyDescent="0.25">
      <c r="A50" s="47">
        <v>38</v>
      </c>
      <c r="B50" s="48">
        <f>Ph_sa*E49+Ph_a*F49</f>
        <v>355.66934663369926</v>
      </c>
      <c r="C50" s="49">
        <f>Psj_h*B49+Psj_sj*C49</f>
        <v>965.8638923810845</v>
      </c>
      <c r="D50" s="48">
        <f>Plj_sj*C49+Plj_lj*D49</f>
        <v>154.12802456160873</v>
      </c>
      <c r="E50" s="48">
        <f>Psa_lj*D49+Psa_sa*E49</f>
        <v>10.862515209098992</v>
      </c>
      <c r="F50" s="48">
        <f>Pa_sa*E49+Pa_a*F49</f>
        <v>4.6495059050380041</v>
      </c>
      <c r="G50" s="45">
        <f t="shared" si="0"/>
        <v>1491.1732846905295</v>
      </c>
      <c r="H50" s="40">
        <f t="shared" si="1"/>
        <v>0.95157115702920947</v>
      </c>
      <c r="I50" s="37">
        <f t="shared" si="2"/>
        <v>0.23851644224400995</v>
      </c>
      <c r="J50" s="38">
        <f t="shared" si="3"/>
        <v>0.64772075941632423</v>
      </c>
      <c r="K50" s="38">
        <f t="shared" si="4"/>
        <v>0.1033602373003857</v>
      </c>
      <c r="L50" s="38">
        <f t="shared" si="5"/>
        <v>7.2845425281028581E-3</v>
      </c>
      <c r="M50" s="39">
        <f t="shared" si="6"/>
        <v>3.1180185111772162E-3</v>
      </c>
    </row>
    <row r="51" spans="1:13" ht="15" customHeight="1" thickBot="1" x14ac:dyDescent="0.25">
      <c r="A51" s="47">
        <v>39</v>
      </c>
      <c r="B51" s="48">
        <f>Ph_sa*E50+Ph_a*F50</f>
        <v>338.45945094867909</v>
      </c>
      <c r="C51" s="49">
        <f>Psj_h*B50+Psj_sj*C50</f>
        <v>919.07912532164937</v>
      </c>
      <c r="D51" s="48">
        <f>Plj_sj*C50+Plj_lj*D50</f>
        <v>146.65771507888792</v>
      </c>
      <c r="E51" s="48">
        <f>Psa_lj*D50+Psa_sa*E50</f>
        <v>10.336667839276078</v>
      </c>
      <c r="F51" s="48">
        <f>Pa_sa*E50+Pa_a*F50</f>
        <v>4.4245286555212875</v>
      </c>
      <c r="G51" s="45">
        <f t="shared" si="0"/>
        <v>1418.9574878440139</v>
      </c>
      <c r="H51" s="40">
        <f t="shared" si="1"/>
        <v>0.95157981251337498</v>
      </c>
      <c r="I51" s="37">
        <f t="shared" si="2"/>
        <v>0.23852684372027216</v>
      </c>
      <c r="J51" s="38">
        <f t="shared" si="3"/>
        <v>0.64771434887602763</v>
      </c>
      <c r="K51" s="38">
        <f t="shared" si="4"/>
        <v>0.10335596121468159</v>
      </c>
      <c r="L51" s="38">
        <f t="shared" si="5"/>
        <v>7.28469170347152E-3</v>
      </c>
      <c r="M51" s="39">
        <f t="shared" si="6"/>
        <v>3.1181544855469808E-3</v>
      </c>
    </row>
    <row r="52" spans="1:13" ht="15" customHeight="1" thickBot="1" x14ac:dyDescent="0.25">
      <c r="A52" s="47">
        <v>40</v>
      </c>
      <c r="B52" s="48">
        <f>Ph_sa*E51+Ph_a*F51</f>
        <v>322.0811811323685</v>
      </c>
      <c r="C52" s="49">
        <f>Psj_h*B51+Psj_sj*C51</f>
        <v>874.57275449147778</v>
      </c>
      <c r="D52" s="48">
        <f>Plj_sj*C51+Plj_lj*D51</f>
        <v>139.55083769694687</v>
      </c>
      <c r="E52" s="48">
        <f>Psa_lj*D51+Psa_sa*E51</f>
        <v>9.8361040528851564</v>
      </c>
      <c r="F52" s="48">
        <f>Pa_sa*E51+Pa_a*F51</f>
        <v>4.210422873378115</v>
      </c>
      <c r="G52" s="45">
        <f t="shared" si="0"/>
        <v>1350.2513002470564</v>
      </c>
      <c r="H52" s="40">
        <f t="shared" si="1"/>
        <v>0.9515853583821493</v>
      </c>
      <c r="I52" s="37">
        <f t="shared" si="2"/>
        <v>0.23853424993809455</v>
      </c>
      <c r="J52" s="38">
        <f t="shared" si="3"/>
        <v>0.64771109965341755</v>
      </c>
      <c r="K52" s="38">
        <f t="shared" si="4"/>
        <v>0.10335175213044651</v>
      </c>
      <c r="L52" s="38">
        <f t="shared" si="5"/>
        <v>7.2846469772592983E-3</v>
      </c>
      <c r="M52" s="39">
        <f t="shared" si="6"/>
        <v>3.118251300782107E-3</v>
      </c>
    </row>
    <row r="53" spans="1:13" ht="15" customHeight="1" thickBot="1" x14ac:dyDescent="0.25">
      <c r="A53" s="47">
        <v>41</v>
      </c>
      <c r="B53" s="48">
        <f>Ph_sa*E52+Ph_a*F52</f>
        <v>306.4937595773211</v>
      </c>
      <c r="C53" s="49">
        <f>Psj_h*B52+Psj_sj*C52</f>
        <v>832.22944367185755</v>
      </c>
      <c r="D53" s="48">
        <f>Plj_sj*C52+Plj_lj*D52</f>
        <v>132.78981982799354</v>
      </c>
      <c r="E53" s="48">
        <f>Psa_lj*D52+Psa_sa*E52</f>
        <v>9.3596888803096689</v>
      </c>
      <c r="F53" s="48">
        <f>Pa_sa*E52+Pa_a*F52</f>
        <v>4.0066554940762273</v>
      </c>
      <c r="G53" s="45">
        <f t="shared" si="0"/>
        <v>1284.8793674515582</v>
      </c>
      <c r="H53" s="40">
        <f t="shared" si="1"/>
        <v>0.95158833625267858</v>
      </c>
      <c r="I53" s="37">
        <f t="shared" si="2"/>
        <v>0.23853893785003621</v>
      </c>
      <c r="J53" s="38">
        <f t="shared" si="3"/>
        <v>0.64771017789982044</v>
      </c>
      <c r="K53" s="38">
        <f t="shared" si="4"/>
        <v>0.10334808324564361</v>
      </c>
      <c r="L53" s="38">
        <f t="shared" si="5"/>
        <v>7.2844884254572194E-3</v>
      </c>
      <c r="M53" s="39">
        <f t="shared" si="6"/>
        <v>3.1183125790423933E-3</v>
      </c>
    </row>
    <row r="54" spans="1:13" ht="15" customHeight="1" thickBot="1" x14ac:dyDescent="0.25">
      <c r="A54" s="47">
        <v>42</v>
      </c>
      <c r="B54" s="48">
        <f>Ph_sa*E53+Ph_a*F53</f>
        <v>291.65889708798682</v>
      </c>
      <c r="C54" s="49">
        <f>Psj_h*B53+Psj_sj*C53</f>
        <v>791.94058661600752</v>
      </c>
      <c r="D54" s="48">
        <f>Plj_sj*C53+Plj_lj*D53</f>
        <v>126.35769547956906</v>
      </c>
      <c r="E54" s="48">
        <f>Psa_lj*D53+Psa_sa*E53</f>
        <v>8.9063143931030719</v>
      </c>
      <c r="F54" s="48">
        <f>Pa_sa*E53+Pa_a*F53</f>
        <v>3.8127259819559653</v>
      </c>
      <c r="G54" s="45">
        <f t="shared" si="0"/>
        <v>1222.6762195586223</v>
      </c>
      <c r="H54" s="40">
        <f t="shared" si="1"/>
        <v>0.95158938338527954</v>
      </c>
      <c r="I54" s="37">
        <f t="shared" si="2"/>
        <v>0.23854139994092113</v>
      </c>
      <c r="J54" s="38">
        <f t="shared" si="3"/>
        <v>0.64771079534195297</v>
      </c>
      <c r="K54" s="38">
        <f t="shared" si="4"/>
        <v>0.10334518121664567</v>
      </c>
      <c r="L54" s="38">
        <f t="shared" si="5"/>
        <v>7.284278740874007E-3</v>
      </c>
      <c r="M54" s="39">
        <f t="shared" si="6"/>
        <v>3.1183447596063768E-3</v>
      </c>
    </row>
    <row r="55" spans="1:13" ht="15" customHeight="1" thickBot="1" x14ac:dyDescent="0.25">
      <c r="A55" s="47">
        <v>43</v>
      </c>
      <c r="B55" s="48">
        <f>Ph_sa*E54+Ph_a*F54</f>
        <v>277.54044402297228</v>
      </c>
      <c r="C55" s="49">
        <f>Psj_h*B54+Psj_sj*C54</f>
        <v>753.60398792544447</v>
      </c>
      <c r="D55" s="48">
        <f>Plj_sj*C54+Plj_lj*D54</f>
        <v>120.23821350102924</v>
      </c>
      <c r="E55" s="48">
        <f>Psa_lj*D54+Psa_sa*E54</f>
        <v>8.4749026302081081</v>
      </c>
      <c r="F55" s="48">
        <f>Pa_sa*E54+Pa_a*F54</f>
        <v>3.628161769979859</v>
      </c>
      <c r="G55" s="45">
        <f t="shared" si="0"/>
        <v>1163.4857098496341</v>
      </c>
      <c r="H55" s="40">
        <f t="shared" si="1"/>
        <v>0.95158912021042474</v>
      </c>
      <c r="I55" s="37">
        <f t="shared" si="2"/>
        <v>0.2385422026875095</v>
      </c>
      <c r="J55" s="38">
        <f t="shared" si="3"/>
        <v>0.64771228520102608</v>
      </c>
      <c r="K55" s="38">
        <f t="shared" si="4"/>
        <v>0.10334309436131237</v>
      </c>
      <c r="L55" s="38">
        <f t="shared" si="5"/>
        <v>7.2840625015526683E-3</v>
      </c>
      <c r="M55" s="39">
        <f t="shared" si="6"/>
        <v>3.1183552485992746E-3</v>
      </c>
    </row>
    <row r="56" spans="1:13" ht="15" customHeight="1" thickBot="1" x14ac:dyDescent="0.25">
      <c r="A56" s="47">
        <v>44</v>
      </c>
      <c r="B56" s="48">
        <f>Ph_sa*E55+Ph_a*F55</f>
        <v>264.10412168459419</v>
      </c>
      <c r="C56" s="49">
        <f>Psj_h*B55+Psj_sj*C55</f>
        <v>717.12340322709372</v>
      </c>
      <c r="D56" s="48">
        <f>Plj_sj*C55+Plj_lj*D55</f>
        <v>114.41589370267209</v>
      </c>
      <c r="E56" s="48">
        <f>Psa_lj*D55+Psa_sa*E55</f>
        <v>8.064409650321485</v>
      </c>
      <c r="F56" s="48">
        <f>Pa_sa*E55+Pa_a*F55</f>
        <v>3.4525147485333982</v>
      </c>
      <c r="G56" s="45">
        <f t="shared" si="0"/>
        <v>1107.1603430132147</v>
      </c>
      <c r="H56" s="40">
        <f t="shared" si="1"/>
        <v>0.95158808324030897</v>
      </c>
      <c r="I56" s="37">
        <f t="shared" si="2"/>
        <v>0.23854189083924038</v>
      </c>
      <c r="J56" s="38">
        <f t="shared" si="3"/>
        <v>0.64771413440928705</v>
      </c>
      <c r="K56" s="38">
        <f t="shared" si="4"/>
        <v>0.10334175571289086</v>
      </c>
      <c r="L56" s="38">
        <f t="shared" si="5"/>
        <v>7.2838678708213363E-3</v>
      </c>
      <c r="M56" s="39">
        <f t="shared" si="6"/>
        <v>3.1183511677605222E-3</v>
      </c>
    </row>
    <row r="57" spans="1:13" ht="15" customHeight="1" thickBot="1" x14ac:dyDescent="0.25">
      <c r="A57" s="47">
        <v>45</v>
      </c>
      <c r="B57" s="48">
        <f>Ph_sa*E56+Ph_a*F56</f>
        <v>251.31732389397294</v>
      </c>
      <c r="C57" s="49">
        <f>Psj_h*B56+Psj_sj*C56</f>
        <v>682.40803460574796</v>
      </c>
      <c r="D57" s="48">
        <f>Plj_sj*C56+Plj_lj*D56</f>
        <v>108.87604211432898</v>
      </c>
      <c r="E57" s="48">
        <f>Psa_lj*D56+Psa_sa*E56</f>
        <v>7.6738293618700233</v>
      </c>
      <c r="F57" s="48">
        <f>Pa_sa*E56+Pa_a*F56</f>
        <v>3.2853586717079835</v>
      </c>
      <c r="G57" s="45">
        <f t="shared" si="0"/>
        <v>1053.560588647628</v>
      </c>
      <c r="H57" s="40">
        <f t="shared" si="1"/>
        <v>0.95158669381628791</v>
      </c>
      <c r="I57" s="37">
        <f t="shared" si="2"/>
        <v>0.23854093120222825</v>
      </c>
      <c r="J57" s="38">
        <f t="shared" si="3"/>
        <v>0.64771598516389162</v>
      </c>
      <c r="K57" s="38">
        <f t="shared" si="4"/>
        <v>0.10334103542548465</v>
      </c>
      <c r="L57" s="38">
        <f t="shared" si="5"/>
        <v>7.283709588757784E-3</v>
      </c>
      <c r="M57" s="39">
        <f t="shared" si="6"/>
        <v>3.1183386196375635E-3</v>
      </c>
    </row>
    <row r="58" spans="1:13" ht="15" customHeight="1" thickBot="1" x14ac:dyDescent="0.25">
      <c r="A58" s="47">
        <v>46</v>
      </c>
      <c r="B58" s="48">
        <f>Ph_sa*E57+Ph_a*F57</f>
        <v>239.14897431716099</v>
      </c>
      <c r="C58" s="49">
        <f>Psj_h*B57+Psj_sj*C57</f>
        <v>649.37204195627248</v>
      </c>
      <c r="D58" s="48">
        <f>Plj_sj*C57+Plj_lj*D57</f>
        <v>103.6047372955843</v>
      </c>
      <c r="E58" s="48">
        <f>Psa_lj*D57+Psa_sa*E57</f>
        <v>7.3021964249676063</v>
      </c>
      <c r="F58" s="48">
        <f>Pa_sa*E57+Pa_a*F57</f>
        <v>3.126287292353001</v>
      </c>
      <c r="G58" s="45">
        <f t="shared" si="0"/>
        <v>1002.5542372863384</v>
      </c>
      <c r="H58" s="40">
        <f t="shared" si="1"/>
        <v>0.95158525257180326</v>
      </c>
      <c r="I58" s="37">
        <f t="shared" si="2"/>
        <v>0.2385396873534513</v>
      </c>
      <c r="J58" s="38">
        <f t="shared" si="3"/>
        <v>0.64771761746672074</v>
      </c>
      <c r="K58" s="38">
        <f t="shared" si="4"/>
        <v>0.10334078042103359</v>
      </c>
      <c r="L58" s="38">
        <f t="shared" si="5"/>
        <v>7.2835924016767519E-3</v>
      </c>
      <c r="M58" s="39">
        <f t="shared" si="6"/>
        <v>3.1183223571176282E-3</v>
      </c>
    </row>
    <row r="59" spans="1:13" ht="15" customHeight="1" thickBot="1" x14ac:dyDescent="0.25">
      <c r="A59" s="47">
        <v>47</v>
      </c>
      <c r="B59" s="48">
        <f>Ph_sa*E58+Ph_a*F58</f>
        <v>227.56942456995523</v>
      </c>
      <c r="C59" s="49">
        <f>Psj_h*B58+Psj_sj*C58</f>
        <v>617.93410315934318</v>
      </c>
      <c r="D59" s="48">
        <f>Plj_sj*C58+Plj_lj*D58</f>
        <v>98.588798375143696</v>
      </c>
      <c r="E59" s="48">
        <f>Psa_lj*D58+Psa_sa*E58</f>
        <v>6.9485879704440094</v>
      </c>
      <c r="F59" s="48">
        <f>Pa_sa*E58+Pa_a*F58</f>
        <v>2.9749130301658369</v>
      </c>
      <c r="G59" s="45">
        <f t="shared" si="0"/>
        <v>954.01582710505193</v>
      </c>
      <c r="H59" s="40">
        <f t="shared" si="1"/>
        <v>0.95158395034453824</v>
      </c>
      <c r="I59" s="37">
        <f t="shared" si="2"/>
        <v>0.23853841634945572</v>
      </c>
      <c r="J59" s="38">
        <f t="shared" si="3"/>
        <v>0.64771892205861592</v>
      </c>
      <c r="K59" s="38">
        <f t="shared" si="4"/>
        <v>0.10334084149768255</v>
      </c>
      <c r="L59" s="38">
        <f t="shared" si="5"/>
        <v>7.2835143537706339E-3</v>
      </c>
      <c r="M59" s="39">
        <f t="shared" si="6"/>
        <v>3.1183057404751556E-3</v>
      </c>
    </row>
    <row r="60" spans="1:13" ht="15" customHeight="1" thickBot="1" x14ac:dyDescent="0.25">
      <c r="A60" s="47">
        <v>48</v>
      </c>
      <c r="B60" s="48">
        <f>Ph_sa*E59+Ph_a*F59</f>
        <v>216.55037979726595</v>
      </c>
      <c r="C60" s="49">
        <f>Psj_h*B59+Psj_sj*C59</f>
        <v>588.01703610573804</v>
      </c>
      <c r="D60" s="48">
        <f>Plj_sj*C59+Plj_lj*D59</f>
        <v>93.815743380958551</v>
      </c>
      <c r="E60" s="48">
        <f>Psa_lj*D59+Psa_sa*E59</f>
        <v>6.6121241649705453</v>
      </c>
      <c r="F60" s="48">
        <f>Pa_sa*E59+Pa_a*F59</f>
        <v>2.8308659989042635</v>
      </c>
      <c r="G60" s="45">
        <f t="shared" si="0"/>
        <v>907.82614944783734</v>
      </c>
      <c r="H60" s="40">
        <f t="shared" si="1"/>
        <v>0.95158288789705714</v>
      </c>
      <c r="I60" s="37">
        <f t="shared" si="2"/>
        <v>0.23853727933368887</v>
      </c>
      <c r="J60" s="38">
        <f t="shared" si="3"/>
        <v>0.64771987066398651</v>
      </c>
      <c r="K60" s="38">
        <f t="shared" si="4"/>
        <v>0.10334108952250344</v>
      </c>
      <c r="L60" s="38">
        <f t="shared" si="5"/>
        <v>7.2834696037255651E-3</v>
      </c>
      <c r="M60" s="39">
        <f t="shared" si="6"/>
        <v>3.1182908760956788E-3</v>
      </c>
    </row>
    <row r="61" spans="1:13" ht="15" customHeight="1" thickBot="1" x14ac:dyDescent="0.25">
      <c r="A61" s="47">
        <v>49</v>
      </c>
      <c r="B61" s="48">
        <f>Ph_sa*E60+Ph_a*F60</f>
        <v>206.06484109776588</v>
      </c>
      <c r="C61" s="49">
        <f>Psj_h*B60+Psj_sj*C60</f>
        <v>559.54748274548831</v>
      </c>
      <c r="D61" s="48">
        <f>Plj_sj*C60+Plj_lj*D60</f>
        <v>89.273744098259456</v>
      </c>
      <c r="E61" s="48">
        <f>Psa_lj*D60+Psa_sa*E60</f>
        <v>6.2919678047481247</v>
      </c>
      <c r="F61" s="48">
        <f>Pa_sa*E60+Pa_a*F60</f>
        <v>2.6937932537766427</v>
      </c>
      <c r="G61" s="45">
        <f t="shared" si="0"/>
        <v>863.87182900003847</v>
      </c>
      <c r="H61" s="40">
        <f t="shared" si="1"/>
        <v>0.95158209870964849</v>
      </c>
      <c r="I61" s="37">
        <f t="shared" si="2"/>
        <v>0.2385363594230096</v>
      </c>
      <c r="J61" s="38">
        <f t="shared" si="3"/>
        <v>0.64772048811127902</v>
      </c>
      <c r="K61" s="38">
        <f t="shared" si="4"/>
        <v>0.10334142299974859</v>
      </c>
      <c r="L61" s="38">
        <f t="shared" si="5"/>
        <v>7.2834506156211794E-3</v>
      </c>
      <c r="M61" s="39">
        <f t="shared" si="6"/>
        <v>3.1182788503414929E-3</v>
      </c>
    </row>
    <row r="62" spans="1:13" ht="15" customHeight="1" thickBot="1" x14ac:dyDescent="0.25">
      <c r="A62" s="47">
        <v>50</v>
      </c>
      <c r="B62" s="48">
        <f>Ph_sa*E61+Ph_a*F61</f>
        <v>196.08705704490907</v>
      </c>
      <c r="C62" s="49">
        <f>Psj_h*B61+Psj_sj*C61</f>
        <v>532.45564811107022</v>
      </c>
      <c r="D62" s="48">
        <f>Plj_sj*C61+Plj_lj*D61</f>
        <v>84.951581561594423</v>
      </c>
      <c r="E62" s="48">
        <f>Psa_lj*D61+Psa_sa*E61</f>
        <v>5.9873231807051512</v>
      </c>
      <c r="F62" s="48">
        <f>Pa_sa*E61+Pa_a*F61</f>
        <v>2.5633581577203173</v>
      </c>
      <c r="G62" s="45">
        <f t="shared" si="0"/>
        <v>822.04496805599922</v>
      </c>
      <c r="H62" s="40">
        <f t="shared" si="1"/>
        <v>0.95158157095840046</v>
      </c>
      <c r="I62" s="37">
        <f t="shared" si="2"/>
        <v>0.23853568194526223</v>
      </c>
      <c r="J62" s="38">
        <f t="shared" si="3"/>
        <v>0.64772082891066163</v>
      </c>
      <c r="K62" s="38">
        <f t="shared" si="4"/>
        <v>0.1033417694441837</v>
      </c>
      <c r="L62" s="38">
        <f t="shared" si="5"/>
        <v>7.2834497057553717E-3</v>
      </c>
      <c r="M62" s="39">
        <f t="shared" si="6"/>
        <v>3.1182699941369831E-3</v>
      </c>
    </row>
    <row r="63" spans="1:13" ht="15" customHeight="1" thickBot="1" x14ac:dyDescent="0.25">
      <c r="A63" s="47">
        <v>51</v>
      </c>
      <c r="B63" s="48">
        <f>Ph_sa*E62+Ph_a*F62</f>
        <v>186.59247916824629</v>
      </c>
      <c r="C63" s="49">
        <f>Psj_h*B62+Psj_sj*C62</f>
        <v>506.67508412739596</v>
      </c>
      <c r="D63" s="48">
        <f>Plj_sj*C62+Plj_lj*D62</f>
        <v>80.838604547187842</v>
      </c>
      <c r="E63" s="48">
        <f>Psa_lj*D62+Psa_sa*E62</f>
        <v>5.6974344589112071</v>
      </c>
      <c r="F63" s="48">
        <f>Pa_sa*E62+Pa_a*F62</f>
        <v>2.4392397994345232</v>
      </c>
      <c r="G63" s="45">
        <f t="shared" si="0"/>
        <v>782.24284210117582</v>
      </c>
      <c r="H63" s="40">
        <f t="shared" si="1"/>
        <v>0.95158126638766838</v>
      </c>
      <c r="I63" s="37">
        <f t="shared" si="2"/>
        <v>0.23853523372235894</v>
      </c>
      <c r="J63" s="38">
        <f t="shared" si="3"/>
        <v>0.64772095934610319</v>
      </c>
      <c r="K63" s="38">
        <f t="shared" si="4"/>
        <v>0.1033420827860156</v>
      </c>
      <c r="L63" s="38">
        <f t="shared" si="5"/>
        <v>7.2834600104583602E-3</v>
      </c>
      <c r="M63" s="39">
        <f t="shared" si="6"/>
        <v>3.1182641350638658E-3</v>
      </c>
    </row>
    <row r="64" spans="1:13" ht="15" customHeight="1" thickBot="1" x14ac:dyDescent="0.25">
      <c r="A64" s="47">
        <v>52</v>
      </c>
      <c r="B64" s="48">
        <f>Ph_sa*E63+Ph_a*F63</f>
        <v>177.55771837662004</v>
      </c>
      <c r="C64" s="49">
        <f>Psj_h*B63+Psj_sj*C63</f>
        <v>482.1425075801256</v>
      </c>
      <c r="D64" s="48">
        <f>Plj_sj*C63+Plj_lj*D63</f>
        <v>76.924692141490027</v>
      </c>
      <c r="E64" s="48">
        <f>Psa_lj*D63+Psa_sa*E63</f>
        <v>5.4215837873740123</v>
      </c>
      <c r="F64" s="48">
        <f>Pa_sa*E63+Pa_a*F63</f>
        <v>2.3211324237160564</v>
      </c>
      <c r="G64" s="45">
        <f t="shared" si="0"/>
        <v>744.36763430932581</v>
      </c>
      <c r="H64" s="40">
        <f t="shared" si="1"/>
        <v>0.95158113503775443</v>
      </c>
      <c r="I64" s="37">
        <f t="shared" si="2"/>
        <v>0.23853497948143595</v>
      </c>
      <c r="J64" s="38">
        <f t="shared" si="3"/>
        <v>0.64772094507775013</v>
      </c>
      <c r="K64" s="38">
        <f t="shared" si="4"/>
        <v>0.10334233864542743</v>
      </c>
      <c r="L64" s="38">
        <f t="shared" si="5"/>
        <v>7.2834759834829749E-3</v>
      </c>
      <c r="M64" s="39">
        <f t="shared" si="6"/>
        <v>3.1182608119034606E-3</v>
      </c>
    </row>
    <row r="65" spans="1:13" ht="15" customHeight="1" thickBot="1" x14ac:dyDescent="0.25">
      <c r="A65" s="47">
        <v>53</v>
      </c>
      <c r="B65" s="48">
        <f>Ph_sa*E64+Ph_a*F64</f>
        <v>168.96050086642879</v>
      </c>
      <c r="C65" s="49">
        <f>Psj_h*B64+Psj_sj*C64</f>
        <v>458.79764273304681</v>
      </c>
      <c r="D65" s="48">
        <f>Plj_sj*C64+Plj_lj*D64</f>
        <v>73.200220593224856</v>
      </c>
      <c r="E65" s="48">
        <f>Psa_lj*D64+Psa_sa*E64</f>
        <v>5.1590892936773871</v>
      </c>
      <c r="F65" s="48">
        <f>Pa_sa*E64+Pa_a*F64</f>
        <v>2.2087448550584758</v>
      </c>
      <c r="G65" s="45">
        <f t="shared" si="0"/>
        <v>708.32619834143634</v>
      </c>
      <c r="H65" s="40">
        <f t="shared" si="1"/>
        <v>0.95158112568056485</v>
      </c>
      <c r="I65" s="37">
        <f t="shared" si="2"/>
        <v>0.23853487455646008</v>
      </c>
      <c r="J65" s="38">
        <f t="shared" si="3"/>
        <v>0.64772084359908344</v>
      </c>
      <c r="K65" s="38">
        <f t="shared" si="4"/>
        <v>0.10334252885834946</v>
      </c>
      <c r="L65" s="38">
        <f t="shared" si="5"/>
        <v>7.2834935454279747E-3</v>
      </c>
      <c r="M65" s="39">
        <f t="shared" si="6"/>
        <v>3.1182594406790371E-3</v>
      </c>
    </row>
    <row r="66" spans="1:13" ht="15" customHeight="1" thickBot="1" x14ac:dyDescent="0.25">
      <c r="A66" s="47">
        <v>54</v>
      </c>
      <c r="B66" s="48">
        <f>Ph_sa*E65+Ph_a*F65</f>
        <v>160.77962310370444</v>
      </c>
      <c r="C66" s="49">
        <f>Psj_h*B65+Psj_sj*C65</f>
        <v>436.58308092617131</v>
      </c>
      <c r="D66" s="48">
        <f>Plj_sj*C65+Plj_lj*D65</f>
        <v>69.656034138201932</v>
      </c>
      <c r="E66" s="48">
        <f>Psa_lj*D65+Psa_sa*E65</f>
        <v>4.9093030895592502</v>
      </c>
      <c r="F66" s="48">
        <f>Pa_sa*E65+Pa_a*F65</f>
        <v>2.1017999091421333</v>
      </c>
      <c r="G66" s="45">
        <f t="shared" si="0"/>
        <v>674.02984116677908</v>
      </c>
      <c r="H66" s="40">
        <f t="shared" si="1"/>
        <v>0.95158119238141337</v>
      </c>
      <c r="I66" s="37">
        <f t="shared" si="2"/>
        <v>0.23853487380527091</v>
      </c>
      <c r="J66" s="38">
        <f t="shared" si="3"/>
        <v>0.64772070057080011</v>
      </c>
      <c r="K66" s="38">
        <f t="shared" si="4"/>
        <v>0.10334265619104324</v>
      </c>
      <c r="L66" s="38">
        <f t="shared" si="5"/>
        <v>7.2835100016655097E-3</v>
      </c>
      <c r="M66" s="39">
        <f t="shared" si="6"/>
        <v>3.1182594312201572E-3</v>
      </c>
    </row>
    <row r="67" spans="1:13" ht="15" customHeight="1" thickBot="1" x14ac:dyDescent="0.25">
      <c r="A67" s="47">
        <v>55</v>
      </c>
      <c r="B67" s="48">
        <f>Ph_sa*E66+Ph_a*F66</f>
        <v>152.99490608905541</v>
      </c>
      <c r="C67" s="49">
        <f>Psj_h*B66+Psj_sj*C66</f>
        <v>415.44415148609892</v>
      </c>
      <c r="D67" s="48">
        <f>Plj_sj*C66+Plj_lj*D66</f>
        <v>66.283419232328725</v>
      </c>
      <c r="E67" s="48">
        <f>Psa_lj*D66+Psa_sa*E66</f>
        <v>4.6716093557052449</v>
      </c>
      <c r="F67" s="48">
        <f>Pa_sa*E66+Pa_a*F66</f>
        <v>2.0000337949500144</v>
      </c>
      <c r="G67" s="45">
        <f t="shared" si="0"/>
        <v>641.39411995813828</v>
      </c>
      <c r="H67" s="40">
        <f t="shared" si="1"/>
        <v>0.95158129790299562</v>
      </c>
      <c r="I67" s="37">
        <f t="shared" si="2"/>
        <v>0.23853493714448284</v>
      </c>
      <c r="J67" s="38">
        <f t="shared" si="3"/>
        <v>0.64772054897106579</v>
      </c>
      <c r="K67" s="38">
        <f t="shared" si="4"/>
        <v>0.10334272979717186</v>
      </c>
      <c r="L67" s="38">
        <f t="shared" si="5"/>
        <v>7.283523827767778E-3</v>
      </c>
      <c r="M67" s="39">
        <f t="shared" si="6"/>
        <v>3.1182602595118116E-3</v>
      </c>
    </row>
    <row r="68" spans="1:13" ht="15" customHeight="1" thickBot="1" x14ac:dyDescent="0.25">
      <c r="A68" s="47">
        <v>56</v>
      </c>
      <c r="B68" s="48">
        <f>Ph_sa*E67+Ph_a*F67</f>
        <v>145.58714941659107</v>
      </c>
      <c r="C68" s="49">
        <f>Psj_h*B67+Psj_sj*C67</f>
        <v>395.32880010483996</v>
      </c>
      <c r="D68" s="48">
        <f>Plj_sj*C67+Plj_lj*D67</f>
        <v>63.074081555486629</v>
      </c>
      <c r="E68" s="48">
        <f>Psa_lj*D67+Psa_sa*E67</f>
        <v>4.445422546005223</v>
      </c>
      <c r="F68" s="48">
        <f>Pa_sa*E67+Pa_a*F67</f>
        <v>1.9031955141920767</v>
      </c>
      <c r="G68" s="45">
        <f t="shared" si="0"/>
        <v>610.33864913711488</v>
      </c>
      <c r="H68" s="40">
        <f t="shared" si="1"/>
        <v>0.95158141476572899</v>
      </c>
      <c r="I68" s="37">
        <f t="shared" si="2"/>
        <v>0.23853503235035076</v>
      </c>
      <c r="J68" s="38">
        <f t="shared" si="3"/>
        <v>0.64772041007684544</v>
      </c>
      <c r="K68" s="38">
        <f t="shared" si="4"/>
        <v>0.10334276166954126</v>
      </c>
      <c r="L68" s="38">
        <f t="shared" si="5"/>
        <v>7.2835343989604406E-3</v>
      </c>
      <c r="M68" s="39">
        <f t="shared" si="6"/>
        <v>3.118261504302207E-3</v>
      </c>
    </row>
    <row r="69" spans="1:13" ht="15" customHeight="1" thickBot="1" x14ac:dyDescent="0.25">
      <c r="A69" s="47">
        <v>57</v>
      </c>
      <c r="B69" s="48">
        <f>Ph_sa*E68+Ph_a*F68</f>
        <v>138.53808572354714</v>
      </c>
      <c r="C69" s="49">
        <f>Psj_h*B68+Psj_sj*C68</f>
        <v>376.18747232990148</v>
      </c>
      <c r="D69" s="48">
        <f>Plj_sj*C68+Plj_lj*D68</f>
        <v>60.020125186882197</v>
      </c>
      <c r="E69" s="48">
        <f>Psa_lj*D68+Psa_sa*E68</f>
        <v>4.2301857259298083</v>
      </c>
      <c r="F69" s="48">
        <f>Pa_sa*E68+Pa_a*F68</f>
        <v>1.811046265839128</v>
      </c>
      <c r="G69" s="45">
        <f t="shared" si="0"/>
        <v>580.78691523209966</v>
      </c>
      <c r="H69" s="40">
        <f t="shared" si="1"/>
        <v>0.95158152474249269</v>
      </c>
      <c r="I69" s="37">
        <f t="shared" si="2"/>
        <v>0.23853513584785777</v>
      </c>
      <c r="J69" s="38">
        <f t="shared" si="3"/>
        <v>0.64772029545391152</v>
      </c>
      <c r="K69" s="38">
        <f t="shared" si="4"/>
        <v>0.10334276412356222</v>
      </c>
      <c r="L69" s="38">
        <f t="shared" si="5"/>
        <v>7.2835417172566648E-3</v>
      </c>
      <c r="M69" s="39">
        <f t="shared" si="6"/>
        <v>3.1182628574119653E-3</v>
      </c>
    </row>
    <row r="70" spans="1:13" ht="15" customHeight="1" thickBot="1" x14ac:dyDescent="0.25">
      <c r="A70" s="47">
        <v>58</v>
      </c>
      <c r="B70" s="48">
        <f>Ph_sa*E69+Ph_a*F69</f>
        <v>131.83033608184121</v>
      </c>
      <c r="C70" s="49">
        <f>Psj_h*B69+Psj_sj*C69</f>
        <v>357.97300091131501</v>
      </c>
      <c r="D70" s="48">
        <f>Plj_sj*C69+Plj_lj*D69</f>
        <v>57.114033447286978</v>
      </c>
      <c r="E70" s="48">
        <f>Psa_lj*D69+Psa_sa*E69</f>
        <v>4.0253690436348908</v>
      </c>
      <c r="F70" s="48">
        <f>Pa_sa*E69+Pa_a*F69</f>
        <v>1.7233588629721568</v>
      </c>
      <c r="G70" s="45">
        <f t="shared" si="0"/>
        <v>552.66609834705025</v>
      </c>
      <c r="H70" s="40">
        <f t="shared" si="1"/>
        <v>0.95158161745137715</v>
      </c>
      <c r="I70" s="37">
        <f t="shared" si="2"/>
        <v>0.23853523217025246</v>
      </c>
      <c r="J70" s="38">
        <f t="shared" si="3"/>
        <v>0.6477202093306681</v>
      </c>
      <c r="K70" s="38">
        <f t="shared" si="4"/>
        <v>0.1033427482129035</v>
      </c>
      <c r="L70" s="38">
        <f t="shared" si="5"/>
        <v>7.283546169512164E-3</v>
      </c>
      <c r="M70" s="39">
        <f t="shared" si="6"/>
        <v>3.1182641166637337E-3</v>
      </c>
    </row>
    <row r="71" spans="1:13" ht="15" customHeight="1" thickBot="1" x14ac:dyDescent="0.25">
      <c r="A71" s="47">
        <v>59</v>
      </c>
      <c r="B71" s="48">
        <f>Ph_sa*E70+Ph_a*F70</f>
        <v>125.44736677108139</v>
      </c>
      <c r="C71" s="49">
        <f>Psj_h*B70+Psj_sj*C70</f>
        <v>340.64049649589725</v>
      </c>
      <c r="D71" s="48">
        <f>Plj_sj*C70+Plj_lj*D70</f>
        <v>54.348651017699353</v>
      </c>
      <c r="E71" s="48">
        <f>Psa_lj*D70+Psa_sa*E70</f>
        <v>3.8304683232574481</v>
      </c>
      <c r="F71" s="48">
        <f>Pa_sa*E70+Pa_a*F70</f>
        <v>1.6399171676925004</v>
      </c>
      <c r="G71" s="45">
        <f t="shared" si="0"/>
        <v>525.90689977562795</v>
      </c>
      <c r="H71" s="40">
        <f t="shared" si="1"/>
        <v>0.95158168856108793</v>
      </c>
      <c r="I71" s="37">
        <f t="shared" si="2"/>
        <v>0.23853531266580083</v>
      </c>
      <c r="J71" s="38">
        <f t="shared" si="3"/>
        <v>0.64772015092638557</v>
      </c>
      <c r="K71" s="38">
        <f t="shared" si="4"/>
        <v>0.10334272290568268</v>
      </c>
      <c r="L71" s="38">
        <f t="shared" si="5"/>
        <v>7.2835483331587262E-3</v>
      </c>
      <c r="M71" s="39">
        <f t="shared" si="6"/>
        <v>3.1182651689722115E-3</v>
      </c>
    </row>
    <row r="72" spans="1:13" ht="15" customHeight="1" thickBot="1" x14ac:dyDescent="0.25">
      <c r="A72" s="47">
        <v>60</v>
      </c>
      <c r="B72" s="48">
        <f>Ph_sa*E71+Ph_a*F71</f>
        <v>119.373447739491</v>
      </c>
      <c r="C72" s="49">
        <f>Psj_h*B71+Psj_sj*C71</f>
        <v>324.14724160709568</v>
      </c>
      <c r="D72" s="48">
        <f>Plj_sj*C71+Plj_lj*D71</f>
        <v>51.717167053935647</v>
      </c>
      <c r="E72" s="48">
        <f>Psa_lj*D71+Psa_sa*E71</f>
        <v>3.6450037657978678</v>
      </c>
      <c r="F72" s="48">
        <f>Pa_sa*E71+Pa_a*F71</f>
        <v>1.5605155480987065</v>
      </c>
      <c r="G72" s="45">
        <f t="shared" si="0"/>
        <v>500.44337571441889</v>
      </c>
      <c r="H72" s="40">
        <f t="shared" si="1"/>
        <v>0.95158173797111356</v>
      </c>
      <c r="I72" s="37">
        <f t="shared" si="2"/>
        <v>0.23853537389535193</v>
      </c>
      <c r="J72" s="38">
        <f t="shared" si="3"/>
        <v>0.64772011647541983</v>
      </c>
      <c r="K72" s="38">
        <f t="shared" si="4"/>
        <v>0.10334269482557477</v>
      </c>
      <c r="L72" s="38">
        <f t="shared" si="5"/>
        <v>7.2835488342599458E-3</v>
      </c>
      <c r="M72" s="39">
        <f t="shared" si="6"/>
        <v>3.118265969393557E-3</v>
      </c>
    </row>
    <row r="73" spans="1:13" ht="15" customHeight="1" thickBot="1" x14ac:dyDescent="0.25">
      <c r="A73" s="47">
        <v>61</v>
      </c>
      <c r="B73" s="48">
        <f>Ph_sa*E72+Ph_a*F72</f>
        <v>113.5936129325646</v>
      </c>
      <c r="C73" s="49">
        <f>Psj_h*B72+Psj_sj*C72</f>
        <v>308.45258807394464</v>
      </c>
      <c r="D73" s="48">
        <f>Plj_sj*C72+Plj_lj*D72</f>
        <v>49.213099109969221</v>
      </c>
      <c r="E73" s="48">
        <f>Psa_lj*D72+Psa_sa*E72</f>
        <v>3.4685187422989232</v>
      </c>
      <c r="F73" s="48">
        <f>Pa_sa*E72+Pa_a*F72</f>
        <v>1.4849583596803333</v>
      </c>
      <c r="G73" s="45">
        <f t="shared" si="0"/>
        <v>476.21277721845769</v>
      </c>
      <c r="H73" s="40">
        <f t="shared" si="1"/>
        <v>0.95158176819212525</v>
      </c>
      <c r="I73" s="37">
        <f t="shared" si="2"/>
        <v>0.23853541602991199</v>
      </c>
      <c r="J73" s="38">
        <f t="shared" si="3"/>
        <v>0.64772010082468912</v>
      </c>
      <c r="K73" s="38">
        <f t="shared" si="4"/>
        <v>0.10334266837068343</v>
      </c>
      <c r="L73" s="38">
        <f t="shared" si="5"/>
        <v>7.2835482545395378E-3</v>
      </c>
      <c r="M73" s="39">
        <f t="shared" si="6"/>
        <v>3.1182665201759676E-3</v>
      </c>
    </row>
    <row r="74" spans="1:13" ht="15" customHeight="1" thickBot="1" x14ac:dyDescent="0.25">
      <c r="A74" s="47">
        <v>62</v>
      </c>
      <c r="B74" s="48">
        <f>Ph_sa*E73+Ph_a*F73</f>
        <v>108.09362256359839</v>
      </c>
      <c r="C74" s="49">
        <f>Psj_h*B73+Psj_sj*C73</f>
        <v>293.51785814546417</v>
      </c>
      <c r="D74" s="48">
        <f>Plj_sj*C73+Plj_lj*D73</f>
        <v>46.830277754725181</v>
      </c>
      <c r="E74" s="48">
        <f>Psa_lj*D73+Psa_sa*E73</f>
        <v>3.3005786653372806</v>
      </c>
      <c r="F74" s="48">
        <f>Pa_sa*E73+Pa_a*F73</f>
        <v>1.4130594520975921</v>
      </c>
      <c r="G74" s="45">
        <f t="shared" si="0"/>
        <v>453.15539658122259</v>
      </c>
      <c r="H74" s="40">
        <f t="shared" si="1"/>
        <v>0.95158178304139451</v>
      </c>
      <c r="I74" s="37">
        <f t="shared" si="2"/>
        <v>0.23853544143818647</v>
      </c>
      <c r="J74" s="38">
        <f t="shared" si="3"/>
        <v>0.64772009857959323</v>
      </c>
      <c r="K74" s="38">
        <f t="shared" si="4"/>
        <v>0.10334264605040717</v>
      </c>
      <c r="L74" s="38">
        <f t="shared" si="5"/>
        <v>7.2835470795186525E-3</v>
      </c>
      <c r="M74" s="39">
        <f t="shared" si="6"/>
        <v>3.1182668522944938E-3</v>
      </c>
    </row>
    <row r="75" spans="1:13" ht="15" customHeight="1" thickBot="1" x14ac:dyDescent="0.25">
      <c r="A75" s="47">
        <v>63</v>
      </c>
      <c r="B75" s="48">
        <f>Ph_sa*E74+Ph_a*F74</f>
        <v>102.85992732083098</v>
      </c>
      <c r="C75" s="49">
        <f>Psj_h*B74+Psj_sj*C74</f>
        <v>279.30624950669022</v>
      </c>
      <c r="D75" s="48">
        <f>Plj_sj*C74+Plj_lj*D74</f>
        <v>44.562831817691261</v>
      </c>
      <c r="E75" s="48">
        <f>Psa_lj*D74+Psa_sa*E74</f>
        <v>3.1407699270998042</v>
      </c>
      <c r="F75" s="48">
        <f>Pa_sa*E74+Pa_a*F74</f>
        <v>1.3446417012777359</v>
      </c>
      <c r="G75" s="45">
        <f t="shared" si="0"/>
        <v>431.21442027359006</v>
      </c>
      <c r="H75" s="40">
        <f t="shared" si="1"/>
        <v>0.95158178668640259</v>
      </c>
      <c r="I75" s="37">
        <f t="shared" si="2"/>
        <v>0.2385354535582786</v>
      </c>
      <c r="J75" s="38">
        <f t="shared" si="3"/>
        <v>0.64772010483666209</v>
      </c>
      <c r="K75" s="38">
        <f t="shared" si="4"/>
        <v>0.10334262891630049</v>
      </c>
      <c r="L75" s="38">
        <f t="shared" si="5"/>
        <v>7.2835456780575621E-3</v>
      </c>
      <c r="M75" s="39">
        <f t="shared" si="6"/>
        <v>3.1182670107011007E-3</v>
      </c>
    </row>
    <row r="76" spans="1:13" ht="15" customHeight="1" thickBot="1" x14ac:dyDescent="0.25">
      <c r="A76" s="47">
        <v>64</v>
      </c>
      <c r="B76" s="48">
        <f>Ph_sa*E75+Ph_a*F75</f>
        <v>97.879634452207327</v>
      </c>
      <c r="C76" s="49">
        <f>Psj_h*B75+Psj_sj*C75</f>
        <v>265.78274434476413</v>
      </c>
      <c r="D76" s="48">
        <f>Plj_sj*C75+Plj_lj*D75</f>
        <v>42.405174231037599</v>
      </c>
      <c r="E76" s="48">
        <f>Psa_lj*D75+Psa_sa*E75</f>
        <v>2.9886988948182003</v>
      </c>
      <c r="F76" s="48">
        <f>Pa_sa*E75+Pa_a*F75</f>
        <v>1.279536566056904</v>
      </c>
      <c r="G76" s="45">
        <f t="shared" si="0"/>
        <v>410.33578848888413</v>
      </c>
      <c r="H76" s="40">
        <f t="shared" si="1"/>
        <v>0.95158178301575003</v>
      </c>
      <c r="I76" s="37">
        <f t="shared" si="2"/>
        <v>0.23853545607772123</v>
      </c>
      <c r="J76" s="38">
        <f t="shared" si="3"/>
        <v>0.64772011557545173</v>
      </c>
      <c r="K76" s="38">
        <f t="shared" si="4"/>
        <v>0.1033426169996048</v>
      </c>
      <c r="L76" s="38">
        <f t="shared" si="5"/>
        <v>7.2835443036165081E-3</v>
      </c>
      <c r="M76" s="39">
        <f t="shared" si="6"/>
        <v>3.1182670436058399E-3</v>
      </c>
    </row>
    <row r="77" spans="1:13" ht="15" customHeight="1" thickBot="1" x14ac:dyDescent="0.25">
      <c r="A77" s="47">
        <v>65</v>
      </c>
      <c r="B77" s="48">
        <f>Ph_sa*E76+Ph_a*F76</f>
        <v>93.14047563698503</v>
      </c>
      <c r="C77" s="49">
        <f>Psj_h*B76+Psj_sj*C76</f>
        <v>252.91402252960913</v>
      </c>
      <c r="D77" s="48">
        <f>Plj_sj*C76+Plj_lj*D76</f>
        <v>40.351988453995617</v>
      </c>
      <c r="E77" s="48">
        <f>Psa_lj*D76+Psa_sa*E76</f>
        <v>2.8439909566557273</v>
      </c>
      <c r="F77" s="48">
        <f>Pa_sa*E76+Pa_a*F76</f>
        <v>1.2175836681805512</v>
      </c>
      <c r="G77" s="45">
        <f t="shared" ref="G77:G112" si="7">SUM(B77:F77)</f>
        <v>390.46806124542604</v>
      </c>
      <c r="H77" s="40">
        <f t="shared" ref="H77:H110" si="8">G78/G77</f>
        <v>0.95158177528571875</v>
      </c>
      <c r="I77" s="37">
        <f t="shared" ref="I77:I112" si="9">B77/G77</f>
        <v>0.23853545240014451</v>
      </c>
      <c r="J77" s="38">
        <f t="shared" ref="J77:J112" si="10">C77/G77</f>
        <v>0.64772012779463095</v>
      </c>
      <c r="K77" s="38">
        <f t="shared" ref="K77:K113" si="11">D77/G77</f>
        <v>0.10334260970100868</v>
      </c>
      <c r="L77" s="38">
        <f t="shared" ref="L77:L112" si="12">E77/G77</f>
        <v>7.2835431087106411E-3</v>
      </c>
      <c r="M77" s="39">
        <f t="shared" ref="M77:M112" si="13">F77/G77</f>
        <v>3.1182669955052925E-3</v>
      </c>
    </row>
    <row r="78" spans="1:13" ht="15" customHeight="1" thickBot="1" x14ac:dyDescent="0.25">
      <c r="A78" s="47">
        <v>66</v>
      </c>
      <c r="B78" s="48">
        <f>Ph_sa*E77+Ph_a*F77</f>
        <v>88.630776538502374</v>
      </c>
      <c r="C78" s="49">
        <f>Psj_h*B77+Psj_sj*C77</f>
        <v>240.66837889328013</v>
      </c>
      <c r="D78" s="48">
        <f>Plj_sj*C77+Plj_lj*D77</f>
        <v>38.398215473166751</v>
      </c>
      <c r="E78" s="48">
        <f>Psa_lj*D77+Psa_sa*E77</f>
        <v>2.7062896130651231</v>
      </c>
      <c r="F78" s="48">
        <f>Pa_sa*E77+Pa_a*F77</f>
        <v>1.1586303942808833</v>
      </c>
      <c r="G78" s="45">
        <f t="shared" si="7"/>
        <v>371.56229091229528</v>
      </c>
      <c r="H78" s="40">
        <f t="shared" si="8"/>
        <v>0.95158176597809407</v>
      </c>
      <c r="I78" s="37">
        <f t="shared" si="9"/>
        <v>0.23853544535126966</v>
      </c>
      <c r="J78" s="38">
        <f t="shared" si="10"/>
        <v>0.64772013947477858</v>
      </c>
      <c r="K78" s="38">
        <f t="shared" si="11"/>
        <v>0.10334260610485466</v>
      </c>
      <c r="L78" s="38">
        <f t="shared" si="12"/>
        <v>7.2835421657574074E-3</v>
      </c>
      <c r="M78" s="39">
        <f t="shared" si="13"/>
        <v>3.118266903339688E-3</v>
      </c>
    </row>
    <row r="79" spans="1:13" ht="15" customHeight="1" thickBot="1" x14ac:dyDescent="0.25">
      <c r="A79" s="47">
        <v>67</v>
      </c>
      <c r="B79" s="48">
        <f>Ph_sa*E78+Ph_a*F78</f>
        <v>84.339427929358351</v>
      </c>
      <c r="C79" s="49">
        <f>Psj_h*B78+Psj_sj*C78</f>
        <v>229.01564452546504</v>
      </c>
      <c r="D79" s="48">
        <f>Plj_sj*C78+Plj_lj*D78</f>
        <v>36.539041373854722</v>
      </c>
      <c r="E79" s="48">
        <f>Psa_lj*D78+Psa_sa*E78</f>
        <v>2.5752556101005823</v>
      </c>
      <c r="F79" s="48">
        <f>Pa_sa*E78+Pa_a*F78</f>
        <v>1.1025315184096354</v>
      </c>
      <c r="G79" s="45">
        <f t="shared" si="7"/>
        <v>353.57190095718829</v>
      </c>
      <c r="H79" s="40">
        <f t="shared" si="8"/>
        <v>0.95158175680462886</v>
      </c>
      <c r="I79" s="37">
        <f t="shared" si="9"/>
        <v>0.23853543706678904</v>
      </c>
      <c r="J79" s="38">
        <f t="shared" si="10"/>
        <v>0.6477201494391237</v>
      </c>
      <c r="K79" s="38">
        <f t="shared" si="11"/>
        <v>0.10334260520967982</v>
      </c>
      <c r="L79" s="38">
        <f t="shared" si="12"/>
        <v>7.283541489379845E-3</v>
      </c>
      <c r="M79" s="39">
        <f t="shared" si="13"/>
        <v>3.1182667950277352E-3</v>
      </c>
    </row>
    <row r="80" spans="1:13" ht="15" customHeight="1" thickBot="1" x14ac:dyDescent="0.25">
      <c r="A80" s="47">
        <v>68</v>
      </c>
      <c r="B80" s="48">
        <f>Ph_sa*E79+Ph_a*F79</f>
        <v>80.255858284602013</v>
      </c>
      <c r="C80" s="49">
        <f>Psj_h*B79+Psj_sj*C79</f>
        <v>217.92711195371879</v>
      </c>
      <c r="D80" s="48">
        <f>Plj_sj*C79+Plj_lj*D79</f>
        <v>34.769885475319413</v>
      </c>
      <c r="E80" s="48">
        <f>Psa_lj*D79+Psa_sa*E79</f>
        <v>2.450566112191837</v>
      </c>
      <c r="F80" s="48">
        <f>Pa_sa*E79+Pa_a*F79</f>
        <v>1.0491488437613716</v>
      </c>
      <c r="G80" s="45">
        <f t="shared" si="7"/>
        <v>336.45257066959346</v>
      </c>
      <c r="H80" s="40">
        <f t="shared" si="8"/>
        <v>0.95158174880106616</v>
      </c>
      <c r="I80" s="37">
        <f t="shared" si="9"/>
        <v>0.23853542900528371</v>
      </c>
      <c r="J80" s="38">
        <f t="shared" si="10"/>
        <v>0.64772015716809539</v>
      </c>
      <c r="K80" s="38">
        <f t="shared" si="11"/>
        <v>0.10334260608002453</v>
      </c>
      <c r="L80" s="38">
        <f t="shared" si="12"/>
        <v>7.283541056960348E-3</v>
      </c>
      <c r="M80" s="39">
        <f t="shared" si="13"/>
        <v>3.1182666896359288E-3</v>
      </c>
    </row>
    <row r="81" spans="1:13" ht="15" customHeight="1" thickBot="1" x14ac:dyDescent="0.25">
      <c r="A81" s="47">
        <v>69</v>
      </c>
      <c r="B81" s="48">
        <f>Ph_sa*E80+Ph_a*F80</f>
        <v>76.370007746828776</v>
      </c>
      <c r="C81" s="49">
        <f>Psj_h*B80+Psj_sj*C80</f>
        <v>207.37546404557065</v>
      </c>
      <c r="D81" s="48">
        <f>Plj_sj*C80+Plj_lj*D80</f>
        <v>33.086389019109639</v>
      </c>
      <c r="E81" s="48">
        <f>Psa_lj*D80+Psa_sa*E80</f>
        <v>2.3319139125459016</v>
      </c>
      <c r="F81" s="48">
        <f>Pa_sa*E80+Pa_a*F80</f>
        <v>0.99835086233102799</v>
      </c>
      <c r="G81" s="45">
        <f t="shared" si="7"/>
        <v>320.16212558638603</v>
      </c>
      <c r="H81" s="40">
        <f t="shared" si="8"/>
        <v>0.95158174246504912</v>
      </c>
      <c r="I81" s="37">
        <f t="shared" si="9"/>
        <v>0.238535422036429</v>
      </c>
      <c r="J81" s="38">
        <f t="shared" si="10"/>
        <v>0.64772016260748078</v>
      </c>
      <c r="K81" s="38">
        <f t="shared" si="11"/>
        <v>0.10334260793187507</v>
      </c>
      <c r="L81" s="38">
        <f t="shared" si="12"/>
        <v>7.2835408256830348E-3</v>
      </c>
      <c r="M81" s="39">
        <f t="shared" si="13"/>
        <v>3.1182665985319781E-3</v>
      </c>
    </row>
    <row r="82" spans="1:13" ht="15" customHeight="1" thickBot="1" x14ac:dyDescent="0.25">
      <c r="A82" s="47">
        <v>70</v>
      </c>
      <c r="B82" s="48">
        <f>Ph_sa*E81+Ph_a*F81</f>
        <v>72.672303376867944</v>
      </c>
      <c r="C82" s="49">
        <f>Psj_h*B81+Psj_sj*C81</f>
        <v>197.33470645314557</v>
      </c>
      <c r="D82" s="48">
        <f>Plj_sj*C81+Plj_lj*D81</f>
        <v>31.484404395696856</v>
      </c>
      <c r="E82" s="48">
        <f>Psa_lj*D81+Psa_sa*E81</f>
        <v>2.2190066797193881</v>
      </c>
      <c r="F82" s="48">
        <f>Pa_sa*E81+Pa_a*F81</f>
        <v>0.95001243137733471</v>
      </c>
      <c r="G82" s="45">
        <f t="shared" si="7"/>
        <v>304.6604333368071</v>
      </c>
      <c r="H82" s="40">
        <f t="shared" si="8"/>
        <v>0.95158173790463296</v>
      </c>
      <c r="I82" s="37">
        <f t="shared" si="9"/>
        <v>0.23853541656499755</v>
      </c>
      <c r="J82" s="38">
        <f t="shared" si="10"/>
        <v>0.64772016599539473</v>
      </c>
      <c r="K82" s="38">
        <f t="shared" si="11"/>
        <v>0.10334261016720321</v>
      </c>
      <c r="L82" s="38">
        <f t="shared" si="12"/>
        <v>7.2835407453984676E-3</v>
      </c>
      <c r="M82" s="39">
        <f t="shared" si="13"/>
        <v>3.1182665270060861E-3</v>
      </c>
    </row>
    <row r="83" spans="1:13" ht="15" customHeight="1" thickBot="1" x14ac:dyDescent="0.25">
      <c r="A83" s="47">
        <v>71</v>
      </c>
      <c r="B83" s="48">
        <f>Ph_sa*E82+Ph_a*F82</f>
        <v>69.153635613422452</v>
      </c>
      <c r="C83" s="49">
        <f>Psj_h*B82+Psj_sj*C82</f>
        <v>187.7801034159472</v>
      </c>
      <c r="D83" s="48">
        <f>Plj_sj*C82+Plj_lj*D82</f>
        <v>29.959984891270679</v>
      </c>
      <c r="E83" s="48">
        <f>Psa_lj*D82+Psa_sa*E82</f>
        <v>2.111566239086863</v>
      </c>
      <c r="F83" s="48">
        <f>Pa_sa*E82+Pa_a*F82</f>
        <v>0.90401446569028421</v>
      </c>
      <c r="G83" s="45">
        <f t="shared" si="7"/>
        <v>289.90930462541746</v>
      </c>
      <c r="H83" s="40">
        <f t="shared" si="8"/>
        <v>0.95158173497571252</v>
      </c>
      <c r="I83" s="37">
        <f t="shared" si="9"/>
        <v>0.23853541266215533</v>
      </c>
      <c r="J83" s="38">
        <f t="shared" si="10"/>
        <v>0.6477201677213219</v>
      </c>
      <c r="K83" s="38">
        <f t="shared" si="11"/>
        <v>0.10334261237313862</v>
      </c>
      <c r="L83" s="38">
        <f t="shared" si="12"/>
        <v>7.2835407673967215E-3</v>
      </c>
      <c r="M83" s="39">
        <f t="shared" si="13"/>
        <v>3.1182664759874901E-3</v>
      </c>
    </row>
    <row r="84" spans="1:13" ht="15" customHeight="1" thickBot="1" x14ac:dyDescent="0.25">
      <c r="A84" s="47">
        <v>72</v>
      </c>
      <c r="B84" s="48">
        <f>Ph_sa*E83+Ph_a*F83</f>
        <v>65.805335873706042</v>
      </c>
      <c r="C84" s="49">
        <f>Psj_h*B83+Psj_sj*C83</f>
        <v>178.68811674047103</v>
      </c>
      <c r="D84" s="48">
        <f>Plj_sj*C83+Plj_lj*D83</f>
        <v>28.509374934114355</v>
      </c>
      <c r="E84" s="48">
        <f>Psa_lj*D83+Psa_sa*E83</f>
        <v>2.0093278879913834</v>
      </c>
      <c r="F84" s="48">
        <f>Pa_sa*E83+Pa_a*F83</f>
        <v>0.86024364477430759</v>
      </c>
      <c r="G84" s="45">
        <f t="shared" si="7"/>
        <v>275.8723990810571</v>
      </c>
      <c r="H84" s="40">
        <f t="shared" si="8"/>
        <v>0.95158173339634666</v>
      </c>
      <c r="I84" s="37">
        <f t="shared" si="9"/>
        <v>0.23853541018567448</v>
      </c>
      <c r="J84" s="38">
        <f t="shared" si="10"/>
        <v>0.6477201682215723</v>
      </c>
      <c r="K84" s="38">
        <f t="shared" si="11"/>
        <v>0.10334261429951064</v>
      </c>
      <c r="L84" s="38">
        <f t="shared" si="12"/>
        <v>7.2835408496266449E-3</v>
      </c>
      <c r="M84" s="39">
        <f t="shared" si="13"/>
        <v>3.1182664436160213E-3</v>
      </c>
    </row>
    <row r="85" spans="1:13" ht="15" customHeight="1" thickBot="1" x14ac:dyDescent="0.25">
      <c r="A85" s="47">
        <v>73</v>
      </c>
      <c r="B85" s="48">
        <f>Ph_sa*E84+Ph_a*F84</f>
        <v>62.619155234430345</v>
      </c>
      <c r="C85" s="49">
        <f>Psj_h*B84+Psj_sj*C84</f>
        <v>170.03634778330272</v>
      </c>
      <c r="D85" s="48">
        <f>Plj_sj*C84+Plj_lj*D84</f>
        <v>27.129000818515269</v>
      </c>
      <c r="E85" s="48">
        <f>Psa_lj*D84+Psa_sa*E84</f>
        <v>1.9120397433582963</v>
      </c>
      <c r="F85" s="48">
        <f>Pa_sa*E84+Pa_a*F84</f>
        <v>0.81859213415436671</v>
      </c>
      <c r="G85" s="45">
        <f t="shared" si="7"/>
        <v>262.51513571376103</v>
      </c>
      <c r="H85" s="40">
        <f t="shared" si="8"/>
        <v>0.95158173283333369</v>
      </c>
      <c r="I85" s="37">
        <f t="shared" si="9"/>
        <v>0.2385354088790845</v>
      </c>
      <c r="J85" s="38">
        <f t="shared" si="10"/>
        <v>0.64772016790950093</v>
      </c>
      <c r="K85" s="38">
        <f t="shared" si="11"/>
        <v>0.10334261582576311</v>
      </c>
      <c r="L85" s="38">
        <f t="shared" si="12"/>
        <v>7.2835409591130379E-3</v>
      </c>
      <c r="M85" s="39">
        <f t="shared" si="13"/>
        <v>3.118266426538301E-3</v>
      </c>
    </row>
    <row r="86" spans="1:13" ht="15" customHeight="1" thickBot="1" x14ac:dyDescent="0.25">
      <c r="A86" s="47">
        <v>74</v>
      </c>
      <c r="B86" s="48">
        <f>Ph_sa*E85+Ph_a*F85</f>
        <v>59.587244138385131</v>
      </c>
      <c r="C86" s="49">
        <f>Psj_h*B85+Psj_sj*C85</f>
        <v>161.80348227490228</v>
      </c>
      <c r="D86" s="48">
        <f>Plj_sj*C85+Plj_lj*D85</f>
        <v>25.815461883579758</v>
      </c>
      <c r="E86" s="48">
        <f>Psa_lj*D85+Psa_sa*E85</f>
        <v>1.8194621205221484</v>
      </c>
      <c r="F86" s="48">
        <f>Pa_sa*E85+Pa_a*F85</f>
        <v>0.77895732008915419</v>
      </c>
      <c r="G86" s="45">
        <f t="shared" si="7"/>
        <v>249.80460773747848</v>
      </c>
      <c r="H86" s="40">
        <f t="shared" si="8"/>
        <v>0.95158173296148107</v>
      </c>
      <c r="I86" s="37">
        <f t="shared" si="9"/>
        <v>0.23853540844613166</v>
      </c>
      <c r="J86" s="38">
        <f t="shared" si="10"/>
        <v>0.64772016713535874</v>
      </c>
      <c r="K86" s="38">
        <f t="shared" si="11"/>
        <v>0.10334261692526273</v>
      </c>
      <c r="L86" s="38">
        <f t="shared" si="12"/>
        <v>7.2835410723657854E-3</v>
      </c>
      <c r="M86" s="39">
        <f t="shared" si="13"/>
        <v>3.1182664208811001E-3</v>
      </c>
    </row>
    <row r="87" spans="1:13" ht="15" customHeight="1" thickBot="1" x14ac:dyDescent="0.25">
      <c r="A87" s="47">
        <v>75</v>
      </c>
      <c r="B87" s="48">
        <f>Ph_sa*E86+Ph_a*F86</f>
        <v>56.702133076474112</v>
      </c>
      <c r="C87" s="49">
        <f>Psj_h*B86+Psj_sj*C86</f>
        <v>153.96923783266627</v>
      </c>
      <c r="D87" s="48">
        <f>Plj_sj*C86+Plj_lj*D86</f>
        <v>24.565522124432306</v>
      </c>
      <c r="E87" s="48">
        <f>Psa_lj*D86+Psa_sa*E86</f>
        <v>1.7313669419841207</v>
      </c>
      <c r="F87" s="48">
        <f>Pa_sa*E86+Pa_a*F86</f>
        <v>0.74124155703598571</v>
      </c>
      <c r="G87" s="45">
        <f t="shared" si="7"/>
        <v>237.70950153259278</v>
      </c>
      <c r="H87" s="40">
        <f t="shared" si="8"/>
        <v>0.95158173349906505</v>
      </c>
      <c r="I87" s="37">
        <f t="shared" si="9"/>
        <v>0.23853540860124003</v>
      </c>
      <c r="J87" s="38">
        <f t="shared" si="10"/>
        <v>0.64772016616910566</v>
      </c>
      <c r="K87" s="38">
        <f t="shared" si="11"/>
        <v>0.10334261763223664</v>
      </c>
      <c r="L87" s="38">
        <f t="shared" si="12"/>
        <v>7.2835411745067738E-3</v>
      </c>
      <c r="M87" s="39">
        <f t="shared" si="13"/>
        <v>3.1182664229109612E-3</v>
      </c>
    </row>
    <row r="88" spans="1:13" ht="15" customHeight="1" thickBot="1" x14ac:dyDescent="0.25">
      <c r="A88" s="47">
        <v>76</v>
      </c>
      <c r="B88" s="48">
        <f>Ph_sa*E87+Ph_a*F87</f>
        <v>53.956714198655298</v>
      </c>
      <c r="C88" s="49">
        <f>Psj_h*B87+Psj_sj*C87</f>
        <v>146.51431402298442</v>
      </c>
      <c r="D88" s="48">
        <f>Plj_sj*C87+Plj_lj*D87</f>
        <v>23.376102213887339</v>
      </c>
      <c r="E88" s="48">
        <f>Psa_lj*D87+Psa_sa*E87</f>
        <v>1.6475371747973842</v>
      </c>
      <c r="F88" s="48">
        <f>Pa_sa*E87+Pa_a*F87</f>
        <v>0.70535192725884743</v>
      </c>
      <c r="G88" s="45">
        <f t="shared" si="7"/>
        <v>226.2000195375833</v>
      </c>
      <c r="H88" s="40">
        <f t="shared" si="8"/>
        <v>0.95158173422446557</v>
      </c>
      <c r="I88" s="37">
        <f t="shared" si="9"/>
        <v>0.23853540909924789</v>
      </c>
      <c r="J88" s="38">
        <f t="shared" si="10"/>
        <v>0.64772016519937103</v>
      </c>
      <c r="K88" s="38">
        <f t="shared" si="11"/>
        <v>0.10334261801424549</v>
      </c>
      <c r="L88" s="38">
        <f t="shared" si="12"/>
        <v>7.2835412577125997E-3</v>
      </c>
      <c r="M88" s="39">
        <f t="shared" si="13"/>
        <v>3.1182664294228881E-3</v>
      </c>
    </row>
    <row r="89" spans="1:13" ht="15" customHeight="1" thickBot="1" x14ac:dyDescent="0.25">
      <c r="A89" s="47">
        <v>77</v>
      </c>
      <c r="B89" s="48">
        <f>Ph_sa*E88+Ph_a*F88</f>
        <v>51.344223810043424</v>
      </c>
      <c r="C89" s="49">
        <f>Psj_h*B88+Psj_sj*C88</f>
        <v>139.42034484225039</v>
      </c>
      <c r="D89" s="48">
        <f>Plj_sj*C88+Plj_lj*D88</f>
        <v>22.244271913604251</v>
      </c>
      <c r="E89" s="48">
        <f>Psa_lj*D88+Psa_sa*E88</f>
        <v>1.5677662952756755</v>
      </c>
      <c r="F89" s="48">
        <f>Pa_sa*E88+Pa_a*F88</f>
        <v>0.67120001200777391</v>
      </c>
      <c r="G89" s="45">
        <f t="shared" si="7"/>
        <v>215.2478068731815</v>
      </c>
      <c r="H89" s="40">
        <f t="shared" si="8"/>
        <v>0.95158173497926146</v>
      </c>
      <c r="I89" s="37">
        <f t="shared" si="9"/>
        <v>0.23853540974888598</v>
      </c>
      <c r="J89" s="38">
        <f t="shared" si="10"/>
        <v>0.64772016434245616</v>
      </c>
      <c r="K89" s="38">
        <f t="shared" si="11"/>
        <v>0.10334261815131993</v>
      </c>
      <c r="L89" s="38">
        <f t="shared" si="12"/>
        <v>7.2835413194214946E-3</v>
      </c>
      <c r="M89" s="39">
        <f t="shared" si="13"/>
        <v>3.1182664379164975E-3</v>
      </c>
    </row>
    <row r="90" spans="1:13" ht="15" customHeight="1" thickBot="1" x14ac:dyDescent="0.25">
      <c r="A90" s="47">
        <v>78</v>
      </c>
      <c r="B90" s="48">
        <f>Ph_sa*E89+Ph_a*F89</f>
        <v>48.8582257106942</v>
      </c>
      <c r="C90" s="49">
        <f>Psj_h*B89+Psj_sj*C89</f>
        <v>132.66985349588131</v>
      </c>
      <c r="D90" s="48">
        <f>Plj_sj*C89+Plj_lj*D89</f>
        <v>21.167242854823762</v>
      </c>
      <c r="E90" s="48">
        <f>Psa_lj*D89+Psa_sa*E89</f>
        <v>1.4918577797364916</v>
      </c>
      <c r="F90" s="48">
        <f>Pa_sa*E89+Pa_a*F89</f>
        <v>0.63870167372730613</v>
      </c>
      <c r="G90" s="45">
        <f t="shared" si="7"/>
        <v>204.82588151486306</v>
      </c>
      <c r="H90" s="40">
        <f t="shared" si="8"/>
        <v>0.95158173566263937</v>
      </c>
      <c r="I90" s="37">
        <f t="shared" si="9"/>
        <v>0.23853541041466889</v>
      </c>
      <c r="J90" s="38">
        <f t="shared" si="10"/>
        <v>0.64772016365643814</v>
      </c>
      <c r="K90" s="38">
        <f t="shared" si="11"/>
        <v>0.10334261812166436</v>
      </c>
      <c r="L90" s="38">
        <f t="shared" si="12"/>
        <v>7.2835413606079655E-3</v>
      </c>
      <c r="M90" s="39">
        <f t="shared" si="13"/>
        <v>3.1182664466207076E-3</v>
      </c>
    </row>
    <row r="91" spans="1:13" ht="15" customHeight="1" thickBot="1" x14ac:dyDescent="0.25">
      <c r="A91" s="47">
        <v>79</v>
      </c>
      <c r="B91" s="48">
        <f>Ph_sa*E90+Ph_a*F90</f>
        <v>46.49259533949607</v>
      </c>
      <c r="C91" s="49">
        <f>Psj_h*B90+Psj_sj*C90</f>
        <v>126.24620936232314</v>
      </c>
      <c r="D91" s="48">
        <f>Plj_sj*C90+Plj_lj*D90</f>
        <v>20.142361669925634</v>
      </c>
      <c r="E91" s="48">
        <f>Psa_lj*D90+Psa_sa*E90</f>
        <v>1.4196246200219389</v>
      </c>
      <c r="F91" s="48">
        <f>Pa_sa*E90+Pa_a*F90</f>
        <v>0.60777684877668947</v>
      </c>
      <c r="G91" s="45">
        <f t="shared" si="7"/>
        <v>194.9085678405435</v>
      </c>
      <c r="H91" s="40">
        <f t="shared" si="8"/>
        <v>0.95158173622112729</v>
      </c>
      <c r="I91" s="37">
        <f t="shared" si="9"/>
        <v>0.23853541101144457</v>
      </c>
      <c r="J91" s="38">
        <f t="shared" si="10"/>
        <v>0.64772016315673886</v>
      </c>
      <c r="K91" s="38">
        <f t="shared" si="11"/>
        <v>0.10334261799309041</v>
      </c>
      <c r="L91" s="38">
        <f t="shared" si="12"/>
        <v>7.2835413843035726E-3</v>
      </c>
      <c r="M91" s="39">
        <f t="shared" si="13"/>
        <v>3.1182664544224517E-3</v>
      </c>
    </row>
    <row r="92" spans="1:13" ht="15" customHeight="1" thickBot="1" x14ac:dyDescent="0.25">
      <c r="A92" s="47">
        <v>80</v>
      </c>
      <c r="B92" s="48">
        <f>Ph_sa*E91+Ph_a*F91</f>
        <v>44.241504684284315</v>
      </c>
      <c r="C92" s="49">
        <f>Psj_h*B91+Psj_sj*C91</f>
        <v>120.13358703587301</v>
      </c>
      <c r="D92" s="48">
        <f>Plj_sj*C91+Plj_lj*D91</f>
        <v>19.167103457170331</v>
      </c>
      <c r="E92" s="48">
        <f>Psa_lj*D91+Psa_sa*E91</f>
        <v>1.3508888625835493</v>
      </c>
      <c r="F92" s="48">
        <f>Pa_sa*E91+Pa_a*F91</f>
        <v>0.57834935016655775</v>
      </c>
      <c r="G92" s="45">
        <f t="shared" si="7"/>
        <v>185.47143339007775</v>
      </c>
      <c r="H92" s="40">
        <f t="shared" si="8"/>
        <v>0.95158173663668078</v>
      </c>
      <c r="I92" s="37">
        <f t="shared" si="9"/>
        <v>0.23853541149507893</v>
      </c>
      <c r="J92" s="38">
        <f t="shared" si="10"/>
        <v>0.64772016283074596</v>
      </c>
      <c r="K92" s="38">
        <f t="shared" si="11"/>
        <v>0.10334261781898604</v>
      </c>
      <c r="L92" s="38">
        <f t="shared" si="12"/>
        <v>7.2835413944442968E-3</v>
      </c>
      <c r="M92" s="39">
        <f t="shared" si="13"/>
        <v>3.1182664607448812E-3</v>
      </c>
    </row>
    <row r="93" spans="1:13" ht="15" customHeight="1" thickBot="1" x14ac:dyDescent="0.25">
      <c r="A93" s="47">
        <v>81</v>
      </c>
      <c r="B93" s="48">
        <f>Ph_sa*E92+Ph_a*F92</f>
        <v>42.09940792186152</v>
      </c>
      <c r="C93" s="49">
        <f>Psj_h*B92+Psj_sj*C92</f>
        <v>114.31692734811062</v>
      </c>
      <c r="D93" s="48">
        <f>Plj_sj*C92+Plj_lj*D92</f>
        <v>18.239065562046939</v>
      </c>
      <c r="E93" s="48">
        <f>Psa_lj*D92+Psa_sa*E92</f>
        <v>1.2854811699682169</v>
      </c>
      <c r="F93" s="48">
        <f>Pa_sa*E92+Pa_a*F92</f>
        <v>0.55034667983735841</v>
      </c>
      <c r="G93" s="45">
        <f t="shared" si="7"/>
        <v>176.49122868182465</v>
      </c>
      <c r="H93" s="40">
        <f t="shared" si="8"/>
        <v>0.95158173691515702</v>
      </c>
      <c r="I93" s="37">
        <f t="shared" si="9"/>
        <v>0.23853541185186947</v>
      </c>
      <c r="J93" s="38">
        <f t="shared" si="10"/>
        <v>0.64772016265011789</v>
      </c>
      <c r="K93" s="38">
        <f t="shared" si="11"/>
        <v>0.10334261763754851</v>
      </c>
      <c r="L93" s="38">
        <f t="shared" si="12"/>
        <v>7.2835413950551632E-3</v>
      </c>
      <c r="M93" s="39">
        <f t="shared" si="13"/>
        <v>3.1182664654089633E-3</v>
      </c>
    </row>
    <row r="94" spans="1:13" ht="15" customHeight="1" thickBot="1" x14ac:dyDescent="0.25">
      <c r="A94" s="47">
        <v>82</v>
      </c>
      <c r="B94" s="48">
        <f>Ph_sa*E93+Ph_a*F93</f>
        <v>40.061027753114864</v>
      </c>
      <c r="C94" s="49">
        <f>Psj_h*B93+Psj_sj*C93</f>
        <v>108.78190027297831</v>
      </c>
      <c r="D94" s="48">
        <f>Plj_sj*C93+Plj_lj*D93</f>
        <v>17.35596165962604</v>
      </c>
      <c r="E94" s="48">
        <f>Psa_lj*D93+Psa_sa*E93</f>
        <v>1.2232404035972158</v>
      </c>
      <c r="F94" s="48">
        <f>Pa_sa*E93+Pa_a*F93</f>
        <v>0.52369985002446795</v>
      </c>
      <c r="G94" s="45">
        <f t="shared" si="7"/>
        <v>167.94582993934088</v>
      </c>
      <c r="H94" s="40">
        <f t="shared" si="8"/>
        <v>0.95158173707640492</v>
      </c>
      <c r="I94" s="37">
        <f t="shared" si="9"/>
        <v>0.23853541208843476</v>
      </c>
      <c r="J94" s="38">
        <f t="shared" si="10"/>
        <v>0.64772016258021081</v>
      </c>
      <c r="K94" s="38">
        <f t="shared" si="11"/>
        <v>0.10334261747311446</v>
      </c>
      <c r="L94" s="38">
        <f t="shared" si="12"/>
        <v>7.2835413897387562E-3</v>
      </c>
      <c r="M94" s="39">
        <f t="shared" si="13"/>
        <v>3.1182664685012974E-3</v>
      </c>
    </row>
    <row r="95" spans="1:13" ht="15" customHeight="1" thickBot="1" x14ac:dyDescent="0.25">
      <c r="A95" s="47">
        <v>83</v>
      </c>
      <c r="B95" s="48">
        <f>Ph_sa*E94+Ph_a*F94</f>
        <v>38.121342399895475</v>
      </c>
      <c r="C95" s="49">
        <f>Psj_h*B94+Psj_sj*C94</f>
        <v>103.51486962525627</v>
      </c>
      <c r="D95" s="48">
        <f>Plj_sj*C94+Plj_lj*D94</f>
        <v>16.515616123204289</v>
      </c>
      <c r="E95" s="48">
        <f>Psa_lj*D94+Psa_sa*E94</f>
        <v>1.164013226786196</v>
      </c>
      <c r="F95" s="48">
        <f>Pa_sa*E94+Pa_a*F94</f>
        <v>0.4983432132742272</v>
      </c>
      <c r="G95" s="45">
        <f t="shared" si="7"/>
        <v>159.81418458841648</v>
      </c>
      <c r="H95" s="40">
        <f t="shared" si="8"/>
        <v>0.95158173714651562</v>
      </c>
      <c r="I95" s="37">
        <f t="shared" si="9"/>
        <v>0.23853541222309346</v>
      </c>
      <c r="J95" s="38">
        <f t="shared" si="10"/>
        <v>0.64772016258661402</v>
      </c>
      <c r="K95" s="38">
        <f t="shared" si="11"/>
        <v>0.10334261733861989</v>
      </c>
      <c r="L95" s="38">
        <f t="shared" si="12"/>
        <v>7.2835413814110531E-3</v>
      </c>
      <c r="M95" s="39">
        <f t="shared" si="13"/>
        <v>3.118266470261412E-3</v>
      </c>
    </row>
    <row r="96" spans="1:13" ht="15" customHeight="1" thickBot="1" x14ac:dyDescent="0.25">
      <c r="A96" s="47">
        <v>84</v>
      </c>
      <c r="B96" s="48">
        <f>Ph_sa*E95+Ph_a*F95</f>
        <v>36.27557323177917</v>
      </c>
      <c r="C96" s="49">
        <f>Psj_h*B95+Psj_sj*C95</f>
        <v>98.502859466484594</v>
      </c>
      <c r="D96" s="48">
        <f>Plj_sj*C95+Plj_lj*D95</f>
        <v>15.715958665332263</v>
      </c>
      <c r="E96" s="48">
        <f>Psa_lj*D95+Psa_sa*E95</f>
        <v>1.1076537270090672</v>
      </c>
      <c r="F96" s="48">
        <f>Pa_sa*E95+Pa_a*F95</f>
        <v>0.47421430069413517</v>
      </c>
      <c r="G96" s="45">
        <f t="shared" si="7"/>
        <v>152.07625939129926</v>
      </c>
      <c r="H96" s="40">
        <f t="shared" si="8"/>
        <v>0.95158173715232319</v>
      </c>
      <c r="I96" s="37">
        <f t="shared" si="9"/>
        <v>0.23853541227918054</v>
      </c>
      <c r="J96" s="38">
        <f t="shared" si="10"/>
        <v>0.64772016263914134</v>
      </c>
      <c r="K96" s="38">
        <f t="shared" si="11"/>
        <v>0.10334261723846307</v>
      </c>
      <c r="L96" s="38">
        <f t="shared" si="12"/>
        <v>7.2835413722205176E-3</v>
      </c>
      <c r="M96" s="39">
        <f t="shared" si="13"/>
        <v>3.1182664709943964E-3</v>
      </c>
    </row>
    <row r="97" spans="1:13" ht="15" customHeight="1" thickBot="1" x14ac:dyDescent="0.25">
      <c r="A97" s="47">
        <v>85</v>
      </c>
      <c r="B97" s="48">
        <f>Ph_sa*E96+Ph_a*F96</f>
        <v>34.519172992261488</v>
      </c>
      <c r="C97" s="49">
        <f>Psj_h*B96+Psj_sj*C96</f>
        <v>93.73352213638961</v>
      </c>
      <c r="D97" s="48">
        <f>Plj_sj*C96+Plj_lj*D96</f>
        <v>14.955019238048074</v>
      </c>
      <c r="E97" s="48">
        <f>Psa_lj*D96+Psa_sa*E96</f>
        <v>1.0540230564614967</v>
      </c>
      <c r="F97" s="48">
        <f>Pa_sa*E96+Pa_a*F96</f>
        <v>0.45125366803917788</v>
      </c>
      <c r="G97" s="45">
        <f t="shared" si="7"/>
        <v>144.71299109119985</v>
      </c>
      <c r="H97" s="40">
        <f t="shared" si="8"/>
        <v>0.95158173711793648</v>
      </c>
      <c r="I97" s="37">
        <f t="shared" si="9"/>
        <v>0.23853541228034664</v>
      </c>
      <c r="J97" s="38">
        <f t="shared" si="10"/>
        <v>0.64772016271377897</v>
      </c>
      <c r="K97" s="38">
        <f t="shared" si="11"/>
        <v>0.10334261717127553</v>
      </c>
      <c r="L97" s="38">
        <f t="shared" si="12"/>
        <v>7.2835413635893879E-3</v>
      </c>
      <c r="M97" s="39">
        <f t="shared" si="13"/>
        <v>3.1182664710094508E-3</v>
      </c>
    </row>
    <row r="98" spans="1:13" ht="15" customHeight="1" thickBot="1" x14ac:dyDescent="0.25">
      <c r="A98" s="47">
        <v>86</v>
      </c>
      <c r="B98" s="48">
        <f>Ph_sa*E97+Ph_a*F97</f>
        <v>32.847814595345838</v>
      </c>
      <c r="C98" s="49">
        <f>Psj_h*B97+Psj_sj*C97</f>
        <v>89.19510783165839</v>
      </c>
      <c r="D98" s="48">
        <f>Plj_sj*C97+Plj_lj*D97</f>
        <v>14.230923179807895</v>
      </c>
      <c r="E98" s="48">
        <f>Psa_lj*D97+Psa_sa*E97</f>
        <v>1.0029890900296543</v>
      </c>
      <c r="F98" s="48">
        <f>Pa_sa*E97+Pa_a*F97</f>
        <v>0.42940474925465011</v>
      </c>
      <c r="G98" s="45">
        <f t="shared" si="7"/>
        <v>137.70623944609642</v>
      </c>
      <c r="H98" s="40">
        <f t="shared" si="8"/>
        <v>0.95158173706293203</v>
      </c>
      <c r="I98" s="37">
        <f t="shared" si="9"/>
        <v>0.23853541224763278</v>
      </c>
      <c r="J98" s="38">
        <f t="shared" si="10"/>
        <v>0.64772016279315237</v>
      </c>
      <c r="K98" s="38">
        <f t="shared" si="11"/>
        <v>0.10334261713230818</v>
      </c>
      <c r="L98" s="38">
        <f t="shared" si="12"/>
        <v>7.283541356325131E-3</v>
      </c>
      <c r="M98" s="39">
        <f t="shared" si="13"/>
        <v>3.1182664705816459E-3</v>
      </c>
    </row>
    <row r="99" spans="1:13" ht="15" customHeight="1" thickBot="1" x14ac:dyDescent="0.25">
      <c r="A99" s="47">
        <v>87</v>
      </c>
      <c r="B99" s="48">
        <f>Ph_sa*E98+Ph_a*F98</f>
        <v>31.257380464854158</v>
      </c>
      <c r="C99" s="49">
        <f>Psj_h*B98+Psj_sj*C98</f>
        <v>84.876435657514293</v>
      </c>
      <c r="D99" s="48">
        <f>Plj_sj*C98+Plj_lj*D98</f>
        <v>13.541886597221733</v>
      </c>
      <c r="E99" s="48">
        <f>Psa_lj*D98+Psa_sa*E98</f>
        <v>0.95442609981657434</v>
      </c>
      <c r="F99" s="48">
        <f>Pa_sa*E98+Pa_a*F98</f>
        <v>0.40861371711374633</v>
      </c>
      <c r="G99" s="45">
        <f t="shared" si="7"/>
        <v>131.03874253652049</v>
      </c>
      <c r="H99" s="40">
        <f t="shared" si="8"/>
        <v>0.9515817370017815</v>
      </c>
      <c r="I99" s="37">
        <f t="shared" si="9"/>
        <v>0.23853541219798205</v>
      </c>
      <c r="J99" s="38">
        <f t="shared" si="10"/>
        <v>0.64772016286602596</v>
      </c>
      <c r="K99" s="38">
        <f t="shared" si="11"/>
        <v>0.10334261711529787</v>
      </c>
      <c r="L99" s="38">
        <f t="shared" si="12"/>
        <v>7.2835413507617861E-3</v>
      </c>
      <c r="M99" s="39">
        <f t="shared" si="13"/>
        <v>3.1182664699324759E-3</v>
      </c>
    </row>
    <row r="100" spans="1:13" ht="15" customHeight="1" thickBot="1" x14ac:dyDescent="0.25">
      <c r="A100" s="47">
        <v>88</v>
      </c>
      <c r="B100" s="48">
        <f>Ph_sa*E99+Ph_a*F99</f>
        <v>29.743952390116764</v>
      </c>
      <c r="C100" s="49">
        <f>Psj_h*B99+Psj_sj*C99</f>
        <v>80.766866081009113</v>
      </c>
      <c r="D100" s="48">
        <f>Plj_sj*C99+Plj_lj*D99</f>
        <v>12.88621197027785</v>
      </c>
      <c r="E100" s="48">
        <f>Psa_lj*D99+Psa_sa*E99</f>
        <v>0.90821444542211671</v>
      </c>
      <c r="F100" s="48">
        <f>Pa_sa*E99+Pa_a*F99</f>
        <v>0.38882935060554319</v>
      </c>
      <c r="G100" s="45">
        <f t="shared" si="7"/>
        <v>124.69407423743139</v>
      </c>
      <c r="H100" s="40">
        <f t="shared" si="8"/>
        <v>0.95158173694410331</v>
      </c>
      <c r="I100" s="37">
        <f t="shared" si="9"/>
        <v>0.2385354121438118</v>
      </c>
      <c r="J100" s="38">
        <f t="shared" si="10"/>
        <v>0.64772016292626711</v>
      </c>
      <c r="K100" s="38">
        <f t="shared" si="11"/>
        <v>0.10334261711379379</v>
      </c>
      <c r="L100" s="38">
        <f t="shared" si="12"/>
        <v>7.283541346902944E-3</v>
      </c>
      <c r="M100" s="39">
        <f t="shared" si="13"/>
        <v>3.1182664692242621E-3</v>
      </c>
    </row>
    <row r="101" spans="1:13" ht="15" customHeight="1" thickBot="1" x14ac:dyDescent="0.25">
      <c r="A101" s="47">
        <v>89</v>
      </c>
      <c r="B101" s="48">
        <f>Ph_sa*E100+Ph_a*F100</f>
        <v>28.303801872974876</v>
      </c>
      <c r="C101" s="49">
        <f>Psj_h*B100+Psj_sj*C100</f>
        <v>76.856274718278229</v>
      </c>
      <c r="D101" s="48">
        <f>Plj_sj*C100+Plj_lj*D100</f>
        <v>12.262283970279977</v>
      </c>
      <c r="E101" s="48">
        <f>Psa_lj*D100+Psa_sa*E100</f>
        <v>0.86424027921316282</v>
      </c>
      <c r="F101" s="48">
        <f>Pa_sa*E100+Pa_a*F100</f>
        <v>0.37000290874569414</v>
      </c>
      <c r="G101" s="45">
        <f t="shared" si="7"/>
        <v>118.65660374949194</v>
      </c>
      <c r="H101" s="40">
        <f t="shared" si="8"/>
        <v>0.95158173689539682</v>
      </c>
      <c r="I101" s="37">
        <f t="shared" si="9"/>
        <v>0.2385354120932866</v>
      </c>
      <c r="J101" s="38">
        <f t="shared" si="10"/>
        <v>0.64772016297160628</v>
      </c>
      <c r="K101" s="38">
        <f t="shared" si="11"/>
        <v>0.10334261712199463</v>
      </c>
      <c r="L101" s="38">
        <f t="shared" si="12"/>
        <v>7.2835413445487508E-3</v>
      </c>
      <c r="M101" s="39">
        <f t="shared" si="13"/>
        <v>3.1182664685637305E-3</v>
      </c>
    </row>
    <row r="102" spans="1:13" ht="15" customHeight="1" thickBot="1" x14ac:dyDescent="0.25">
      <c r="A102" s="47">
        <v>90</v>
      </c>
      <c r="B102" s="48">
        <f>Ph_sa*E101+Ph_a*F101</f>
        <v>26.933380942252889</v>
      </c>
      <c r="C102" s="49">
        <f>Psj_h*B101+Psj_sj*C101</f>
        <v>73.135027391207643</v>
      </c>
      <c r="D102" s="48">
        <f>Plj_sj*C101+Plj_lj*D101</f>
        <v>11.668565480233021</v>
      </c>
      <c r="E102" s="48">
        <f>Psa_lj*D101+Psa_sa*E101</f>
        <v>0.8223952658586966</v>
      </c>
      <c r="F102" s="48">
        <f>Pa_sa*E101+Pa_a*F101</f>
        <v>0.35208801049814409</v>
      </c>
      <c r="G102" s="45">
        <f t="shared" si="7"/>
        <v>112.91145709005039</v>
      </c>
      <c r="H102" s="40">
        <f t="shared" si="8"/>
        <v>0.95158173685797587</v>
      </c>
      <c r="I102" s="37">
        <f t="shared" si="9"/>
        <v>0.23853541205099038</v>
      </c>
      <c r="J102" s="38">
        <f t="shared" si="10"/>
        <v>0.64772016300241519</v>
      </c>
      <c r="K102" s="38">
        <f t="shared" si="11"/>
        <v>0.10334261713518565</v>
      </c>
      <c r="L102" s="38">
        <f t="shared" si="12"/>
        <v>7.2835413433980471E-3</v>
      </c>
      <c r="M102" s="39">
        <f t="shared" si="13"/>
        <v>3.118266468010797E-3</v>
      </c>
    </row>
    <row r="103" spans="1:13" ht="15" customHeight="1" thickBot="1" x14ac:dyDescent="0.25">
      <c r="A103" s="47">
        <v>91</v>
      </c>
      <c r="B103" s="48">
        <f>Ph_sa*E102+Ph_a*F102</f>
        <v>25.629313413023947</v>
      </c>
      <c r="C103" s="49">
        <f>Psj_h*B102+Psj_sj*C102</f>
        <v>69.593956392039672</v>
      </c>
      <c r="D103" s="48">
        <f>Plj_sj*C102+Plj_lj*D102</f>
        <v>11.103593807899854</v>
      </c>
      <c r="E103" s="48">
        <f>Psa_lj*D102+Psa_sa*E102</f>
        <v>0.78257631544005846</v>
      </c>
      <c r="F103" s="48">
        <f>Pa_sa*E102+Pa_a*F102</f>
        <v>0.33504052051142891</v>
      </c>
      <c r="G103" s="45">
        <f t="shared" si="7"/>
        <v>107.44448044891496</v>
      </c>
      <c r="H103" s="40">
        <f t="shared" si="8"/>
        <v>0.9515817368319246</v>
      </c>
      <c r="I103" s="37">
        <f t="shared" si="9"/>
        <v>0.23853541201876385</v>
      </c>
      <c r="J103" s="38">
        <f t="shared" si="10"/>
        <v>0.64772016302064472</v>
      </c>
      <c r="K103" s="38">
        <f t="shared" si="11"/>
        <v>0.10334261714987877</v>
      </c>
      <c r="L103" s="38">
        <f t="shared" si="12"/>
        <v>7.2835413431231438E-3</v>
      </c>
      <c r="M103" s="39">
        <f t="shared" si="13"/>
        <v>3.1182664675895163E-3</v>
      </c>
    </row>
    <row r="104" spans="1:13" ht="15" customHeight="1" thickBot="1" x14ac:dyDescent="0.25">
      <c r="A104" s="47">
        <v>92</v>
      </c>
      <c r="B104" s="48">
        <f>Ph_sa*E103+Ph_a*F103</f>
        <v>24.388386569103279</v>
      </c>
      <c r="C104" s="49">
        <f>Psj_h*B103+Psj_sj*C103</f>
        <v>66.22433789739506</v>
      </c>
      <c r="D104" s="48">
        <f>Plj_sj*C103+Plj_lj*D103</f>
        <v>10.565977082216069</v>
      </c>
      <c r="E104" s="48">
        <f>Psa_lj*D103+Psa_sa*E103</f>
        <v>0.74468532948021715</v>
      </c>
      <c r="F104" s="48">
        <f>Pa_sa*E103+Pa_a*F103</f>
        <v>0.31881844038764073</v>
      </c>
      <c r="G104" s="45">
        <f t="shared" si="7"/>
        <v>102.24220531858226</v>
      </c>
      <c r="H104" s="40">
        <f t="shared" si="8"/>
        <v>0.95158173681594671</v>
      </c>
      <c r="I104" s="37">
        <f t="shared" si="9"/>
        <v>0.23853541199654416</v>
      </c>
      <c r="J104" s="38">
        <f t="shared" si="10"/>
        <v>0.64772016302898494</v>
      </c>
      <c r="K104" s="38">
        <f t="shared" si="11"/>
        <v>0.10334261716375291</v>
      </c>
      <c r="L104" s="38">
        <f t="shared" si="12"/>
        <v>7.283541343418895E-3</v>
      </c>
      <c r="M104" s="39">
        <f t="shared" si="13"/>
        <v>3.1182664672990603E-3</v>
      </c>
    </row>
    <row r="105" spans="1:13" ht="15" customHeight="1" thickBot="1" x14ac:dyDescent="0.25">
      <c r="A105" s="47">
        <v>93</v>
      </c>
      <c r="B105" s="48">
        <f>Ph_sa*E104+Ph_a*F104</f>
        <v>23.207543248258624</v>
      </c>
      <c r="C105" s="49">
        <f>Psj_h*B104+Psj_sj*C104</f>
        <v>63.017870476013435</v>
      </c>
      <c r="D105" s="48">
        <f>Plj_sj*C104+Plj_lj*D104</f>
        <v>10.054390824193526</v>
      </c>
      <c r="E105" s="48">
        <f>Psa_lj*D104+Psa_sa*E104</f>
        <v>0.70862895926761338</v>
      </c>
      <c r="F105" s="48">
        <f>Pa_sa*E104+Pa_a*F104</f>
        <v>0.30338180521593339</v>
      </c>
      <c r="G105" s="45">
        <f t="shared" si="7"/>
        <v>97.29181531294914</v>
      </c>
      <c r="H105" s="40">
        <f t="shared" si="8"/>
        <v>0.95158173680805169</v>
      </c>
      <c r="I105" s="37">
        <f t="shared" si="9"/>
        <v>0.2385354119831064</v>
      </c>
      <c r="J105" s="38">
        <f t="shared" si="10"/>
        <v>0.6477201630302607</v>
      </c>
      <c r="K105" s="38">
        <f t="shared" si="11"/>
        <v>0.10334261717547917</v>
      </c>
      <c r="L105" s="38">
        <f t="shared" si="12"/>
        <v>7.2835413440301778E-3</v>
      </c>
      <c r="M105" s="39">
        <f t="shared" si="13"/>
        <v>3.1182664671234117E-3</v>
      </c>
    </row>
    <row r="106" spans="1:13" ht="15" customHeight="1" thickBot="1" x14ac:dyDescent="0.25">
      <c r="A106" s="47">
        <v>94</v>
      </c>
      <c r="B106" s="48">
        <f>Ph_sa*E105+Ph_a*F105</f>
        <v>22.083874310628829</v>
      </c>
      <c r="C106" s="49">
        <f>Psj_h*B105+Psj_sj*C105</f>
        <v>59.96665463721201</v>
      </c>
      <c r="D106" s="48">
        <f>Plj_sj*C105+Plj_lj*D105</f>
        <v>9.5675746838677789</v>
      </c>
      <c r="E106" s="48">
        <f>Psa_lj*D105+Psa_sa*E105</f>
        <v>0.67431837588018939</v>
      </c>
      <c r="F106" s="48">
        <f>Pa_sa*E105+Pa_a*F105</f>
        <v>0.28869258511553614</v>
      </c>
      <c r="G106" s="45">
        <f t="shared" si="7"/>
        <v>92.581114592704338</v>
      </c>
      <c r="H106" s="40">
        <f t="shared" si="8"/>
        <v>0.95158173680605895</v>
      </c>
      <c r="I106" s="37">
        <f t="shared" si="9"/>
        <v>0.23853541197665709</v>
      </c>
      <c r="J106" s="38">
        <f t="shared" si="10"/>
        <v>0.64772016302704527</v>
      </c>
      <c r="K106" s="38">
        <f t="shared" si="11"/>
        <v>0.10334261718449576</v>
      </c>
      <c r="L106" s="38">
        <f t="shared" si="12"/>
        <v>7.2835413447628512E-3</v>
      </c>
      <c r="M106" s="39">
        <f t="shared" si="13"/>
        <v>3.1182664670391207E-3</v>
      </c>
    </row>
    <row r="107" spans="1:13" ht="15" customHeight="1" thickBot="1" x14ac:dyDescent="0.25">
      <c r="A107" s="47">
        <v>95</v>
      </c>
      <c r="B107" s="48">
        <f>Ph_sa*E106+Ph_a*F106</f>
        <v>21.01461147179231</v>
      </c>
      <c r="C107" s="49">
        <f>Psj_h*B106+Psj_sj*C106</f>
        <v>57.063173369634498</v>
      </c>
      <c r="D107" s="48">
        <f>Plj_sj*C106+Plj_lj*D106</f>
        <v>9.104329335250096</v>
      </c>
      <c r="E107" s="48">
        <f>Psa_lj*D106+Psa_sa*E106</f>
        <v>0.64166905134377705</v>
      </c>
      <c r="F107" s="48">
        <f>Pa_sa*E106+Pa_a*F106</f>
        <v>0.27471459154567185</v>
      </c>
      <c r="G107" s="45">
        <f t="shared" si="7"/>
        <v>88.098497819566361</v>
      </c>
      <c r="H107" s="40">
        <f t="shared" si="8"/>
        <v>0.95158173680792768</v>
      </c>
      <c r="I107" s="37">
        <f t="shared" si="9"/>
        <v>0.2385354119752657</v>
      </c>
      <c r="J107" s="38">
        <f t="shared" si="10"/>
        <v>0.6477201630214513</v>
      </c>
      <c r="K107" s="38">
        <f t="shared" si="11"/>
        <v>0.10334261719077867</v>
      </c>
      <c r="L107" s="38">
        <f t="shared" si="12"/>
        <v>7.2835413454832446E-3</v>
      </c>
      <c r="M107" s="39">
        <f t="shared" si="13"/>
        <v>3.1182664670209477E-3</v>
      </c>
    </row>
    <row r="108" spans="1:13" ht="15" customHeight="1" thickBot="1" x14ac:dyDescent="0.25">
      <c r="A108" s="47">
        <v>96</v>
      </c>
      <c r="B108" s="48">
        <f>Ph_sa*E107+Ph_a*F107</f>
        <v>19.997120482829622</v>
      </c>
      <c r="C108" s="49">
        <f>Psj_h*B107+Psj_sj*C107</f>
        <v>54.300273622312858</v>
      </c>
      <c r="D108" s="48">
        <f>Plj_sj*C107+Plj_lj*D107</f>
        <v>8.6635135216321348</v>
      </c>
      <c r="E108" s="48">
        <f>Psa_lj*D107+Psa_sa*E107</f>
        <v>0.61060055038620775</v>
      </c>
      <c r="F108" s="48">
        <f>Pa_sa*E107+Pa_a*F107</f>
        <v>0.2614133881515735</v>
      </c>
      <c r="G108" s="45">
        <f t="shared" si="7"/>
        <v>83.83292156531239</v>
      </c>
      <c r="H108" s="40">
        <f t="shared" si="8"/>
        <v>0.95158173681194846</v>
      </c>
      <c r="I108" s="37">
        <f t="shared" si="9"/>
        <v>0.23853541197714676</v>
      </c>
      <c r="J108" s="38">
        <f t="shared" si="10"/>
        <v>0.64772016301505975</v>
      </c>
      <c r="K108" s="38">
        <f t="shared" si="11"/>
        <v>0.10334261719463733</v>
      </c>
      <c r="L108" s="38">
        <f t="shared" si="12"/>
        <v>7.2835413461106958E-3</v>
      </c>
      <c r="M108" s="39">
        <f t="shared" si="13"/>
        <v>3.1182664670455517E-3</v>
      </c>
    </row>
    <row r="109" spans="1:13" ht="15" customHeight="1" thickBot="1" x14ac:dyDescent="0.25">
      <c r="A109" s="47">
        <v>97</v>
      </c>
      <c r="B109" s="48">
        <f>Ph_sa*E108+Ph_a*F108</f>
        <v>19.028894640581452</v>
      </c>
      <c r="C109" s="49">
        <f>Psj_h*B108+Psj_sj*C108</f>
        <v>51.671148682395938</v>
      </c>
      <c r="D109" s="48">
        <f>Plj_sj*C108+Plj_lj*D108</f>
        <v>8.2440412439610178</v>
      </c>
      <c r="E109" s="48">
        <f>Psa_lj*D108+Psa_sa*E108</f>
        <v>0.58103633227440432</v>
      </c>
      <c r="F109" s="48">
        <f>Pa_sa*E108+Pa_a*F108</f>
        <v>0.24875620592699679</v>
      </c>
      <c r="G109" s="45">
        <f t="shared" si="7"/>
        <v>79.773877105139817</v>
      </c>
      <c r="H109" s="40">
        <f t="shared" si="8"/>
        <v>0.95158173681681368</v>
      </c>
      <c r="I109" s="37">
        <f t="shared" si="9"/>
        <v>0.23853541198081527</v>
      </c>
      <c r="J109" s="38">
        <f t="shared" si="10"/>
        <v>0.64772016300893531</v>
      </c>
      <c r="K109" s="38">
        <f t="shared" si="11"/>
        <v>0.10334261719654911</v>
      </c>
      <c r="L109" s="38">
        <f t="shared" si="12"/>
        <v>7.2835413466066611E-3</v>
      </c>
      <c r="M109" s="39">
        <f t="shared" si="13"/>
        <v>3.1182664670935177E-3</v>
      </c>
    </row>
    <row r="110" spans="1:13" ht="15" customHeight="1" thickBot="1" x14ac:dyDescent="0.25">
      <c r="A110" s="47">
        <v>98</v>
      </c>
      <c r="B110" s="48">
        <f>Ph_sa*E109+Ph_a*F109</f>
        <v>18.10754861211749</v>
      </c>
      <c r="C110" s="49">
        <f>Psj_h*B109+Psj_sj*C109</f>
        <v>49.169321406116822</v>
      </c>
      <c r="D110" s="48">
        <f>Plj_sj*C109+Plj_lj*D109</f>
        <v>7.8448790853549974</v>
      </c>
      <c r="E110" s="48">
        <f>Psa_lj*D109+Psa_sa*E109</f>
        <v>0.55290356224640314</v>
      </c>
      <c r="F110" s="48">
        <f>Pa_sa*E109+Pa_a*F109</f>
        <v>0.23671186248427178</v>
      </c>
      <c r="G110" s="45">
        <f t="shared" si="7"/>
        <v>75.911364528319993</v>
      </c>
      <c r="H110" s="40">
        <f t="shared" si="8"/>
        <v>0.95158173682162128</v>
      </c>
      <c r="I110" s="37">
        <f t="shared" si="9"/>
        <v>0.23853541198514708</v>
      </c>
      <c r="J110" s="38">
        <f t="shared" si="10"/>
        <v>0.64772016300370139</v>
      </c>
      <c r="K110" s="38">
        <f t="shared" si="11"/>
        <v>0.1033426171970382</v>
      </c>
      <c r="L110" s="38">
        <f t="shared" si="12"/>
        <v>7.2835413469630531E-3</v>
      </c>
      <c r="M110" s="39">
        <f t="shared" si="13"/>
        <v>3.1182664671501525E-3</v>
      </c>
    </row>
    <row r="111" spans="1:13" ht="15" customHeight="1" thickBot="1" x14ac:dyDescent="0.25">
      <c r="A111" s="47">
        <v>99</v>
      </c>
      <c r="B111" s="48">
        <f>Ph_sa*E110+Ph_a*F110</f>
        <v>17.230812558205958</v>
      </c>
      <c r="C111" s="49">
        <f>Psj_h*B110+Psj_sj*C110</f>
        <v>46.788628261679428</v>
      </c>
      <c r="D111" s="48">
        <f>Plj_sj*C110+Plj_lj*D110</f>
        <v>7.4650436651657248</v>
      </c>
      <c r="E111" s="48">
        <f>Psa_lj*D110+Psa_sa*E110</f>
        <v>0.52613293207379186</v>
      </c>
      <c r="F111" s="48">
        <f>Pa_sa*E110+Pa_a*F110</f>
        <v>0.22525068523305491</v>
      </c>
      <c r="G111" s="45">
        <f t="shared" si="7"/>
        <v>72.235868102357955</v>
      </c>
      <c r="H111" s="40">
        <f>G112/G111</f>
        <v>0.95158173682582414</v>
      </c>
      <c r="I111" s="37">
        <f t="shared" si="9"/>
        <v>0.23853541198937295</v>
      </c>
      <c r="J111" s="38">
        <f t="shared" si="10"/>
        <v>0.64772016299963497</v>
      </c>
      <c r="K111" s="38">
        <f t="shared" si="11"/>
        <v>0.10334261719659527</v>
      </c>
      <c r="L111" s="38">
        <f t="shared" si="12"/>
        <v>7.2835413471914459E-3</v>
      </c>
      <c r="M111" s="39">
        <f t="shared" si="13"/>
        <v>3.1182664672053991E-3</v>
      </c>
    </row>
    <row r="112" spans="1:13" ht="15" customHeight="1" thickBot="1" x14ac:dyDescent="0.25">
      <c r="A112" s="47">
        <v>100</v>
      </c>
      <c r="B112" s="48">
        <f>Ph_sa*E111+Ph_a*F111</f>
        <v>16.396526541309406</v>
      </c>
      <c r="C112" s="49">
        <f>Psj_h*B111+Psj_sj*C111</f>
        <v>44.523204144749663</v>
      </c>
      <c r="D112" s="48">
        <f>Plj_sj*C111+Plj_lj*D111</f>
        <v>7.1035992163128139</v>
      </c>
      <c r="E112" s="48">
        <f>Psa_lj*D111+Psa_sa*E111</f>
        <v>0.50065848931247481</v>
      </c>
      <c r="F112" s="48">
        <f>Pa_sa*E111+Pa_a*F111</f>
        <v>0.21434443827856603</v>
      </c>
      <c r="G112" s="45">
        <f t="shared" ref="G112" si="14">SUM(B112:F112)</f>
        <v>68.738332829962928</v>
      </c>
      <c r="H112" s="40"/>
      <c r="I112" s="37">
        <f t="shared" si="9"/>
        <v>0.2385354119930326</v>
      </c>
      <c r="J112" s="38">
        <f t="shared" si="10"/>
        <v>0.64772016299676782</v>
      </c>
      <c r="K112" s="38">
        <f t="shared" si="11"/>
        <v>0.10334261719563216</v>
      </c>
      <c r="L112" s="38">
        <f t="shared" si="12"/>
        <v>7.2835413473141229E-3</v>
      </c>
      <c r="M112" s="39">
        <f t="shared" si="13"/>
        <v>3.1182664672532419E-3</v>
      </c>
    </row>
    <row r="113" spans="1:11" ht="15" customHeight="1" x14ac:dyDescent="0.25">
      <c r="A113" s="22"/>
      <c r="B113" s="21"/>
      <c r="C113" s="21"/>
      <c r="D113" s="21"/>
      <c r="E113" s="21"/>
      <c r="F113" s="21"/>
      <c r="G113" s="21"/>
      <c r="H113" s="21"/>
      <c r="K113" s="38"/>
    </row>
    <row r="114" spans="1:11" ht="15" customHeight="1" x14ac:dyDescent="0.25">
      <c r="A114" s="22"/>
      <c r="B114" s="21"/>
      <c r="C114" s="21"/>
      <c r="D114" s="21"/>
      <c r="E114" s="21"/>
      <c r="F114" s="21"/>
      <c r="G114" s="21"/>
      <c r="H114" s="21"/>
    </row>
    <row r="115" spans="1:11" ht="15" customHeight="1" x14ac:dyDescent="0.25">
      <c r="A115" s="22"/>
      <c r="B115" s="21"/>
      <c r="C115" s="21"/>
      <c r="D115" s="21"/>
      <c r="E115" s="21"/>
      <c r="F115" s="21"/>
      <c r="G115" s="21"/>
      <c r="H115" s="21"/>
    </row>
    <row r="116" spans="1:11" ht="15" customHeight="1" x14ac:dyDescent="0.25">
      <c r="A116" s="22"/>
      <c r="B116" s="21"/>
      <c r="C116" s="21"/>
      <c r="D116" s="21"/>
      <c r="E116" s="21"/>
      <c r="F116" s="21"/>
      <c r="G116" s="21"/>
      <c r="H116" s="21"/>
    </row>
    <row r="117" spans="1:11" ht="15" customHeight="1" x14ac:dyDescent="0.25">
      <c r="A117" s="22"/>
      <c r="B117" s="21"/>
      <c r="C117" s="21"/>
      <c r="D117" s="21"/>
      <c r="E117" s="21"/>
      <c r="F117" s="21"/>
      <c r="G117" s="21"/>
      <c r="H117" s="21"/>
    </row>
    <row r="118" spans="1:11" ht="15" customHeight="1" x14ac:dyDescent="0.25">
      <c r="B118" s="22"/>
      <c r="C118" s="21"/>
      <c r="D118" s="21"/>
      <c r="E118" s="21"/>
      <c r="F118" s="21"/>
      <c r="G118" s="21"/>
      <c r="H118" s="21"/>
      <c r="I118" s="21"/>
    </row>
    <row r="119" spans="1:11" ht="15" customHeight="1" x14ac:dyDescent="0.25">
      <c r="B119" s="22"/>
      <c r="C119" s="21"/>
      <c r="D119" s="21"/>
      <c r="E119" s="21"/>
      <c r="F119" s="21"/>
      <c r="G119" s="21"/>
      <c r="H119" s="21"/>
      <c r="I119" s="21"/>
    </row>
    <row r="120" spans="1:11" ht="15" customHeight="1" x14ac:dyDescent="0.25">
      <c r="B120" s="22"/>
      <c r="C120" s="21"/>
      <c r="D120" s="21"/>
      <c r="E120" s="21"/>
      <c r="F120" s="21"/>
      <c r="G120" s="21"/>
      <c r="H120" s="21"/>
      <c r="I120" s="21"/>
    </row>
    <row r="121" spans="1:11" ht="15" customHeight="1" x14ac:dyDescent="0.25">
      <c r="B121" s="22"/>
      <c r="C121" s="21"/>
      <c r="D121" s="21"/>
      <c r="E121" s="21"/>
      <c r="F121" s="21"/>
      <c r="G121" s="21"/>
      <c r="H121" s="21"/>
      <c r="I121" s="21"/>
    </row>
    <row r="122" spans="1:11" ht="15" customHeight="1" x14ac:dyDescent="0.25">
      <c r="B122" s="22"/>
      <c r="C122" s="21"/>
      <c r="D122" s="21"/>
      <c r="E122" s="21"/>
      <c r="F122" s="21"/>
      <c r="G122" s="21"/>
      <c r="H122" s="21"/>
      <c r="I122" s="21"/>
    </row>
    <row r="123" spans="1:11" ht="15" customHeight="1" x14ac:dyDescent="0.25">
      <c r="B123" s="22"/>
      <c r="C123" s="21"/>
      <c r="D123" s="21"/>
      <c r="E123" s="21"/>
      <c r="F123" s="21"/>
      <c r="G123" s="21"/>
      <c r="H123" s="21"/>
      <c r="I123" s="21"/>
    </row>
    <row r="124" spans="1:11" ht="15" customHeight="1" x14ac:dyDescent="0.25">
      <c r="B124" s="22"/>
      <c r="C124" s="21"/>
      <c r="D124" s="21"/>
      <c r="E124" s="21"/>
      <c r="F124" s="21"/>
      <c r="G124" s="21"/>
      <c r="H124" s="21"/>
      <c r="I124" s="21"/>
    </row>
    <row r="125" spans="1:11" ht="15" customHeight="1" x14ac:dyDescent="0.25">
      <c r="B125" s="22"/>
      <c r="C125" s="21"/>
      <c r="D125" s="21"/>
      <c r="E125" s="21"/>
      <c r="F125" s="21"/>
      <c r="G125" s="21"/>
      <c r="H125" s="21"/>
      <c r="I125" s="21"/>
    </row>
    <row r="126" spans="1:11" ht="15" customHeight="1" x14ac:dyDescent="0.25">
      <c r="B126" s="22"/>
      <c r="C126" s="21"/>
      <c r="D126" s="21"/>
      <c r="E126" s="21"/>
      <c r="F126" s="21"/>
      <c r="G126" s="21"/>
      <c r="H126" s="21"/>
      <c r="I126" s="21"/>
    </row>
    <row r="127" spans="1:11" ht="15" customHeight="1" x14ac:dyDescent="0.25">
      <c r="B127" s="22"/>
      <c r="C127" s="21"/>
      <c r="D127" s="21"/>
      <c r="E127" s="21"/>
      <c r="F127" s="21"/>
      <c r="G127" s="21"/>
      <c r="H127" s="21"/>
      <c r="I127" s="21"/>
    </row>
    <row r="128" spans="1:11" ht="15" customHeight="1" x14ac:dyDescent="0.25">
      <c r="B128" s="22"/>
      <c r="C128" s="21"/>
      <c r="D128" s="21"/>
      <c r="E128" s="21"/>
      <c r="F128" s="21"/>
      <c r="G128" s="21"/>
      <c r="H128" s="21"/>
      <c r="I128" s="21"/>
    </row>
    <row r="129" spans="2:9" ht="15" customHeight="1" x14ac:dyDescent="0.25">
      <c r="B129" s="22"/>
      <c r="C129" s="21"/>
      <c r="D129" s="21"/>
      <c r="E129" s="21"/>
      <c r="F129" s="21"/>
      <c r="G129" s="21"/>
      <c r="H129" s="21"/>
      <c r="I129" s="21"/>
    </row>
    <row r="130" spans="2:9" ht="15" customHeight="1" x14ac:dyDescent="0.25">
      <c r="B130" s="22"/>
      <c r="C130" s="21"/>
      <c r="D130" s="21"/>
      <c r="E130" s="21"/>
      <c r="F130" s="21"/>
      <c r="G130" s="21"/>
      <c r="H130" s="21"/>
      <c r="I130" s="21"/>
    </row>
    <row r="131" spans="2:9" ht="15" customHeight="1" x14ac:dyDescent="0.25">
      <c r="B131" s="22"/>
      <c r="C131" s="21"/>
      <c r="D131" s="21"/>
      <c r="E131" s="21"/>
      <c r="F131" s="21"/>
      <c r="G131" s="21"/>
      <c r="H131" s="21"/>
      <c r="I131" s="21"/>
    </row>
    <row r="132" spans="2:9" ht="15" customHeight="1" x14ac:dyDescent="0.25">
      <c r="B132" s="22"/>
      <c r="C132" s="21"/>
      <c r="D132" s="21"/>
      <c r="E132" s="21"/>
      <c r="F132" s="21"/>
      <c r="G132" s="21"/>
      <c r="H132" s="21"/>
      <c r="I132" s="21"/>
    </row>
    <row r="133" spans="2:9" ht="15" customHeight="1" x14ac:dyDescent="0.25">
      <c r="B133" s="22"/>
      <c r="C133" s="21"/>
      <c r="D133" s="21"/>
      <c r="E133" s="21"/>
      <c r="F133" s="21"/>
      <c r="G133" s="21"/>
      <c r="H133" s="21"/>
      <c r="I133" s="21"/>
    </row>
    <row r="134" spans="2:9" ht="15" customHeight="1" x14ac:dyDescent="0.25">
      <c r="B134" s="22"/>
      <c r="C134" s="21"/>
      <c r="D134" s="21"/>
      <c r="E134" s="21"/>
      <c r="F134" s="21"/>
      <c r="G134" s="21"/>
      <c r="H134" s="21"/>
      <c r="I134" s="21"/>
    </row>
    <row r="135" spans="2:9" ht="15" customHeight="1" x14ac:dyDescent="0.25">
      <c r="B135" s="22"/>
      <c r="C135" s="21"/>
      <c r="D135" s="21"/>
      <c r="E135" s="21"/>
      <c r="F135" s="21"/>
      <c r="G135" s="21"/>
      <c r="H135" s="21"/>
      <c r="I135" s="21"/>
    </row>
    <row r="136" spans="2:9" ht="15" customHeight="1" x14ac:dyDescent="0.25">
      <c r="B136" s="22"/>
      <c r="C136" s="21"/>
      <c r="D136" s="21"/>
      <c r="E136" s="21"/>
      <c r="F136" s="21"/>
      <c r="G136" s="21"/>
      <c r="H136" s="21"/>
      <c r="I136" s="21"/>
    </row>
    <row r="137" spans="2:9" ht="15" customHeight="1" x14ac:dyDescent="0.25">
      <c r="B137" s="22"/>
      <c r="C137" s="21"/>
      <c r="D137" s="21"/>
      <c r="E137" s="21"/>
      <c r="F137" s="21"/>
      <c r="G137" s="21"/>
      <c r="H137" s="21"/>
      <c r="I137" s="21"/>
    </row>
    <row r="138" spans="2:9" ht="15" customHeight="1" x14ac:dyDescent="0.25">
      <c r="B138" s="22"/>
      <c r="C138" s="21"/>
      <c r="D138" s="21"/>
      <c r="E138" s="21"/>
      <c r="F138" s="21"/>
      <c r="G138" s="21"/>
      <c r="H138" s="21"/>
      <c r="I138" s="21"/>
    </row>
    <row r="139" spans="2:9" ht="15" customHeight="1" x14ac:dyDescent="0.25">
      <c r="B139" s="22"/>
      <c r="C139" s="21"/>
      <c r="D139" s="21"/>
      <c r="E139" s="21"/>
      <c r="F139" s="21"/>
      <c r="G139" s="21"/>
      <c r="H139" s="21"/>
      <c r="I139" s="21"/>
    </row>
    <row r="140" spans="2:9" ht="15" customHeight="1" x14ac:dyDescent="0.25">
      <c r="B140" s="22"/>
      <c r="C140" s="21"/>
      <c r="D140" s="21"/>
      <c r="E140" s="21"/>
      <c r="F140" s="21"/>
      <c r="G140" s="21"/>
      <c r="H140" s="21"/>
      <c r="I140" s="21"/>
    </row>
    <row r="141" spans="2:9" ht="15" customHeight="1" x14ac:dyDescent="0.25">
      <c r="B141" s="22"/>
      <c r="C141" s="21"/>
      <c r="D141" s="21"/>
      <c r="E141" s="21"/>
      <c r="F141" s="21"/>
      <c r="G141" s="21"/>
      <c r="H141" s="21"/>
      <c r="I141" s="21"/>
    </row>
    <row r="142" spans="2:9" ht="15" customHeight="1" x14ac:dyDescent="0.25">
      <c r="B142" s="22"/>
      <c r="C142" s="21"/>
      <c r="D142" s="21"/>
      <c r="E142" s="21"/>
      <c r="F142" s="21"/>
      <c r="G142" s="21"/>
      <c r="H142" s="21"/>
      <c r="I142" s="21"/>
    </row>
    <row r="143" spans="2:9" ht="15" customHeight="1" x14ac:dyDescent="0.25">
      <c r="B143" s="22"/>
      <c r="C143" s="21"/>
      <c r="D143" s="21"/>
      <c r="E143" s="21"/>
      <c r="F143" s="21"/>
      <c r="G143" s="21"/>
      <c r="H143" s="21"/>
      <c r="I143" s="21"/>
    </row>
    <row r="144" spans="2:9" ht="15" customHeight="1" x14ac:dyDescent="0.25">
      <c r="B144" s="22"/>
      <c r="C144" s="21"/>
      <c r="D144" s="21"/>
      <c r="E144" s="21"/>
      <c r="F144" s="21"/>
      <c r="G144" s="21"/>
      <c r="H144" s="21"/>
      <c r="I144" s="21"/>
    </row>
    <row r="145" spans="2:9" ht="15" customHeight="1" x14ac:dyDescent="0.25">
      <c r="B145" s="22"/>
      <c r="C145" s="21"/>
      <c r="D145" s="21"/>
      <c r="E145" s="21"/>
      <c r="F145" s="21"/>
      <c r="G145" s="21"/>
      <c r="H145" s="21"/>
      <c r="I145" s="21"/>
    </row>
    <row r="146" spans="2:9" ht="15" customHeight="1" x14ac:dyDescent="0.25">
      <c r="B146" s="22"/>
      <c r="C146" s="21"/>
      <c r="D146" s="21"/>
      <c r="E146" s="21"/>
      <c r="F146" s="21"/>
      <c r="G146" s="21"/>
      <c r="H146" s="21"/>
      <c r="I146" s="21"/>
    </row>
    <row r="147" spans="2:9" ht="15" customHeight="1" x14ac:dyDescent="0.25">
      <c r="B147" s="22"/>
      <c r="C147" s="21"/>
      <c r="D147" s="21"/>
      <c r="E147" s="21"/>
      <c r="F147" s="21"/>
      <c r="G147" s="21"/>
      <c r="H147" s="21"/>
      <c r="I147" s="21"/>
    </row>
    <row r="148" spans="2:9" ht="15" customHeight="1" x14ac:dyDescent="0.25">
      <c r="B148" s="22"/>
      <c r="C148" s="21"/>
      <c r="D148" s="21"/>
      <c r="E148" s="21"/>
      <c r="F148" s="21"/>
      <c r="G148" s="21"/>
      <c r="H148" s="21"/>
      <c r="I148" s="21"/>
    </row>
    <row r="149" spans="2:9" ht="15" customHeight="1" x14ac:dyDescent="0.25">
      <c r="B149" s="22"/>
      <c r="C149" s="21"/>
      <c r="D149" s="21"/>
      <c r="E149" s="21"/>
      <c r="F149" s="21"/>
      <c r="G149" s="21"/>
      <c r="H149" s="21"/>
      <c r="I149" s="21"/>
    </row>
    <row r="150" spans="2:9" ht="15" customHeight="1" x14ac:dyDescent="0.25">
      <c r="B150" s="22"/>
      <c r="C150" s="21"/>
      <c r="D150" s="21"/>
      <c r="E150" s="21"/>
      <c r="F150" s="21"/>
      <c r="G150" s="21"/>
      <c r="H150" s="21"/>
      <c r="I150" s="21"/>
    </row>
    <row r="151" spans="2:9" ht="15" customHeight="1" x14ac:dyDescent="0.25">
      <c r="B151" s="22"/>
      <c r="C151" s="21"/>
      <c r="D151" s="21"/>
      <c r="E151" s="21"/>
      <c r="F151" s="21"/>
      <c r="G151" s="21"/>
      <c r="H151" s="21"/>
      <c r="I151" s="21"/>
    </row>
    <row r="152" spans="2:9" ht="15" customHeight="1" x14ac:dyDescent="0.25">
      <c r="B152" s="22"/>
      <c r="C152" s="21"/>
      <c r="D152" s="21"/>
      <c r="E152" s="21"/>
      <c r="F152" s="21"/>
      <c r="G152" s="21"/>
      <c r="H152" s="21"/>
      <c r="I152" s="21"/>
    </row>
    <row r="153" spans="2:9" ht="15" customHeight="1" x14ac:dyDescent="0.25">
      <c r="B153" s="22"/>
      <c r="C153" s="21"/>
      <c r="D153" s="21"/>
      <c r="E153" s="21"/>
      <c r="F153" s="21"/>
      <c r="G153" s="21"/>
      <c r="H153" s="21"/>
      <c r="I153" s="21"/>
    </row>
    <row r="154" spans="2:9" ht="15" customHeight="1" x14ac:dyDescent="0.25">
      <c r="B154" s="22"/>
      <c r="C154" s="21"/>
      <c r="D154" s="21"/>
      <c r="E154" s="21"/>
      <c r="F154" s="21"/>
      <c r="G154" s="21"/>
      <c r="H154" s="21"/>
      <c r="I154" s="21"/>
    </row>
    <row r="155" spans="2:9" ht="15" customHeight="1" x14ac:dyDescent="0.25">
      <c r="B155" s="22"/>
      <c r="C155" s="21"/>
      <c r="D155" s="21"/>
      <c r="E155" s="21"/>
      <c r="F155" s="21"/>
      <c r="G155" s="21"/>
      <c r="H155" s="21"/>
      <c r="I155" s="21"/>
    </row>
    <row r="156" spans="2:9" ht="15" customHeight="1" x14ac:dyDescent="0.25">
      <c r="B156" s="22"/>
      <c r="C156" s="21"/>
      <c r="D156" s="21"/>
      <c r="E156" s="21"/>
      <c r="F156" s="21"/>
      <c r="G156" s="21"/>
      <c r="H156" s="21"/>
      <c r="I156" s="21"/>
    </row>
    <row r="157" spans="2:9" ht="15" customHeight="1" x14ac:dyDescent="0.25">
      <c r="B157" s="22"/>
      <c r="C157" s="21"/>
      <c r="D157" s="21"/>
      <c r="E157" s="21"/>
      <c r="F157" s="21"/>
      <c r="G157" s="21"/>
      <c r="H157" s="21"/>
      <c r="I157" s="21"/>
    </row>
    <row r="158" spans="2:9" ht="15" customHeight="1" x14ac:dyDescent="0.25">
      <c r="B158" s="22"/>
      <c r="C158" s="21"/>
      <c r="D158" s="21"/>
      <c r="E158" s="21"/>
      <c r="F158" s="21"/>
      <c r="G158" s="21"/>
      <c r="H158" s="21"/>
      <c r="I158" s="21"/>
    </row>
    <row r="159" spans="2:9" ht="15" customHeight="1" x14ac:dyDescent="0.25">
      <c r="B159" s="22"/>
      <c r="C159" s="21"/>
      <c r="D159" s="21"/>
      <c r="E159" s="21"/>
      <c r="F159" s="21"/>
      <c r="G159" s="21"/>
      <c r="H159" s="21"/>
      <c r="I159" s="21"/>
    </row>
    <row r="160" spans="2:9" ht="15" customHeight="1" x14ac:dyDescent="0.25">
      <c r="B160" s="22"/>
      <c r="C160" s="21"/>
      <c r="D160" s="21"/>
      <c r="E160" s="21"/>
      <c r="F160" s="21"/>
      <c r="G160" s="21"/>
      <c r="H160" s="21"/>
      <c r="I160" s="21"/>
    </row>
    <row r="161" spans="2:9" ht="15" customHeight="1" x14ac:dyDescent="0.25">
      <c r="B161" s="22"/>
      <c r="C161" s="21"/>
      <c r="D161" s="21"/>
      <c r="E161" s="21"/>
      <c r="F161" s="21"/>
      <c r="G161" s="21"/>
      <c r="H161" s="21"/>
      <c r="I161" s="21"/>
    </row>
    <row r="162" spans="2:9" ht="15" customHeight="1" x14ac:dyDescent="0.25">
      <c r="B162" s="22"/>
      <c r="C162" s="21"/>
      <c r="D162" s="21"/>
      <c r="E162" s="21"/>
      <c r="F162" s="21"/>
      <c r="G162" s="21"/>
      <c r="H162" s="21"/>
      <c r="I162" s="21"/>
    </row>
    <row r="163" spans="2:9" ht="15" customHeight="1" x14ac:dyDescent="0.25">
      <c r="B163" s="22"/>
      <c r="C163" s="21"/>
      <c r="D163" s="21"/>
      <c r="E163" s="21"/>
      <c r="F163" s="21"/>
      <c r="G163" s="21"/>
      <c r="H163" s="21"/>
      <c r="I163" s="21"/>
    </row>
    <row r="164" spans="2:9" ht="15" customHeight="1" x14ac:dyDescent="0.25">
      <c r="B164" s="22"/>
      <c r="C164" s="21"/>
      <c r="D164" s="21"/>
      <c r="E164" s="21"/>
      <c r="F164" s="21"/>
      <c r="G164" s="21"/>
      <c r="H164" s="21"/>
      <c r="I164" s="21"/>
    </row>
    <row r="165" spans="2:9" ht="15" customHeight="1" x14ac:dyDescent="0.25">
      <c r="B165" s="22"/>
      <c r="C165" s="21"/>
      <c r="D165" s="21"/>
      <c r="E165" s="21"/>
      <c r="F165" s="21"/>
      <c r="G165" s="21"/>
      <c r="H165" s="21"/>
      <c r="I165" s="21"/>
    </row>
    <row r="166" spans="2:9" ht="15" customHeight="1" x14ac:dyDescent="0.25">
      <c r="B166" s="22"/>
      <c r="C166" s="21"/>
      <c r="D166" s="21"/>
      <c r="E166" s="21"/>
      <c r="F166" s="21"/>
      <c r="G166" s="21"/>
      <c r="H166" s="21"/>
      <c r="I166" s="21"/>
    </row>
    <row r="167" spans="2:9" ht="15" customHeight="1" x14ac:dyDescent="0.25">
      <c r="B167" s="22"/>
      <c r="C167" s="21"/>
      <c r="D167" s="21"/>
      <c r="E167" s="21"/>
      <c r="F167" s="21"/>
      <c r="G167" s="21"/>
      <c r="H167" s="21"/>
      <c r="I167" s="21"/>
    </row>
    <row r="168" spans="2:9" ht="15" customHeight="1" x14ac:dyDescent="0.25">
      <c r="B168" s="22"/>
      <c r="C168" s="21"/>
      <c r="D168" s="21"/>
      <c r="E168" s="21"/>
      <c r="F168" s="21"/>
      <c r="G168" s="21"/>
      <c r="H168" s="21"/>
      <c r="I168" s="21"/>
    </row>
    <row r="169" spans="2:9" ht="15" customHeight="1" x14ac:dyDescent="0.25">
      <c r="B169" s="22"/>
      <c r="C169" s="21"/>
      <c r="D169" s="21"/>
      <c r="E169" s="21"/>
      <c r="F169" s="21"/>
      <c r="G169" s="21"/>
      <c r="H169" s="21"/>
      <c r="I169" s="21"/>
    </row>
    <row r="170" spans="2:9" ht="15" customHeight="1" x14ac:dyDescent="0.25">
      <c r="B170" s="22"/>
      <c r="C170" s="21"/>
      <c r="D170" s="21"/>
      <c r="E170" s="21"/>
      <c r="F170" s="21"/>
      <c r="G170" s="21"/>
      <c r="H170" s="21"/>
      <c r="I170" s="21"/>
    </row>
    <row r="171" spans="2:9" ht="15" customHeight="1" x14ac:dyDescent="0.25">
      <c r="B171" s="22"/>
      <c r="C171" s="21"/>
      <c r="D171" s="21"/>
      <c r="E171" s="21"/>
      <c r="F171" s="21"/>
      <c r="G171" s="21"/>
      <c r="H171" s="21"/>
      <c r="I171" s="21"/>
    </row>
    <row r="172" spans="2:9" ht="15" customHeight="1" x14ac:dyDescent="0.25">
      <c r="B172" s="22"/>
      <c r="C172" s="21"/>
      <c r="D172" s="21"/>
      <c r="E172" s="21"/>
      <c r="F172" s="21"/>
      <c r="G172" s="21"/>
      <c r="H172" s="21"/>
      <c r="I172" s="21"/>
    </row>
    <row r="173" spans="2:9" ht="15" customHeight="1" x14ac:dyDescent="0.25">
      <c r="B173" s="22"/>
      <c r="C173" s="21"/>
      <c r="D173" s="21"/>
      <c r="E173" s="21"/>
      <c r="F173" s="21"/>
      <c r="G173" s="21"/>
      <c r="H173" s="21"/>
      <c r="I173" s="21"/>
    </row>
    <row r="174" spans="2:9" ht="15" customHeight="1" x14ac:dyDescent="0.25">
      <c r="B174" s="22"/>
      <c r="C174" s="21"/>
      <c r="D174" s="21"/>
      <c r="E174" s="21"/>
      <c r="F174" s="21"/>
      <c r="G174" s="21"/>
      <c r="H174" s="21"/>
      <c r="I174" s="21"/>
    </row>
    <row r="175" spans="2:9" ht="15" customHeight="1" x14ac:dyDescent="0.25">
      <c r="B175" s="22"/>
      <c r="C175" s="21"/>
      <c r="D175" s="21"/>
      <c r="E175" s="21"/>
      <c r="F175" s="21"/>
      <c r="G175" s="21"/>
      <c r="H175" s="21"/>
      <c r="I175" s="21"/>
    </row>
    <row r="176" spans="2:9" ht="15" customHeight="1" x14ac:dyDescent="0.25">
      <c r="B176" s="22"/>
      <c r="C176" s="21"/>
      <c r="D176" s="21"/>
      <c r="E176" s="21"/>
      <c r="F176" s="21"/>
      <c r="G176" s="21"/>
      <c r="H176" s="21"/>
      <c r="I176" s="21"/>
    </row>
    <row r="177" spans="2:9" ht="15" customHeight="1" x14ac:dyDescent="0.25">
      <c r="B177" s="22"/>
      <c r="C177" s="21"/>
      <c r="D177" s="21"/>
      <c r="E177" s="21"/>
      <c r="F177" s="21"/>
      <c r="G177" s="21"/>
      <c r="H177" s="21"/>
      <c r="I177" s="21"/>
    </row>
    <row r="178" spans="2:9" ht="15" customHeight="1" x14ac:dyDescent="0.25">
      <c r="B178" s="22"/>
      <c r="C178" s="21"/>
      <c r="D178" s="21"/>
      <c r="E178" s="21"/>
      <c r="F178" s="21"/>
      <c r="G178" s="21"/>
      <c r="H178" s="21"/>
      <c r="I178" s="21"/>
    </row>
    <row r="179" spans="2:9" ht="15" customHeight="1" x14ac:dyDescent="0.25">
      <c r="B179" s="22"/>
      <c r="C179" s="21"/>
      <c r="D179" s="21"/>
      <c r="E179" s="21"/>
      <c r="F179" s="21"/>
      <c r="G179" s="21"/>
      <c r="H179" s="21"/>
      <c r="I179" s="21"/>
    </row>
    <row r="180" spans="2:9" ht="15" customHeight="1" x14ac:dyDescent="0.25">
      <c r="B180" s="22"/>
      <c r="C180" s="21"/>
      <c r="D180" s="21"/>
      <c r="E180" s="21"/>
      <c r="F180" s="21"/>
      <c r="G180" s="21"/>
      <c r="H180" s="21"/>
      <c r="I180" s="21"/>
    </row>
    <row r="181" spans="2:9" ht="15" customHeight="1" x14ac:dyDescent="0.25">
      <c r="B181" s="22"/>
      <c r="C181" s="21"/>
      <c r="D181" s="21"/>
      <c r="E181" s="21"/>
      <c r="F181" s="21"/>
      <c r="G181" s="21"/>
      <c r="H181" s="21"/>
      <c r="I181" s="21"/>
    </row>
    <row r="182" spans="2:9" ht="15" customHeight="1" x14ac:dyDescent="0.25">
      <c r="B182" s="22"/>
      <c r="C182" s="21"/>
      <c r="D182" s="21"/>
      <c r="E182" s="21"/>
      <c r="F182" s="21"/>
      <c r="G182" s="21"/>
      <c r="H182" s="21"/>
      <c r="I182" s="21"/>
    </row>
    <row r="183" spans="2:9" ht="15" customHeight="1" x14ac:dyDescent="0.25">
      <c r="B183" s="22"/>
      <c r="C183" s="21"/>
      <c r="D183" s="21"/>
      <c r="E183" s="21"/>
      <c r="F183" s="21"/>
      <c r="G183" s="21"/>
      <c r="H183" s="21"/>
      <c r="I183" s="21"/>
    </row>
    <row r="184" spans="2:9" ht="15" customHeight="1" x14ac:dyDescent="0.25">
      <c r="B184" s="22"/>
      <c r="C184" s="21"/>
      <c r="D184" s="21"/>
      <c r="E184" s="21"/>
      <c r="F184" s="21"/>
      <c r="G184" s="21"/>
      <c r="H184" s="21"/>
      <c r="I184" s="21"/>
    </row>
    <row r="185" spans="2:9" ht="15" customHeight="1" x14ac:dyDescent="0.25">
      <c r="B185" s="22"/>
      <c r="C185" s="21"/>
      <c r="D185" s="21"/>
      <c r="E185" s="21"/>
      <c r="F185" s="21"/>
      <c r="G185" s="21"/>
      <c r="H185" s="21"/>
      <c r="I185" s="21"/>
    </row>
    <row r="186" spans="2:9" ht="15" customHeight="1" x14ac:dyDescent="0.25">
      <c r="B186" s="22"/>
      <c r="C186" s="21"/>
      <c r="D186" s="21"/>
      <c r="E186" s="21"/>
      <c r="F186" s="21"/>
      <c r="G186" s="21"/>
      <c r="H186" s="21"/>
      <c r="I186" s="21"/>
    </row>
    <row r="187" spans="2:9" ht="15" customHeight="1" x14ac:dyDescent="0.25">
      <c r="B187" s="22"/>
      <c r="C187" s="21"/>
      <c r="D187" s="21"/>
      <c r="E187" s="21"/>
      <c r="F187" s="21"/>
      <c r="G187" s="21"/>
      <c r="H187" s="21"/>
      <c r="I187" s="21"/>
    </row>
    <row r="188" spans="2:9" ht="15" customHeight="1" x14ac:dyDescent="0.25">
      <c r="B188" s="22"/>
      <c r="C188" s="21"/>
      <c r="D188" s="21"/>
      <c r="E188" s="21"/>
      <c r="F188" s="21"/>
      <c r="G188" s="21"/>
      <c r="H188" s="21"/>
      <c r="I188" s="21"/>
    </row>
    <row r="189" spans="2:9" ht="15" customHeight="1" x14ac:dyDescent="0.25">
      <c r="B189" s="22"/>
      <c r="C189" s="21"/>
      <c r="D189" s="21"/>
      <c r="E189" s="21"/>
      <c r="F189" s="21"/>
      <c r="G189" s="21"/>
      <c r="H189" s="21"/>
      <c r="I189" s="21"/>
    </row>
    <row r="190" spans="2:9" ht="15" customHeight="1" x14ac:dyDescent="0.25">
      <c r="B190" s="22"/>
      <c r="C190" s="21"/>
      <c r="D190" s="21"/>
      <c r="E190" s="21"/>
      <c r="F190" s="21"/>
      <c r="G190" s="21"/>
      <c r="H190" s="21"/>
      <c r="I190" s="21"/>
    </row>
    <row r="191" spans="2:9" ht="15" customHeight="1" x14ac:dyDescent="0.25">
      <c r="B191" s="22"/>
      <c r="C191" s="21"/>
      <c r="D191" s="21"/>
      <c r="E191" s="21"/>
      <c r="F191" s="21"/>
      <c r="G191" s="21"/>
      <c r="H191" s="21"/>
      <c r="I191" s="21"/>
    </row>
    <row r="192" spans="2:9" ht="15" customHeight="1" x14ac:dyDescent="0.25">
      <c r="B192" s="22"/>
      <c r="C192" s="21"/>
      <c r="D192" s="21"/>
      <c r="E192" s="21"/>
      <c r="F192" s="21"/>
      <c r="G192" s="21"/>
      <c r="H192" s="21"/>
      <c r="I192" s="21"/>
    </row>
    <row r="193" spans="2:9" ht="15" customHeight="1" x14ac:dyDescent="0.25">
      <c r="B193" s="22"/>
      <c r="C193" s="21"/>
      <c r="D193" s="21"/>
      <c r="E193" s="21"/>
      <c r="F193" s="21"/>
      <c r="G193" s="21"/>
      <c r="H193" s="21"/>
      <c r="I193" s="21"/>
    </row>
    <row r="194" spans="2:9" ht="15" customHeight="1" x14ac:dyDescent="0.25">
      <c r="B194" s="22"/>
      <c r="C194" s="21"/>
      <c r="D194" s="21"/>
      <c r="E194" s="21"/>
      <c r="F194" s="21"/>
      <c r="G194" s="21"/>
      <c r="H194" s="21"/>
      <c r="I194" s="21"/>
    </row>
    <row r="195" spans="2:9" ht="15" customHeight="1" x14ac:dyDescent="0.25">
      <c r="B195" s="22"/>
      <c r="C195" s="21"/>
      <c r="D195" s="21"/>
      <c r="E195" s="21"/>
      <c r="F195" s="21"/>
      <c r="G195" s="21"/>
      <c r="H195" s="21"/>
      <c r="I195" s="21"/>
    </row>
    <row r="196" spans="2:9" ht="15" customHeight="1" x14ac:dyDescent="0.25">
      <c r="B196" s="22"/>
      <c r="C196" s="21"/>
      <c r="D196" s="21"/>
      <c r="E196" s="21"/>
      <c r="F196" s="21"/>
      <c r="G196" s="21"/>
      <c r="H196" s="21"/>
      <c r="I196" s="21"/>
    </row>
    <row r="197" spans="2:9" ht="15" customHeight="1" x14ac:dyDescent="0.25">
      <c r="B197" s="22"/>
      <c r="C197" s="21"/>
      <c r="D197" s="21"/>
      <c r="E197" s="21"/>
      <c r="F197" s="21"/>
      <c r="G197" s="21"/>
      <c r="H197" s="21"/>
      <c r="I197" s="21"/>
    </row>
    <row r="198" spans="2:9" ht="15" customHeight="1" x14ac:dyDescent="0.25">
      <c r="B198" s="22"/>
      <c r="C198" s="21"/>
      <c r="D198" s="21"/>
      <c r="E198" s="21"/>
      <c r="F198" s="21"/>
      <c r="G198" s="21"/>
      <c r="H198" s="21"/>
      <c r="I198" s="21"/>
    </row>
    <row r="199" spans="2:9" ht="15" customHeight="1" x14ac:dyDescent="0.25">
      <c r="B199" s="22"/>
      <c r="C199" s="21"/>
      <c r="D199" s="21"/>
      <c r="E199" s="21"/>
      <c r="F199" s="21"/>
      <c r="G199" s="21"/>
      <c r="H199" s="21"/>
      <c r="I199" s="21"/>
    </row>
    <row r="200" spans="2:9" ht="15" customHeight="1" x14ac:dyDescent="0.25">
      <c r="B200" s="22"/>
      <c r="C200" s="21"/>
      <c r="D200" s="21"/>
      <c r="E200" s="21"/>
      <c r="F200" s="21"/>
      <c r="G200" s="21"/>
      <c r="H200" s="21"/>
      <c r="I200" s="21"/>
    </row>
    <row r="201" spans="2:9" ht="15" customHeight="1" x14ac:dyDescent="0.25">
      <c r="B201" s="22"/>
      <c r="C201" s="21"/>
      <c r="D201" s="21"/>
      <c r="E201" s="21"/>
      <c r="F201" s="21"/>
      <c r="G201" s="21"/>
      <c r="H201" s="21"/>
      <c r="I201" s="21"/>
    </row>
    <row r="202" spans="2:9" ht="15" customHeight="1" x14ac:dyDescent="0.25">
      <c r="B202" s="22"/>
      <c r="C202" s="21"/>
      <c r="D202" s="21"/>
      <c r="E202" s="21"/>
      <c r="F202" s="21"/>
      <c r="G202" s="21"/>
      <c r="H202" s="21"/>
      <c r="I202" s="21"/>
    </row>
    <row r="203" spans="2:9" ht="15" customHeight="1" x14ac:dyDescent="0.25">
      <c r="B203" s="22"/>
      <c r="C203" s="21"/>
      <c r="D203" s="21"/>
      <c r="E203" s="21"/>
      <c r="F203" s="21"/>
      <c r="G203" s="21"/>
      <c r="H203" s="21"/>
      <c r="I203" s="21"/>
    </row>
    <row r="204" spans="2:9" ht="15" customHeight="1" x14ac:dyDescent="0.25">
      <c r="B204" s="22"/>
      <c r="C204" s="21"/>
      <c r="D204" s="21"/>
      <c r="E204" s="21"/>
      <c r="F204" s="21"/>
      <c r="G204" s="21"/>
      <c r="H204" s="21"/>
      <c r="I204" s="21"/>
    </row>
    <row r="205" spans="2:9" ht="15" customHeight="1" x14ac:dyDescent="0.25">
      <c r="B205" s="22"/>
      <c r="C205" s="21"/>
      <c r="D205" s="21"/>
      <c r="E205" s="21"/>
      <c r="F205" s="21"/>
      <c r="G205" s="21"/>
      <c r="H205" s="21"/>
      <c r="I205" s="21"/>
    </row>
    <row r="206" spans="2:9" ht="15" customHeight="1" x14ac:dyDescent="0.25">
      <c r="B206" s="22"/>
      <c r="C206" s="21"/>
      <c r="D206" s="21"/>
      <c r="E206" s="21"/>
      <c r="F206" s="21"/>
      <c r="G206" s="21"/>
      <c r="H206" s="21"/>
      <c r="I206" s="21"/>
    </row>
    <row r="207" spans="2:9" ht="15" customHeight="1" x14ac:dyDescent="0.25">
      <c r="B207" s="22"/>
      <c r="C207" s="21"/>
      <c r="D207" s="21"/>
      <c r="E207" s="21"/>
      <c r="F207" s="21"/>
      <c r="G207" s="21"/>
      <c r="H207" s="21"/>
      <c r="I207" s="21"/>
    </row>
    <row r="208" spans="2:9" ht="15" customHeight="1" x14ac:dyDescent="0.25">
      <c r="B208" s="22"/>
      <c r="C208" s="21"/>
      <c r="D208" s="21"/>
      <c r="E208" s="21"/>
      <c r="F208" s="21"/>
      <c r="G208" s="21"/>
      <c r="H208" s="21"/>
      <c r="I208" s="21"/>
    </row>
    <row r="209" spans="2:9" ht="15" customHeight="1" x14ac:dyDescent="0.25">
      <c r="B209" s="22"/>
      <c r="C209" s="21"/>
      <c r="D209" s="21"/>
      <c r="E209" s="21"/>
      <c r="F209" s="21"/>
      <c r="G209" s="21"/>
      <c r="H209" s="21"/>
      <c r="I209" s="21"/>
    </row>
    <row r="210" spans="2:9" ht="15" customHeight="1" x14ac:dyDescent="0.25">
      <c r="B210" s="22"/>
      <c r="C210" s="21"/>
      <c r="D210" s="21"/>
      <c r="E210" s="21"/>
      <c r="F210" s="21"/>
      <c r="G210" s="21"/>
      <c r="H210" s="21"/>
      <c r="I210" s="21"/>
    </row>
    <row r="211" spans="2:9" ht="15" customHeight="1" x14ac:dyDescent="0.25">
      <c r="B211" s="22"/>
      <c r="C211" s="21"/>
      <c r="D211" s="21"/>
      <c r="E211" s="21"/>
      <c r="F211" s="21"/>
      <c r="G211" s="21"/>
      <c r="H211" s="21"/>
      <c r="I211" s="21"/>
    </row>
    <row r="212" spans="2:9" ht="15" customHeight="1" x14ac:dyDescent="0.25">
      <c r="B212" s="22"/>
      <c r="C212" s="21"/>
      <c r="D212" s="21"/>
      <c r="E212" s="21"/>
      <c r="F212" s="21"/>
      <c r="G212" s="21"/>
      <c r="H212" s="21"/>
      <c r="I212" s="21"/>
    </row>
    <row r="213" spans="2:9" ht="15" customHeight="1" x14ac:dyDescent="0.25">
      <c r="B213" s="22"/>
      <c r="C213" s="21"/>
      <c r="D213" s="21"/>
      <c r="E213" s="21"/>
      <c r="F213" s="21"/>
      <c r="G213" s="21"/>
      <c r="H213" s="21"/>
      <c r="I213" s="21"/>
    </row>
    <row r="214" spans="2:9" ht="15" customHeight="1" x14ac:dyDescent="0.25">
      <c r="B214" s="22"/>
      <c r="C214" s="21"/>
      <c r="D214" s="21"/>
      <c r="E214" s="21"/>
      <c r="F214" s="21"/>
      <c r="G214" s="21"/>
      <c r="H214" s="21"/>
      <c r="I214" s="21"/>
    </row>
    <row r="215" spans="2:9" ht="15" customHeight="1" x14ac:dyDescent="0.25">
      <c r="B215" s="22"/>
      <c r="C215" s="21"/>
      <c r="D215" s="21"/>
      <c r="E215" s="21"/>
      <c r="F215" s="21"/>
      <c r="G215" s="21"/>
      <c r="H215" s="21"/>
      <c r="I215" s="21"/>
    </row>
    <row r="216" spans="2:9" ht="15" customHeight="1" x14ac:dyDescent="0.25">
      <c r="B216" s="22"/>
      <c r="C216" s="21"/>
      <c r="D216" s="21"/>
      <c r="E216" s="21"/>
      <c r="F216" s="21"/>
      <c r="G216" s="21"/>
      <c r="H216" s="21"/>
      <c r="I216" s="21"/>
    </row>
    <row r="217" spans="2:9" ht="15" customHeight="1" x14ac:dyDescent="0.25">
      <c r="B217" s="22"/>
      <c r="C217" s="21"/>
      <c r="D217" s="21"/>
      <c r="E217" s="21"/>
      <c r="F217" s="21"/>
      <c r="G217" s="21"/>
      <c r="H217" s="21"/>
      <c r="I217" s="21"/>
    </row>
    <row r="218" spans="2:9" ht="15" customHeight="1" x14ac:dyDescent="0.25">
      <c r="B218" s="22"/>
      <c r="C218" s="21"/>
      <c r="D218" s="21"/>
      <c r="E218" s="21"/>
      <c r="F218" s="21"/>
      <c r="G218" s="21"/>
      <c r="H218" s="21"/>
      <c r="I218" s="21"/>
    </row>
    <row r="219" spans="2:9" ht="15" customHeight="1" x14ac:dyDescent="0.25">
      <c r="B219" s="22"/>
      <c r="C219" s="21"/>
      <c r="D219" s="21"/>
      <c r="E219" s="21"/>
      <c r="F219" s="21"/>
      <c r="G219" s="21"/>
      <c r="H219" s="21"/>
      <c r="I219" s="21"/>
    </row>
    <row r="220" spans="2:9" ht="15" customHeight="1" x14ac:dyDescent="0.25">
      <c r="B220" s="22"/>
      <c r="C220" s="21"/>
      <c r="D220" s="21"/>
      <c r="E220" s="21"/>
      <c r="F220" s="21"/>
      <c r="G220" s="21"/>
      <c r="H220" s="21"/>
      <c r="I220" s="21"/>
    </row>
    <row r="221" spans="2:9" ht="15" customHeight="1" x14ac:dyDescent="0.25">
      <c r="B221" s="22"/>
      <c r="C221" s="21"/>
      <c r="D221" s="21"/>
      <c r="E221" s="21"/>
      <c r="F221" s="21"/>
      <c r="G221" s="21"/>
      <c r="H221" s="21"/>
      <c r="I221" s="21"/>
    </row>
    <row r="222" spans="2:9" ht="15" customHeight="1" x14ac:dyDescent="0.25">
      <c r="B222" s="22"/>
      <c r="C222" s="21"/>
      <c r="D222" s="21"/>
      <c r="E222" s="21"/>
      <c r="F222" s="21"/>
      <c r="G222" s="21"/>
      <c r="H222" s="21"/>
      <c r="I222" s="21"/>
    </row>
    <row r="223" spans="2:9" ht="15" customHeight="1" x14ac:dyDescent="0.25">
      <c r="B223" s="22"/>
      <c r="C223" s="21"/>
      <c r="D223" s="21"/>
      <c r="E223" s="21"/>
      <c r="F223" s="21"/>
      <c r="G223" s="21"/>
      <c r="H223" s="21"/>
      <c r="I223" s="21"/>
    </row>
    <row r="224" spans="2:9" ht="15" customHeight="1" x14ac:dyDescent="0.25">
      <c r="B224" s="22"/>
      <c r="C224" s="21"/>
      <c r="D224" s="21"/>
      <c r="E224" s="21"/>
      <c r="F224" s="21"/>
      <c r="G224" s="21"/>
      <c r="H224" s="21"/>
      <c r="I224" s="21"/>
    </row>
    <row r="225" spans="2:9" ht="15" customHeight="1" x14ac:dyDescent="0.25">
      <c r="B225" s="22"/>
      <c r="C225" s="21"/>
      <c r="D225" s="21"/>
      <c r="E225" s="21"/>
      <c r="F225" s="21"/>
      <c r="G225" s="21"/>
      <c r="H225" s="21"/>
      <c r="I225" s="21"/>
    </row>
    <row r="226" spans="2:9" ht="15" customHeight="1" x14ac:dyDescent="0.25">
      <c r="B226" s="22"/>
      <c r="C226" s="21"/>
      <c r="D226" s="21"/>
      <c r="E226" s="21"/>
      <c r="F226" s="21"/>
      <c r="G226" s="21"/>
      <c r="H226" s="21"/>
      <c r="I226" s="21"/>
    </row>
    <row r="227" spans="2:9" ht="15" customHeight="1" x14ac:dyDescent="0.25">
      <c r="B227" s="22"/>
      <c r="C227" s="21"/>
      <c r="D227" s="21"/>
      <c r="E227" s="21"/>
      <c r="F227" s="21"/>
      <c r="G227" s="21"/>
      <c r="H227" s="21"/>
      <c r="I227" s="21"/>
    </row>
    <row r="228" spans="2:9" ht="15" customHeight="1" x14ac:dyDescent="0.25">
      <c r="B228" s="22"/>
      <c r="C228" s="21"/>
      <c r="D228" s="21"/>
      <c r="E228" s="21"/>
      <c r="F228" s="21"/>
      <c r="G228" s="21"/>
      <c r="H228" s="21"/>
      <c r="I228" s="21"/>
    </row>
    <row r="229" spans="2:9" ht="15" customHeight="1" x14ac:dyDescent="0.25">
      <c r="B229" s="22"/>
      <c r="C229" s="21"/>
      <c r="D229" s="21"/>
      <c r="E229" s="21"/>
      <c r="F229" s="21"/>
      <c r="G229" s="21"/>
      <c r="H229" s="21"/>
      <c r="I229" s="21"/>
    </row>
    <row r="230" spans="2:9" ht="15" customHeight="1" x14ac:dyDescent="0.25">
      <c r="B230" s="22"/>
      <c r="C230" s="21"/>
      <c r="D230" s="21"/>
      <c r="E230" s="21"/>
      <c r="F230" s="21"/>
      <c r="G230" s="21"/>
      <c r="H230" s="21"/>
      <c r="I230" s="21"/>
    </row>
    <row r="231" spans="2:9" ht="15" customHeight="1" x14ac:dyDescent="0.25">
      <c r="B231" s="22"/>
      <c r="C231" s="21"/>
      <c r="D231" s="21"/>
      <c r="E231" s="21"/>
      <c r="F231" s="21"/>
      <c r="G231" s="21"/>
      <c r="H231" s="21"/>
      <c r="I231" s="21"/>
    </row>
    <row r="232" spans="2:9" ht="15" customHeight="1" x14ac:dyDescent="0.25">
      <c r="B232" s="22"/>
      <c r="C232" s="21"/>
      <c r="D232" s="21"/>
      <c r="E232" s="21"/>
      <c r="F232" s="21"/>
      <c r="G232" s="21"/>
      <c r="H232" s="21"/>
      <c r="I232" s="21"/>
    </row>
    <row r="233" spans="2:9" ht="15" customHeight="1" x14ac:dyDescent="0.25">
      <c r="B233" s="22"/>
      <c r="C233" s="21"/>
      <c r="D233" s="21"/>
      <c r="E233" s="21"/>
      <c r="F233" s="21"/>
      <c r="G233" s="21"/>
      <c r="H233" s="21"/>
      <c r="I233" s="21"/>
    </row>
    <row r="234" spans="2:9" ht="15" customHeight="1" x14ac:dyDescent="0.25">
      <c r="B234" s="22"/>
      <c r="C234" s="21"/>
      <c r="D234" s="21"/>
      <c r="E234" s="21"/>
      <c r="F234" s="21"/>
      <c r="G234" s="21"/>
      <c r="H234" s="21"/>
      <c r="I234" s="21"/>
    </row>
    <row r="235" spans="2:9" ht="15" customHeight="1" x14ac:dyDescent="0.25">
      <c r="B235" s="22"/>
      <c r="C235" s="21"/>
      <c r="D235" s="21"/>
      <c r="E235" s="21"/>
      <c r="F235" s="21"/>
      <c r="G235" s="21"/>
      <c r="H235" s="21"/>
      <c r="I235" s="21"/>
    </row>
    <row r="236" spans="2:9" ht="15" customHeight="1" x14ac:dyDescent="0.25">
      <c r="B236" s="22"/>
      <c r="C236" s="21"/>
      <c r="D236" s="21"/>
      <c r="E236" s="21"/>
      <c r="F236" s="21"/>
      <c r="G236" s="21"/>
      <c r="H236" s="21"/>
      <c r="I236" s="21"/>
    </row>
    <row r="237" spans="2:9" ht="15" customHeight="1" x14ac:dyDescent="0.25">
      <c r="B237" s="22"/>
      <c r="C237" s="21"/>
      <c r="D237" s="21"/>
      <c r="E237" s="21"/>
      <c r="F237" s="21"/>
      <c r="G237" s="21"/>
      <c r="H237" s="21"/>
      <c r="I237" s="21"/>
    </row>
    <row r="238" spans="2:9" ht="15" customHeight="1" x14ac:dyDescent="0.25">
      <c r="B238" s="22"/>
      <c r="C238" s="21"/>
      <c r="D238" s="21"/>
      <c r="E238" s="21"/>
      <c r="F238" s="21"/>
      <c r="G238" s="21"/>
      <c r="H238" s="21"/>
      <c r="I238" s="21"/>
    </row>
    <row r="239" spans="2:9" ht="15" customHeight="1" x14ac:dyDescent="0.25">
      <c r="B239" s="22"/>
      <c r="C239" s="21"/>
      <c r="D239" s="21"/>
      <c r="E239" s="21"/>
      <c r="F239" s="21"/>
      <c r="G239" s="21"/>
      <c r="H239" s="21"/>
      <c r="I239" s="21"/>
    </row>
    <row r="240" spans="2:9" ht="15" customHeight="1" x14ac:dyDescent="0.25">
      <c r="B240" s="22"/>
      <c r="C240" s="21"/>
      <c r="D240" s="21"/>
      <c r="E240" s="21"/>
      <c r="F240" s="21"/>
      <c r="G240" s="21"/>
      <c r="H240" s="21"/>
      <c r="I240" s="21"/>
    </row>
    <row r="241" spans="2:9" ht="15" customHeight="1" x14ac:dyDescent="0.25">
      <c r="B241" s="22"/>
      <c r="C241" s="21"/>
      <c r="D241" s="21"/>
      <c r="E241" s="21"/>
      <c r="F241" s="21"/>
      <c r="G241" s="21"/>
      <c r="H241" s="21"/>
      <c r="I241" s="21"/>
    </row>
    <row r="242" spans="2:9" ht="15" customHeight="1" x14ac:dyDescent="0.25">
      <c r="B242" s="22"/>
      <c r="C242" s="21"/>
      <c r="D242" s="21"/>
      <c r="E242" s="21"/>
      <c r="F242" s="21"/>
      <c r="G242" s="21"/>
      <c r="H242" s="21"/>
      <c r="I242" s="21"/>
    </row>
    <row r="243" spans="2:9" ht="15" customHeight="1" x14ac:dyDescent="0.25">
      <c r="B243" s="22"/>
      <c r="C243" s="21"/>
      <c r="D243" s="21"/>
      <c r="E243" s="21"/>
      <c r="F243" s="21"/>
      <c r="G243" s="21"/>
      <c r="H243" s="21"/>
      <c r="I243" s="21"/>
    </row>
    <row r="244" spans="2:9" ht="15" customHeight="1" x14ac:dyDescent="0.25">
      <c r="B244" s="22"/>
      <c r="C244" s="21"/>
      <c r="D244" s="21"/>
      <c r="E244" s="21"/>
      <c r="F244" s="21"/>
      <c r="G244" s="21"/>
      <c r="H244" s="21"/>
      <c r="I244" s="21"/>
    </row>
    <row r="245" spans="2:9" ht="15" customHeight="1" x14ac:dyDescent="0.25">
      <c r="B245" s="22"/>
      <c r="C245" s="21"/>
      <c r="D245" s="21"/>
      <c r="E245" s="21"/>
      <c r="F245" s="21"/>
      <c r="G245" s="21"/>
      <c r="H245" s="21"/>
      <c r="I245" s="21"/>
    </row>
    <row r="246" spans="2:9" ht="15" customHeight="1" x14ac:dyDescent="0.25">
      <c r="B246" s="22"/>
      <c r="C246" s="21"/>
      <c r="D246" s="21"/>
      <c r="E246" s="21"/>
      <c r="F246" s="21"/>
      <c r="G246" s="21"/>
      <c r="H246" s="21"/>
      <c r="I246" s="21"/>
    </row>
    <row r="247" spans="2:9" ht="15" customHeight="1" x14ac:dyDescent="0.25">
      <c r="B247" s="22"/>
      <c r="C247" s="21"/>
      <c r="D247" s="21"/>
      <c r="E247" s="21"/>
      <c r="F247" s="21"/>
      <c r="G247" s="21"/>
      <c r="H247" s="21"/>
      <c r="I247" s="21"/>
    </row>
    <row r="248" spans="2:9" ht="15" customHeight="1" x14ac:dyDescent="0.25">
      <c r="B248" s="22"/>
      <c r="C248" s="21"/>
      <c r="D248" s="21"/>
      <c r="E248" s="21"/>
      <c r="F248" s="21"/>
      <c r="G248" s="21"/>
      <c r="H248" s="21"/>
      <c r="I248" s="21"/>
    </row>
    <row r="249" spans="2:9" ht="15" customHeight="1" x14ac:dyDescent="0.25">
      <c r="B249" s="22"/>
      <c r="C249" s="21"/>
      <c r="D249" s="21"/>
      <c r="E249" s="21"/>
      <c r="F249" s="21"/>
      <c r="G249" s="21"/>
      <c r="H249" s="21"/>
      <c r="I249" s="21"/>
    </row>
    <row r="250" spans="2:9" ht="15" customHeight="1" x14ac:dyDescent="0.25">
      <c r="B250" s="22"/>
      <c r="C250" s="21"/>
      <c r="D250" s="21"/>
      <c r="E250" s="21"/>
      <c r="F250" s="21"/>
      <c r="G250" s="21"/>
      <c r="H250" s="21"/>
      <c r="I250" s="21"/>
    </row>
    <row r="251" spans="2:9" ht="15" customHeight="1" x14ac:dyDescent="0.25">
      <c r="B251" s="22"/>
      <c r="C251" s="21"/>
      <c r="D251" s="21"/>
      <c r="E251" s="21"/>
      <c r="F251" s="21"/>
      <c r="G251" s="21"/>
      <c r="H251" s="21"/>
      <c r="I251" s="21"/>
    </row>
    <row r="252" spans="2:9" ht="15" customHeight="1" x14ac:dyDescent="0.25">
      <c r="B252" s="22"/>
      <c r="C252" s="21"/>
      <c r="D252" s="21"/>
      <c r="E252" s="21"/>
      <c r="F252" s="21"/>
      <c r="G252" s="21"/>
      <c r="H252" s="21"/>
      <c r="I252" s="21"/>
    </row>
    <row r="253" spans="2:9" ht="15" customHeight="1" x14ac:dyDescent="0.25">
      <c r="B253" s="22"/>
      <c r="C253" s="21"/>
      <c r="D253" s="21"/>
      <c r="E253" s="21"/>
      <c r="F253" s="21"/>
      <c r="G253" s="21"/>
      <c r="H253" s="21"/>
      <c r="I253" s="21"/>
    </row>
    <row r="254" spans="2:9" ht="15" customHeight="1" x14ac:dyDescent="0.25">
      <c r="B254" s="22"/>
      <c r="C254" s="21"/>
      <c r="D254" s="21"/>
      <c r="E254" s="21"/>
      <c r="F254" s="21"/>
      <c r="G254" s="21"/>
      <c r="H254" s="21"/>
      <c r="I254" s="21"/>
    </row>
    <row r="255" spans="2:9" ht="15" customHeight="1" x14ac:dyDescent="0.25">
      <c r="B255" s="22"/>
      <c r="C255" s="21"/>
      <c r="D255" s="21"/>
      <c r="E255" s="21"/>
      <c r="F255" s="21"/>
      <c r="G255" s="21"/>
      <c r="H255" s="21"/>
      <c r="I255" s="21"/>
    </row>
    <row r="256" spans="2:9" ht="15" customHeight="1" x14ac:dyDescent="0.25">
      <c r="B256" s="22"/>
      <c r="C256" s="21"/>
      <c r="D256" s="21"/>
      <c r="E256" s="21"/>
      <c r="F256" s="21"/>
      <c r="G256" s="21"/>
      <c r="H256" s="21"/>
      <c r="I256" s="21"/>
    </row>
    <row r="257" spans="2:9" ht="15" customHeight="1" x14ac:dyDescent="0.25">
      <c r="B257" s="22"/>
      <c r="C257" s="21"/>
      <c r="D257" s="21"/>
      <c r="E257" s="21"/>
      <c r="F257" s="21"/>
      <c r="G257" s="21"/>
      <c r="H257" s="21"/>
      <c r="I257" s="21"/>
    </row>
    <row r="258" spans="2:9" ht="15" customHeight="1" x14ac:dyDescent="0.25">
      <c r="B258" s="22"/>
      <c r="C258" s="21"/>
      <c r="D258" s="21"/>
      <c r="E258" s="21"/>
      <c r="F258" s="21"/>
      <c r="G258" s="21"/>
      <c r="H258" s="21"/>
      <c r="I258" s="21"/>
    </row>
    <row r="259" spans="2:9" ht="15" customHeight="1" x14ac:dyDescent="0.25">
      <c r="B259" s="22"/>
      <c r="C259" s="21"/>
      <c r="D259" s="21"/>
      <c r="E259" s="21"/>
      <c r="F259" s="21"/>
      <c r="G259" s="21"/>
      <c r="H259" s="21"/>
      <c r="I259" s="21"/>
    </row>
    <row r="260" spans="2:9" ht="15" customHeight="1" x14ac:dyDescent="0.25">
      <c r="B260" s="22"/>
      <c r="C260" s="21"/>
      <c r="D260" s="21"/>
      <c r="E260" s="21"/>
      <c r="F260" s="21"/>
      <c r="G260" s="21"/>
      <c r="H260" s="21"/>
      <c r="I260" s="21"/>
    </row>
    <row r="261" spans="2:9" ht="15" customHeight="1" x14ac:dyDescent="0.25">
      <c r="B261" s="22"/>
      <c r="C261" s="21"/>
      <c r="D261" s="21"/>
      <c r="E261" s="21"/>
      <c r="F261" s="21"/>
      <c r="G261" s="21"/>
      <c r="H261" s="21"/>
      <c r="I261" s="21"/>
    </row>
    <row r="262" spans="2:9" ht="15" customHeight="1" x14ac:dyDescent="0.25">
      <c r="B262" s="22"/>
      <c r="C262" s="21"/>
      <c r="D262" s="21"/>
      <c r="E262" s="21"/>
      <c r="F262" s="21"/>
      <c r="G262" s="21"/>
      <c r="H262" s="21"/>
      <c r="I262" s="21"/>
    </row>
    <row r="263" spans="2:9" ht="15" customHeight="1" x14ac:dyDescent="0.25">
      <c r="B263" s="22"/>
      <c r="C263" s="21"/>
      <c r="D263" s="21"/>
      <c r="E263" s="21"/>
      <c r="F263" s="21"/>
      <c r="G263" s="21"/>
      <c r="H263" s="21"/>
      <c r="I263" s="21"/>
    </row>
    <row r="264" spans="2:9" ht="15" customHeight="1" x14ac:dyDescent="0.25">
      <c r="B264" s="22"/>
      <c r="C264" s="21"/>
      <c r="D264" s="21"/>
      <c r="E264" s="21"/>
      <c r="F264" s="21"/>
      <c r="G264" s="21"/>
      <c r="H264" s="21"/>
      <c r="I264" s="21"/>
    </row>
    <row r="265" spans="2:9" ht="15" customHeight="1" x14ac:dyDescent="0.25">
      <c r="B265" s="22"/>
      <c r="C265" s="21"/>
      <c r="D265" s="21"/>
      <c r="E265" s="21"/>
      <c r="F265" s="21"/>
      <c r="G265" s="21"/>
      <c r="H265" s="21"/>
      <c r="I265" s="21"/>
    </row>
    <row r="266" spans="2:9" ht="15" customHeight="1" x14ac:dyDescent="0.25">
      <c r="B266" s="22"/>
      <c r="C266" s="21"/>
      <c r="D266" s="21"/>
      <c r="E266" s="21"/>
      <c r="F266" s="21"/>
      <c r="G266" s="21"/>
      <c r="H266" s="21"/>
      <c r="I266" s="21"/>
    </row>
    <row r="267" spans="2:9" ht="15" customHeight="1" x14ac:dyDescent="0.25">
      <c r="B267" s="22"/>
      <c r="C267" s="21"/>
      <c r="D267" s="21"/>
      <c r="E267" s="21"/>
      <c r="F267" s="21"/>
      <c r="G267" s="21"/>
      <c r="H267" s="21"/>
      <c r="I267" s="21"/>
    </row>
    <row r="268" spans="2:9" ht="15" customHeight="1" x14ac:dyDescent="0.25">
      <c r="B268" s="22"/>
      <c r="C268" s="21"/>
      <c r="D268" s="21"/>
      <c r="E268" s="21"/>
      <c r="F268" s="21"/>
      <c r="G268" s="21"/>
      <c r="H268" s="21"/>
      <c r="I268" s="21"/>
    </row>
    <row r="269" spans="2:9" ht="15" customHeight="1" x14ac:dyDescent="0.25">
      <c r="B269" s="22"/>
      <c r="C269" s="21"/>
      <c r="D269" s="21"/>
      <c r="E269" s="21"/>
      <c r="F269" s="21"/>
      <c r="G269" s="21"/>
      <c r="H269" s="21"/>
      <c r="I269" s="21"/>
    </row>
    <row r="270" spans="2:9" ht="15" customHeight="1" x14ac:dyDescent="0.25">
      <c r="B270" s="22"/>
      <c r="C270" s="21"/>
      <c r="D270" s="21"/>
      <c r="E270" s="21"/>
      <c r="F270" s="21"/>
      <c r="G270" s="21"/>
      <c r="H270" s="21"/>
      <c r="I270" s="21"/>
    </row>
    <row r="271" spans="2:9" ht="15" customHeight="1" x14ac:dyDescent="0.25">
      <c r="B271" s="22"/>
      <c r="C271" s="21"/>
      <c r="D271" s="21"/>
      <c r="E271" s="21"/>
      <c r="F271" s="21"/>
      <c r="G271" s="21"/>
      <c r="H271" s="21"/>
      <c r="I271" s="21"/>
    </row>
    <row r="272" spans="2:9" ht="15" customHeight="1" x14ac:dyDescent="0.25">
      <c r="B272" s="22"/>
      <c r="C272" s="21"/>
      <c r="D272" s="21"/>
      <c r="E272" s="21"/>
      <c r="F272" s="21"/>
      <c r="G272" s="21"/>
      <c r="H272" s="21"/>
      <c r="I272" s="21"/>
    </row>
    <row r="273" spans="2:9" ht="15" customHeight="1" x14ac:dyDescent="0.25">
      <c r="B273" s="22"/>
      <c r="C273" s="21"/>
      <c r="D273" s="21"/>
      <c r="E273" s="21"/>
      <c r="F273" s="21"/>
      <c r="G273" s="21"/>
      <c r="H273" s="21"/>
      <c r="I273" s="21"/>
    </row>
    <row r="274" spans="2:9" ht="15" customHeight="1" x14ac:dyDescent="0.25">
      <c r="B274" s="22"/>
      <c r="C274" s="21"/>
      <c r="D274" s="21"/>
      <c r="E274" s="21"/>
      <c r="F274" s="21"/>
      <c r="G274" s="21"/>
      <c r="H274" s="21"/>
      <c r="I274" s="21"/>
    </row>
    <row r="275" spans="2:9" ht="15" customHeight="1" x14ac:dyDescent="0.25">
      <c r="B275" s="22"/>
      <c r="C275" s="21"/>
      <c r="D275" s="21"/>
      <c r="E275" s="21"/>
      <c r="F275" s="21"/>
      <c r="G275" s="21"/>
      <c r="H275" s="21"/>
      <c r="I275" s="21"/>
    </row>
    <row r="276" spans="2:9" ht="15" customHeight="1" x14ac:dyDescent="0.25">
      <c r="B276" s="22"/>
      <c r="C276" s="21"/>
      <c r="D276" s="21"/>
      <c r="E276" s="21"/>
      <c r="F276" s="21"/>
      <c r="G276" s="21"/>
      <c r="H276" s="21"/>
      <c r="I276" s="21"/>
    </row>
    <row r="277" spans="2:9" ht="15" customHeight="1" x14ac:dyDescent="0.25">
      <c r="B277" s="22"/>
      <c r="C277" s="21"/>
      <c r="D277" s="21"/>
      <c r="E277" s="21"/>
      <c r="F277" s="21"/>
      <c r="G277" s="21"/>
      <c r="H277" s="21"/>
      <c r="I277" s="21"/>
    </row>
    <row r="278" spans="2:9" ht="15" customHeight="1" x14ac:dyDescent="0.25">
      <c r="B278" s="22"/>
      <c r="C278" s="21"/>
      <c r="D278" s="21"/>
      <c r="E278" s="21"/>
      <c r="F278" s="21"/>
      <c r="G278" s="21"/>
      <c r="H278" s="21"/>
      <c r="I278" s="21"/>
    </row>
    <row r="279" spans="2:9" ht="15" customHeight="1" x14ac:dyDescent="0.25">
      <c r="B279" s="22"/>
      <c r="C279" s="21"/>
      <c r="D279" s="21"/>
      <c r="E279" s="21"/>
      <c r="F279" s="21"/>
      <c r="G279" s="21"/>
      <c r="H279" s="21"/>
      <c r="I279" s="21"/>
    </row>
    <row r="280" spans="2:9" ht="15" customHeight="1" x14ac:dyDescent="0.25">
      <c r="B280" s="22"/>
      <c r="C280" s="21"/>
      <c r="D280" s="21"/>
      <c r="E280" s="21"/>
      <c r="F280" s="21"/>
      <c r="G280" s="21"/>
      <c r="H280" s="21"/>
      <c r="I280" s="21"/>
    </row>
    <row r="281" spans="2:9" ht="15" customHeight="1" x14ac:dyDescent="0.25">
      <c r="B281" s="22"/>
      <c r="C281" s="21"/>
      <c r="D281" s="21"/>
      <c r="E281" s="21"/>
      <c r="F281" s="21"/>
      <c r="G281" s="21"/>
      <c r="H281" s="21"/>
      <c r="I281" s="21"/>
    </row>
    <row r="282" spans="2:9" ht="15" customHeight="1" x14ac:dyDescent="0.25">
      <c r="B282" s="22"/>
      <c r="C282" s="21"/>
      <c r="D282" s="21"/>
      <c r="E282" s="21"/>
      <c r="F282" s="21"/>
      <c r="G282" s="21"/>
      <c r="H282" s="21"/>
      <c r="I282" s="21"/>
    </row>
    <row r="283" spans="2:9" ht="15" customHeight="1" x14ac:dyDescent="0.25">
      <c r="B283" s="22"/>
      <c r="C283" s="21"/>
      <c r="D283" s="21"/>
      <c r="E283" s="21"/>
      <c r="F283" s="21"/>
      <c r="G283" s="21"/>
      <c r="H283" s="21"/>
      <c r="I283" s="21"/>
    </row>
    <row r="284" spans="2:9" ht="15" customHeight="1" x14ac:dyDescent="0.25">
      <c r="B284" s="22"/>
      <c r="C284" s="21"/>
      <c r="D284" s="21"/>
      <c r="E284" s="21"/>
      <c r="F284" s="21"/>
      <c r="G284" s="21"/>
      <c r="H284" s="21"/>
      <c r="I284" s="21"/>
    </row>
    <row r="285" spans="2:9" ht="15" customHeight="1" x14ac:dyDescent="0.25">
      <c r="B285" s="22"/>
      <c r="C285" s="21"/>
      <c r="D285" s="21"/>
      <c r="E285" s="21"/>
      <c r="F285" s="21"/>
      <c r="G285" s="21"/>
      <c r="H285" s="21"/>
      <c r="I285" s="21"/>
    </row>
    <row r="286" spans="2:9" ht="15" customHeight="1" x14ac:dyDescent="0.25">
      <c r="B286" s="22"/>
      <c r="C286" s="21"/>
      <c r="D286" s="21"/>
      <c r="E286" s="21"/>
      <c r="F286" s="21"/>
      <c r="G286" s="21"/>
      <c r="H286" s="21"/>
      <c r="I286" s="21"/>
    </row>
    <row r="287" spans="2:9" ht="15" customHeight="1" x14ac:dyDescent="0.25">
      <c r="B287" s="22"/>
      <c r="C287" s="21"/>
      <c r="D287" s="21"/>
      <c r="E287" s="21"/>
      <c r="F287" s="21"/>
      <c r="G287" s="21"/>
      <c r="H287" s="21"/>
      <c r="I287" s="21"/>
    </row>
    <row r="288" spans="2:9" ht="15" customHeight="1" x14ac:dyDescent="0.25">
      <c r="B288" s="22"/>
      <c r="C288" s="21"/>
      <c r="D288" s="21"/>
      <c r="E288" s="21"/>
      <c r="F288" s="21"/>
      <c r="G288" s="21"/>
      <c r="H288" s="21"/>
      <c r="I288" s="21"/>
    </row>
    <row r="289" spans="2:9" ht="15" customHeight="1" x14ac:dyDescent="0.25">
      <c r="B289" s="22"/>
      <c r="C289" s="21"/>
      <c r="D289" s="21"/>
      <c r="E289" s="21"/>
      <c r="F289" s="21"/>
      <c r="G289" s="21"/>
      <c r="H289" s="21"/>
      <c r="I289" s="21"/>
    </row>
    <row r="290" spans="2:9" ht="15" customHeight="1" x14ac:dyDescent="0.25">
      <c r="B290" s="22"/>
      <c r="C290" s="21"/>
      <c r="D290" s="21"/>
      <c r="E290" s="21"/>
      <c r="F290" s="21"/>
      <c r="G290" s="21"/>
      <c r="H290" s="21"/>
      <c r="I290" s="21"/>
    </row>
    <row r="291" spans="2:9" ht="15" customHeight="1" x14ac:dyDescent="0.25">
      <c r="B291" s="22"/>
      <c r="C291" s="21"/>
      <c r="D291" s="21"/>
      <c r="E291" s="21"/>
      <c r="F291" s="21"/>
      <c r="G291" s="21"/>
      <c r="H291" s="21"/>
      <c r="I291" s="21"/>
    </row>
    <row r="292" spans="2:9" ht="15" customHeight="1" x14ac:dyDescent="0.25">
      <c r="B292" s="22"/>
      <c r="C292" s="21"/>
      <c r="D292" s="21"/>
      <c r="E292" s="21"/>
      <c r="F292" s="21"/>
      <c r="G292" s="21"/>
      <c r="H292" s="21"/>
      <c r="I292" s="21"/>
    </row>
    <row r="293" spans="2:9" ht="15" customHeight="1" x14ac:dyDescent="0.25">
      <c r="B293" s="22"/>
      <c r="C293" s="21"/>
      <c r="D293" s="21"/>
      <c r="E293" s="21"/>
      <c r="F293" s="21"/>
      <c r="G293" s="21"/>
      <c r="H293" s="21"/>
      <c r="I293" s="21"/>
    </row>
    <row r="294" spans="2:9" ht="15" customHeight="1" x14ac:dyDescent="0.25">
      <c r="B294" s="22"/>
      <c r="C294" s="21"/>
      <c r="D294" s="21"/>
      <c r="E294" s="21"/>
      <c r="F294" s="21"/>
      <c r="G294" s="21"/>
      <c r="H294" s="21"/>
      <c r="I294" s="21"/>
    </row>
    <row r="295" spans="2:9" ht="15" customHeight="1" x14ac:dyDescent="0.25">
      <c r="B295" s="22"/>
      <c r="C295" s="21"/>
      <c r="D295" s="21"/>
      <c r="E295" s="21"/>
      <c r="F295" s="21"/>
      <c r="G295" s="21"/>
      <c r="H295" s="21"/>
      <c r="I295" s="21"/>
    </row>
    <row r="296" spans="2:9" ht="15" customHeight="1" x14ac:dyDescent="0.25">
      <c r="B296" s="22"/>
      <c r="C296" s="21"/>
      <c r="D296" s="21"/>
      <c r="E296" s="21"/>
      <c r="F296" s="21"/>
      <c r="G296" s="21"/>
      <c r="H296" s="21"/>
      <c r="I296" s="21"/>
    </row>
    <row r="297" spans="2:9" ht="15" customHeight="1" x14ac:dyDescent="0.25">
      <c r="B297" s="22"/>
      <c r="C297" s="21"/>
      <c r="D297" s="21"/>
      <c r="E297" s="21"/>
      <c r="F297" s="21"/>
      <c r="G297" s="21"/>
      <c r="H297" s="21"/>
      <c r="I297" s="21"/>
    </row>
    <row r="298" spans="2:9" ht="15" customHeight="1" x14ac:dyDescent="0.25">
      <c r="B298" s="22"/>
      <c r="C298" s="21"/>
      <c r="D298" s="21"/>
      <c r="E298" s="21"/>
      <c r="F298" s="21"/>
      <c r="G298" s="21"/>
      <c r="H298" s="21"/>
      <c r="I298" s="21"/>
    </row>
    <row r="299" spans="2:9" ht="15" customHeight="1" x14ac:dyDescent="0.25">
      <c r="B299" s="22"/>
      <c r="C299" s="21"/>
      <c r="D299" s="21"/>
      <c r="E299" s="21"/>
      <c r="F299" s="21"/>
      <c r="G299" s="21"/>
      <c r="H299" s="21"/>
      <c r="I299" s="21"/>
    </row>
    <row r="300" spans="2:9" ht="15" customHeight="1" x14ac:dyDescent="0.25">
      <c r="B300" s="22"/>
      <c r="C300" s="21"/>
      <c r="D300" s="21"/>
      <c r="E300" s="21"/>
      <c r="F300" s="21"/>
      <c r="G300" s="21"/>
      <c r="H300" s="21"/>
      <c r="I300" s="21"/>
    </row>
    <row r="301" spans="2:9" ht="15" customHeight="1" x14ac:dyDescent="0.25">
      <c r="B301" s="22"/>
      <c r="C301" s="21"/>
      <c r="D301" s="21"/>
      <c r="E301" s="21"/>
      <c r="F301" s="21"/>
      <c r="G301" s="21"/>
      <c r="H301" s="21"/>
      <c r="I301" s="21"/>
    </row>
    <row r="302" spans="2:9" ht="15" customHeight="1" x14ac:dyDescent="0.25">
      <c r="B302" s="22"/>
      <c r="C302" s="21"/>
      <c r="D302" s="21"/>
      <c r="E302" s="21"/>
      <c r="F302" s="21"/>
      <c r="G302" s="21"/>
      <c r="H302" s="21"/>
      <c r="I302" s="21"/>
    </row>
    <row r="303" spans="2:9" ht="15" customHeight="1" x14ac:dyDescent="0.25">
      <c r="B303" s="22"/>
      <c r="C303" s="21"/>
      <c r="D303" s="21"/>
      <c r="E303" s="21"/>
      <c r="F303" s="21"/>
      <c r="G303" s="21"/>
      <c r="H303" s="21"/>
      <c r="I303" s="21"/>
    </row>
    <row r="304" spans="2:9" ht="15" customHeight="1" x14ac:dyDescent="0.25">
      <c r="B304" s="22"/>
      <c r="C304" s="21"/>
      <c r="D304" s="21"/>
      <c r="E304" s="21"/>
      <c r="F304" s="21"/>
      <c r="G304" s="21"/>
      <c r="H304" s="21"/>
      <c r="I304" s="21"/>
    </row>
    <row r="305" spans="2:9" ht="15" customHeight="1" x14ac:dyDescent="0.25">
      <c r="B305" s="22"/>
      <c r="C305" s="21"/>
      <c r="D305" s="21"/>
      <c r="E305" s="21"/>
      <c r="F305" s="21"/>
      <c r="G305" s="21"/>
      <c r="H305" s="21"/>
      <c r="I305" s="21"/>
    </row>
    <row r="306" spans="2:9" ht="15" customHeight="1" x14ac:dyDescent="0.25">
      <c r="B306" s="22"/>
      <c r="C306" s="21"/>
      <c r="D306" s="21"/>
      <c r="E306" s="21"/>
      <c r="F306" s="21"/>
      <c r="G306" s="21"/>
      <c r="H306" s="21"/>
      <c r="I306" s="21"/>
    </row>
    <row r="307" spans="2:9" ht="15" customHeight="1" x14ac:dyDescent="0.25">
      <c r="B307" s="22"/>
      <c r="C307" s="21"/>
      <c r="D307" s="21"/>
      <c r="E307" s="21"/>
      <c r="F307" s="21"/>
      <c r="G307" s="21"/>
      <c r="H307" s="21"/>
      <c r="I307" s="21"/>
    </row>
    <row r="308" spans="2:9" ht="15" customHeight="1" x14ac:dyDescent="0.25">
      <c r="B308" s="22"/>
      <c r="C308" s="21"/>
      <c r="D308" s="21"/>
      <c r="E308" s="21"/>
      <c r="F308" s="21"/>
      <c r="G308" s="21"/>
      <c r="H308" s="21"/>
      <c r="I308" s="21"/>
    </row>
    <row r="309" spans="2:9" ht="15" customHeight="1" x14ac:dyDescent="0.25">
      <c r="B309" s="22"/>
      <c r="C309" s="21"/>
      <c r="D309" s="21"/>
      <c r="E309" s="21"/>
      <c r="F309" s="21"/>
      <c r="G309" s="21"/>
      <c r="H309" s="21"/>
      <c r="I309" s="21"/>
    </row>
    <row r="310" spans="2:9" ht="15" customHeight="1" x14ac:dyDescent="0.25">
      <c r="B310" s="22"/>
      <c r="C310" s="21"/>
      <c r="D310" s="21"/>
      <c r="E310" s="21"/>
      <c r="F310" s="21"/>
      <c r="G310" s="21"/>
      <c r="H310" s="21"/>
      <c r="I310" s="21"/>
    </row>
    <row r="311" spans="2:9" ht="15" customHeight="1" x14ac:dyDescent="0.25">
      <c r="B311" s="22"/>
      <c r="C311" s="21"/>
      <c r="D311" s="21"/>
      <c r="E311" s="21"/>
      <c r="F311" s="21"/>
      <c r="G311" s="21"/>
      <c r="H311" s="21"/>
      <c r="I311" s="21"/>
    </row>
    <row r="312" spans="2:9" ht="15" customHeight="1" x14ac:dyDescent="0.25">
      <c r="B312" s="22"/>
      <c r="C312" s="21"/>
      <c r="D312" s="21"/>
      <c r="E312" s="21"/>
      <c r="F312" s="21"/>
      <c r="G312" s="21"/>
      <c r="H312" s="21"/>
      <c r="I312" s="21"/>
    </row>
    <row r="313" spans="2:9" ht="15" customHeight="1" x14ac:dyDescent="0.25">
      <c r="B313" s="22"/>
      <c r="C313" s="21"/>
      <c r="D313" s="21"/>
      <c r="E313" s="21"/>
      <c r="F313" s="21"/>
      <c r="G313" s="21"/>
      <c r="H313" s="21"/>
      <c r="I313" s="21"/>
    </row>
    <row r="314" spans="2:9" ht="15" customHeight="1" x14ac:dyDescent="0.25">
      <c r="B314" s="22"/>
      <c r="C314" s="21"/>
      <c r="D314" s="21"/>
      <c r="E314" s="21"/>
      <c r="F314" s="21"/>
      <c r="G314" s="21"/>
      <c r="H314" s="21"/>
      <c r="I314" s="21"/>
    </row>
    <row r="315" spans="2:9" ht="15" customHeight="1" x14ac:dyDescent="0.25">
      <c r="B315" s="22"/>
      <c r="C315" s="21"/>
      <c r="D315" s="21"/>
      <c r="E315" s="21"/>
      <c r="F315" s="21"/>
      <c r="G315" s="21"/>
      <c r="H315" s="21"/>
      <c r="I315" s="21"/>
    </row>
    <row r="316" spans="2:9" ht="15" customHeight="1" x14ac:dyDescent="0.25">
      <c r="B316" s="22"/>
      <c r="C316" s="21"/>
      <c r="D316" s="21"/>
      <c r="E316" s="21"/>
      <c r="F316" s="21"/>
      <c r="G316" s="21"/>
      <c r="H316" s="21"/>
      <c r="I316" s="21"/>
    </row>
    <row r="317" spans="2:9" ht="15" customHeight="1" x14ac:dyDescent="0.25">
      <c r="B317" s="22"/>
      <c r="C317" s="21"/>
      <c r="D317" s="21"/>
      <c r="E317" s="21"/>
      <c r="F317" s="21"/>
      <c r="G317" s="21"/>
      <c r="H317" s="21"/>
      <c r="I317" s="21"/>
    </row>
    <row r="318" spans="2:9" ht="15" customHeight="1" x14ac:dyDescent="0.25">
      <c r="B318" s="22"/>
      <c r="C318" s="21"/>
      <c r="D318" s="21"/>
      <c r="E318" s="21"/>
      <c r="F318" s="21"/>
      <c r="G318" s="21"/>
      <c r="H318" s="21"/>
      <c r="I318" s="21"/>
    </row>
    <row r="319" spans="2:9" ht="15" customHeight="1" x14ac:dyDescent="0.25">
      <c r="B319" s="22"/>
      <c r="C319" s="21"/>
      <c r="D319" s="21"/>
      <c r="E319" s="21"/>
      <c r="F319" s="21"/>
      <c r="G319" s="21"/>
      <c r="H319" s="21"/>
      <c r="I319" s="21"/>
    </row>
    <row r="320" spans="2:9" ht="15" customHeight="1" x14ac:dyDescent="0.25">
      <c r="B320" s="22"/>
      <c r="C320" s="21"/>
      <c r="D320" s="21"/>
      <c r="E320" s="21"/>
      <c r="F320" s="21"/>
      <c r="G320" s="21"/>
      <c r="H320" s="21"/>
      <c r="I320" s="21"/>
    </row>
    <row r="321" spans="2:9" ht="15" customHeight="1" x14ac:dyDescent="0.25">
      <c r="B321" s="22"/>
      <c r="C321" s="21"/>
      <c r="D321" s="21"/>
      <c r="E321" s="21"/>
      <c r="F321" s="21"/>
      <c r="G321" s="21"/>
      <c r="H321" s="21"/>
      <c r="I321" s="21"/>
    </row>
    <row r="322" spans="2:9" ht="15" customHeight="1" x14ac:dyDescent="0.25">
      <c r="B322" s="22"/>
      <c r="C322" s="21"/>
      <c r="D322" s="21"/>
      <c r="E322" s="21"/>
      <c r="F322" s="21"/>
      <c r="G322" s="21"/>
      <c r="H322" s="21"/>
      <c r="I322" s="21"/>
    </row>
    <row r="323" spans="2:9" ht="15" customHeight="1" x14ac:dyDescent="0.25">
      <c r="B323" s="22"/>
      <c r="C323" s="21"/>
      <c r="D323" s="21"/>
      <c r="E323" s="21"/>
      <c r="F323" s="21"/>
      <c r="G323" s="21"/>
      <c r="H323" s="21"/>
      <c r="I323" s="21"/>
    </row>
    <row r="324" spans="2:9" ht="15" customHeight="1" x14ac:dyDescent="0.25">
      <c r="B324" s="22"/>
      <c r="C324" s="21"/>
      <c r="D324" s="21"/>
      <c r="E324" s="21"/>
      <c r="F324" s="21"/>
      <c r="G324" s="21"/>
      <c r="H324" s="21"/>
      <c r="I324" s="21"/>
    </row>
    <row r="325" spans="2:9" ht="15" customHeight="1" x14ac:dyDescent="0.25">
      <c r="B325" s="22"/>
      <c r="C325" s="21"/>
      <c r="D325" s="21"/>
      <c r="E325" s="21"/>
      <c r="F325" s="21"/>
      <c r="G325" s="21"/>
      <c r="H325" s="21"/>
      <c r="I325" s="21"/>
    </row>
    <row r="326" spans="2:9" ht="15" customHeight="1" x14ac:dyDescent="0.25">
      <c r="B326" s="22"/>
      <c r="C326" s="21"/>
      <c r="D326" s="21"/>
      <c r="E326" s="21"/>
      <c r="F326" s="21"/>
      <c r="G326" s="21"/>
      <c r="H326" s="21"/>
      <c r="I326" s="21"/>
    </row>
    <row r="327" spans="2:9" ht="15" customHeight="1" x14ac:dyDescent="0.25">
      <c r="B327" s="22"/>
      <c r="C327" s="21"/>
      <c r="D327" s="21"/>
      <c r="E327" s="21"/>
      <c r="F327" s="21"/>
      <c r="G327" s="21"/>
      <c r="H327" s="21"/>
      <c r="I327" s="21"/>
    </row>
    <row r="328" spans="2:9" ht="15" customHeight="1" x14ac:dyDescent="0.25">
      <c r="B328" s="22"/>
      <c r="C328" s="21"/>
      <c r="D328" s="21"/>
      <c r="E328" s="21"/>
      <c r="F328" s="21"/>
      <c r="G328" s="21"/>
      <c r="H328" s="21"/>
      <c r="I328" s="21"/>
    </row>
    <row r="329" spans="2:9" ht="15" customHeight="1" x14ac:dyDescent="0.25">
      <c r="B329" s="22"/>
      <c r="C329" s="21"/>
      <c r="D329" s="21"/>
      <c r="E329" s="21"/>
      <c r="F329" s="21"/>
      <c r="G329" s="21"/>
      <c r="H329" s="21"/>
      <c r="I329" s="21"/>
    </row>
    <row r="330" spans="2:9" ht="15" customHeight="1" x14ac:dyDescent="0.25">
      <c r="B330" s="22"/>
      <c r="C330" s="21"/>
      <c r="D330" s="21"/>
      <c r="E330" s="21"/>
      <c r="F330" s="21"/>
      <c r="G330" s="21"/>
      <c r="H330" s="21"/>
      <c r="I330" s="21"/>
    </row>
    <row r="331" spans="2:9" ht="15" customHeight="1" x14ac:dyDescent="0.25">
      <c r="B331" s="22"/>
      <c r="C331" s="21"/>
      <c r="D331" s="21"/>
      <c r="E331" s="21"/>
      <c r="F331" s="21"/>
      <c r="G331" s="21"/>
      <c r="H331" s="21"/>
      <c r="I331" s="21"/>
    </row>
    <row r="332" spans="2:9" ht="15" customHeight="1" x14ac:dyDescent="0.25">
      <c r="B332" s="22"/>
      <c r="C332" s="21"/>
      <c r="D332" s="21"/>
      <c r="E332" s="21"/>
      <c r="F332" s="21"/>
      <c r="G332" s="21"/>
      <c r="H332" s="21"/>
      <c r="I332" s="21"/>
    </row>
    <row r="333" spans="2:9" ht="15" customHeight="1" x14ac:dyDescent="0.25">
      <c r="B333" s="22"/>
      <c r="C333" s="21"/>
      <c r="D333" s="21"/>
      <c r="E333" s="21"/>
      <c r="F333" s="21"/>
      <c r="G333" s="21"/>
      <c r="H333" s="21"/>
      <c r="I333" s="21"/>
    </row>
    <row r="334" spans="2:9" ht="15" customHeight="1" x14ac:dyDescent="0.25">
      <c r="B334" s="22"/>
      <c r="C334" s="21"/>
      <c r="D334" s="21"/>
      <c r="E334" s="21"/>
      <c r="F334" s="21"/>
      <c r="G334" s="21"/>
      <c r="H334" s="21"/>
      <c r="I334" s="21"/>
    </row>
    <row r="335" spans="2:9" ht="15" customHeight="1" x14ac:dyDescent="0.25">
      <c r="B335" s="22"/>
      <c r="C335" s="21"/>
      <c r="D335" s="21"/>
      <c r="E335" s="21"/>
      <c r="F335" s="21"/>
      <c r="G335" s="21"/>
      <c r="H335" s="21"/>
      <c r="I335" s="21"/>
    </row>
    <row r="336" spans="2:9" ht="15" customHeight="1" x14ac:dyDescent="0.25">
      <c r="B336" s="22"/>
      <c r="C336" s="21"/>
      <c r="D336" s="21"/>
      <c r="E336" s="21"/>
      <c r="F336" s="21"/>
      <c r="G336" s="21"/>
      <c r="H336" s="21"/>
      <c r="I336" s="21"/>
    </row>
    <row r="337" spans="2:9" ht="15" customHeight="1" x14ac:dyDescent="0.25">
      <c r="B337" s="22"/>
      <c r="C337" s="21"/>
      <c r="D337" s="21"/>
      <c r="E337" s="21"/>
      <c r="F337" s="21"/>
      <c r="G337" s="21"/>
      <c r="H337" s="21"/>
      <c r="I337" s="21"/>
    </row>
    <row r="338" spans="2:9" ht="15" customHeight="1" x14ac:dyDescent="0.25">
      <c r="B338" s="22"/>
      <c r="C338" s="21"/>
      <c r="D338" s="21"/>
      <c r="E338" s="21"/>
      <c r="F338" s="21"/>
      <c r="G338" s="21"/>
      <c r="H338" s="21"/>
      <c r="I338" s="21"/>
    </row>
    <row r="339" spans="2:9" ht="15" customHeight="1" x14ac:dyDescent="0.25">
      <c r="B339" s="22"/>
      <c r="C339" s="21"/>
      <c r="D339" s="21"/>
      <c r="E339" s="21"/>
      <c r="F339" s="21"/>
      <c r="G339" s="21"/>
      <c r="H339" s="21"/>
      <c r="I339" s="21"/>
    </row>
    <row r="340" spans="2:9" ht="15" customHeight="1" x14ac:dyDescent="0.25">
      <c r="B340" s="22"/>
      <c r="C340" s="21"/>
      <c r="D340" s="21"/>
      <c r="E340" s="21"/>
      <c r="F340" s="21"/>
      <c r="G340" s="21"/>
      <c r="H340" s="21"/>
      <c r="I340" s="21"/>
    </row>
    <row r="341" spans="2:9" ht="15" customHeight="1" x14ac:dyDescent="0.25">
      <c r="B341" s="22"/>
      <c r="C341" s="21"/>
      <c r="D341" s="21"/>
      <c r="E341" s="21"/>
      <c r="F341" s="21"/>
      <c r="G341" s="21"/>
      <c r="H341" s="21"/>
      <c r="I341" s="21"/>
    </row>
    <row r="342" spans="2:9" ht="15" customHeight="1" x14ac:dyDescent="0.25">
      <c r="B342" s="22"/>
      <c r="C342" s="21"/>
      <c r="D342" s="21"/>
      <c r="E342" s="21"/>
      <c r="F342" s="21"/>
      <c r="G342" s="21"/>
      <c r="H342" s="21"/>
      <c r="I342" s="21"/>
    </row>
    <row r="343" spans="2:9" ht="15" customHeight="1" x14ac:dyDescent="0.25">
      <c r="B343" s="22"/>
      <c r="C343" s="21"/>
      <c r="D343" s="21"/>
      <c r="E343" s="21"/>
      <c r="F343" s="21"/>
      <c r="G343" s="21"/>
      <c r="H343" s="21"/>
      <c r="I343" s="21"/>
    </row>
    <row r="344" spans="2:9" ht="15" customHeight="1" x14ac:dyDescent="0.25">
      <c r="B344" s="22"/>
      <c r="C344" s="21"/>
      <c r="D344" s="21"/>
      <c r="E344" s="21"/>
      <c r="F344" s="21"/>
      <c r="G344" s="21"/>
      <c r="H344" s="21"/>
      <c r="I344" s="21"/>
    </row>
    <row r="345" spans="2:9" ht="15" customHeight="1" x14ac:dyDescent="0.25">
      <c r="B345" s="22"/>
      <c r="C345" s="21"/>
      <c r="D345" s="21"/>
      <c r="E345" s="21"/>
      <c r="F345" s="21"/>
      <c r="G345" s="21"/>
      <c r="H345" s="21"/>
      <c r="I345" s="21"/>
    </row>
    <row r="346" spans="2:9" ht="15" customHeight="1" x14ac:dyDescent="0.25">
      <c r="B346" s="22"/>
      <c r="C346" s="21"/>
      <c r="D346" s="21"/>
      <c r="E346" s="21"/>
      <c r="F346" s="21"/>
      <c r="G346" s="21"/>
      <c r="H346" s="21"/>
      <c r="I346" s="21"/>
    </row>
    <row r="347" spans="2:9" ht="15" customHeight="1" x14ac:dyDescent="0.25">
      <c r="B347" s="22"/>
      <c r="C347" s="21"/>
      <c r="D347" s="21"/>
      <c r="E347" s="21"/>
      <c r="F347" s="21"/>
      <c r="G347" s="21"/>
      <c r="H347" s="21"/>
      <c r="I347" s="21"/>
    </row>
    <row r="348" spans="2:9" ht="15" customHeight="1" x14ac:dyDescent="0.25">
      <c r="B348" s="22"/>
      <c r="C348" s="21"/>
      <c r="D348" s="21"/>
      <c r="E348" s="21"/>
      <c r="F348" s="21"/>
      <c r="G348" s="21"/>
      <c r="H348" s="21"/>
      <c r="I348" s="21"/>
    </row>
    <row r="349" spans="2:9" ht="15" customHeight="1" x14ac:dyDescent="0.25">
      <c r="B349" s="22"/>
      <c r="C349" s="21"/>
      <c r="D349" s="21"/>
      <c r="E349" s="21"/>
      <c r="F349" s="21"/>
      <c r="G349" s="21"/>
      <c r="H349" s="21"/>
      <c r="I349" s="21"/>
    </row>
    <row r="350" spans="2:9" ht="15" customHeight="1" x14ac:dyDescent="0.25">
      <c r="B350" s="22"/>
      <c r="C350" s="21"/>
      <c r="D350" s="21"/>
      <c r="E350" s="21"/>
      <c r="F350" s="21"/>
      <c r="G350" s="21"/>
      <c r="H350" s="21"/>
      <c r="I350" s="21"/>
    </row>
    <row r="351" spans="2:9" ht="15" customHeight="1" x14ac:dyDescent="0.25">
      <c r="B351" s="22"/>
      <c r="C351" s="21"/>
      <c r="D351" s="21"/>
      <c r="E351" s="21"/>
      <c r="F351" s="21"/>
      <c r="G351" s="21"/>
      <c r="H351" s="21"/>
      <c r="I351" s="21"/>
    </row>
    <row r="352" spans="2:9" ht="15" customHeight="1" x14ac:dyDescent="0.25">
      <c r="B352" s="22"/>
      <c r="C352" s="21"/>
      <c r="D352" s="21"/>
      <c r="E352" s="21"/>
      <c r="F352" s="21"/>
      <c r="G352" s="21"/>
      <c r="H352" s="21"/>
      <c r="I352" s="21"/>
    </row>
    <row r="353" spans="2:9" ht="15" customHeight="1" x14ac:dyDescent="0.25">
      <c r="B353" s="22"/>
      <c r="C353" s="21"/>
      <c r="D353" s="21"/>
      <c r="E353" s="21"/>
      <c r="F353" s="21"/>
      <c r="G353" s="21"/>
      <c r="H353" s="21"/>
      <c r="I353" s="21"/>
    </row>
    <row r="354" spans="2:9" ht="15" customHeight="1" x14ac:dyDescent="0.25">
      <c r="B354" s="22"/>
      <c r="C354" s="21"/>
      <c r="D354" s="21"/>
      <c r="E354" s="21"/>
      <c r="F354" s="21"/>
      <c r="G354" s="21"/>
      <c r="H354" s="21"/>
      <c r="I354" s="21"/>
    </row>
    <row r="355" spans="2:9" ht="15" customHeight="1" x14ac:dyDescent="0.25">
      <c r="B355" s="22"/>
      <c r="C355" s="21"/>
      <c r="D355" s="21"/>
      <c r="E355" s="21"/>
      <c r="F355" s="21"/>
      <c r="G355" s="21"/>
      <c r="H355" s="21"/>
      <c r="I355" s="21"/>
    </row>
    <row r="356" spans="2:9" ht="15" customHeight="1" x14ac:dyDescent="0.25">
      <c r="B356" s="22"/>
      <c r="C356" s="21"/>
      <c r="D356" s="21"/>
      <c r="E356" s="21"/>
      <c r="F356" s="21"/>
      <c r="G356" s="21"/>
      <c r="H356" s="21"/>
      <c r="I356" s="21"/>
    </row>
    <row r="357" spans="2:9" ht="15" customHeight="1" x14ac:dyDescent="0.25">
      <c r="B357" s="22"/>
      <c r="C357" s="21"/>
      <c r="D357" s="21"/>
      <c r="E357" s="21"/>
      <c r="F357" s="21"/>
      <c r="G357" s="21"/>
      <c r="H357" s="21"/>
      <c r="I357" s="21"/>
    </row>
    <row r="358" spans="2:9" ht="15" customHeight="1" x14ac:dyDescent="0.25">
      <c r="B358" s="22"/>
      <c r="C358" s="21"/>
      <c r="D358" s="21"/>
      <c r="E358" s="21"/>
      <c r="F358" s="21"/>
      <c r="G358" s="21"/>
      <c r="H358" s="21"/>
      <c r="I358" s="21"/>
    </row>
    <row r="359" spans="2:9" ht="15" customHeight="1" x14ac:dyDescent="0.25">
      <c r="B359" s="22"/>
      <c r="C359" s="21"/>
      <c r="D359" s="21"/>
      <c r="E359" s="21"/>
      <c r="F359" s="21"/>
      <c r="G359" s="21"/>
      <c r="H359" s="21"/>
      <c r="I359" s="21"/>
    </row>
    <row r="360" spans="2:9" ht="15" customHeight="1" x14ac:dyDescent="0.25">
      <c r="B360" s="22"/>
      <c r="C360" s="21"/>
      <c r="D360" s="21"/>
      <c r="E360" s="21"/>
      <c r="F360" s="21"/>
      <c r="G360" s="21"/>
      <c r="H360" s="21"/>
      <c r="I360" s="21"/>
    </row>
    <row r="361" spans="2:9" ht="15" customHeight="1" x14ac:dyDescent="0.25">
      <c r="B361" s="22"/>
      <c r="C361" s="21"/>
      <c r="D361" s="21"/>
      <c r="E361" s="21"/>
      <c r="F361" s="21"/>
      <c r="G361" s="21"/>
      <c r="H361" s="21"/>
      <c r="I361" s="21"/>
    </row>
    <row r="362" spans="2:9" ht="15" customHeight="1" x14ac:dyDescent="0.25">
      <c r="B362" s="22"/>
      <c r="C362" s="21"/>
      <c r="D362" s="21"/>
      <c r="E362" s="21"/>
      <c r="F362" s="21"/>
      <c r="G362" s="21"/>
      <c r="H362" s="21"/>
      <c r="I362" s="21"/>
    </row>
    <row r="363" spans="2:9" ht="15" customHeight="1" x14ac:dyDescent="0.25">
      <c r="B363" s="22"/>
      <c r="C363" s="21"/>
      <c r="D363" s="21"/>
      <c r="E363" s="21"/>
      <c r="F363" s="21"/>
      <c r="G363" s="21"/>
      <c r="H363" s="21"/>
      <c r="I363" s="21"/>
    </row>
    <row r="364" spans="2:9" ht="15" customHeight="1" x14ac:dyDescent="0.25">
      <c r="B364" s="22"/>
      <c r="C364" s="21"/>
      <c r="D364" s="21"/>
      <c r="E364" s="21"/>
      <c r="F364" s="21"/>
      <c r="G364" s="21"/>
      <c r="H364" s="21"/>
      <c r="I364" s="21"/>
    </row>
    <row r="365" spans="2:9" ht="15" customHeight="1" x14ac:dyDescent="0.25">
      <c r="B365" s="22"/>
      <c r="C365" s="21"/>
      <c r="D365" s="21"/>
      <c r="E365" s="21"/>
      <c r="F365" s="21"/>
      <c r="G365" s="21"/>
      <c r="H365" s="21"/>
      <c r="I365" s="21"/>
    </row>
    <row r="366" spans="2:9" ht="15" customHeight="1" x14ac:dyDescent="0.25">
      <c r="B366" s="22"/>
      <c r="C366" s="21"/>
      <c r="D366" s="21"/>
      <c r="E366" s="21"/>
      <c r="F366" s="21"/>
      <c r="G366" s="21"/>
      <c r="H366" s="21"/>
      <c r="I366" s="21"/>
    </row>
    <row r="367" spans="2:9" ht="15" customHeight="1" x14ac:dyDescent="0.25">
      <c r="B367" s="22"/>
      <c r="C367" s="21"/>
      <c r="D367" s="21"/>
      <c r="E367" s="21"/>
      <c r="F367" s="21"/>
      <c r="G367" s="21"/>
      <c r="H367" s="21"/>
      <c r="I367" s="21"/>
    </row>
    <row r="368" spans="2:9" ht="15" customHeight="1" x14ac:dyDescent="0.25">
      <c r="B368" s="22"/>
      <c r="C368" s="21"/>
      <c r="D368" s="21"/>
      <c r="E368" s="21"/>
      <c r="F368" s="21"/>
      <c r="G368" s="21"/>
      <c r="H368" s="21"/>
      <c r="I368" s="21"/>
    </row>
    <row r="369" spans="2:9" ht="15" customHeight="1" x14ac:dyDescent="0.25">
      <c r="B369" s="22"/>
      <c r="C369" s="21"/>
      <c r="D369" s="21"/>
      <c r="E369" s="21"/>
      <c r="F369" s="21"/>
      <c r="G369" s="21"/>
      <c r="H369" s="21"/>
      <c r="I369" s="21"/>
    </row>
    <row r="370" spans="2:9" ht="15" customHeight="1" x14ac:dyDescent="0.25">
      <c r="B370" s="22"/>
      <c r="C370" s="21"/>
      <c r="D370" s="21"/>
      <c r="E370" s="21"/>
      <c r="F370" s="21"/>
      <c r="G370" s="21"/>
      <c r="H370" s="21"/>
      <c r="I370" s="21"/>
    </row>
    <row r="371" spans="2:9" ht="15" customHeight="1" x14ac:dyDescent="0.25">
      <c r="B371" s="22"/>
      <c r="C371" s="21"/>
      <c r="D371" s="21"/>
      <c r="E371" s="21"/>
      <c r="F371" s="21"/>
      <c r="G371" s="21"/>
      <c r="H371" s="21"/>
      <c r="I371" s="21"/>
    </row>
    <row r="372" spans="2:9" ht="15" customHeight="1" x14ac:dyDescent="0.25">
      <c r="B372" s="22"/>
      <c r="C372" s="21"/>
      <c r="D372" s="21"/>
      <c r="E372" s="21"/>
      <c r="F372" s="21"/>
      <c r="G372" s="21"/>
      <c r="H372" s="21"/>
      <c r="I372" s="21"/>
    </row>
    <row r="373" spans="2:9" ht="15" customHeight="1" x14ac:dyDescent="0.25">
      <c r="B373" s="22"/>
      <c r="C373" s="21"/>
      <c r="D373" s="21"/>
      <c r="E373" s="21"/>
      <c r="F373" s="21"/>
      <c r="G373" s="21"/>
      <c r="H373" s="21"/>
      <c r="I373" s="21"/>
    </row>
    <row r="374" spans="2:9" ht="15" customHeight="1" x14ac:dyDescent="0.25">
      <c r="B374" s="22"/>
      <c r="C374" s="21"/>
      <c r="D374" s="21"/>
      <c r="E374" s="21"/>
      <c r="F374" s="21"/>
      <c r="G374" s="21"/>
      <c r="H374" s="21"/>
      <c r="I374" s="21"/>
    </row>
    <row r="375" spans="2:9" ht="15" customHeight="1" x14ac:dyDescent="0.25">
      <c r="B375" s="22"/>
      <c r="C375" s="21"/>
      <c r="D375" s="21"/>
      <c r="E375" s="21"/>
      <c r="F375" s="21"/>
      <c r="G375" s="21"/>
      <c r="H375" s="21"/>
      <c r="I375" s="21"/>
    </row>
    <row r="376" spans="2:9" ht="15" customHeight="1" x14ac:dyDescent="0.25">
      <c r="B376" s="22"/>
      <c r="C376" s="21"/>
      <c r="D376" s="21"/>
      <c r="E376" s="21"/>
      <c r="F376" s="21"/>
      <c r="G376" s="21"/>
      <c r="H376" s="21"/>
      <c r="I376" s="21"/>
    </row>
    <row r="377" spans="2:9" ht="15" customHeight="1" x14ac:dyDescent="0.25">
      <c r="B377" s="22"/>
      <c r="C377" s="21"/>
      <c r="D377" s="21"/>
      <c r="E377" s="21"/>
      <c r="F377" s="21"/>
      <c r="G377" s="21"/>
      <c r="H377" s="21"/>
      <c r="I377" s="21"/>
    </row>
    <row r="378" spans="2:9" ht="15" customHeight="1" x14ac:dyDescent="0.25">
      <c r="B378" s="22"/>
      <c r="C378" s="21"/>
      <c r="D378" s="21"/>
      <c r="E378" s="21"/>
      <c r="F378" s="21"/>
      <c r="G378" s="21"/>
      <c r="H378" s="21"/>
      <c r="I378" s="21"/>
    </row>
    <row r="379" spans="2:9" ht="15" customHeight="1" x14ac:dyDescent="0.25">
      <c r="B379" s="22"/>
      <c r="C379" s="21"/>
      <c r="D379" s="21"/>
      <c r="E379" s="21"/>
      <c r="F379" s="21"/>
      <c r="G379" s="21"/>
      <c r="H379" s="21"/>
      <c r="I379" s="21"/>
    </row>
    <row r="380" spans="2:9" ht="15" customHeight="1" x14ac:dyDescent="0.25">
      <c r="B380" s="22"/>
      <c r="C380" s="21"/>
      <c r="D380" s="21"/>
      <c r="E380" s="21"/>
      <c r="F380" s="21"/>
      <c r="G380" s="21"/>
      <c r="H380" s="21"/>
      <c r="I380" s="21"/>
    </row>
    <row r="381" spans="2:9" ht="15" customHeight="1" x14ac:dyDescent="0.25">
      <c r="B381" s="22"/>
      <c r="C381" s="21"/>
      <c r="D381" s="21"/>
      <c r="E381" s="21"/>
      <c r="F381" s="21"/>
      <c r="G381" s="21"/>
      <c r="H381" s="21"/>
      <c r="I381" s="21"/>
    </row>
    <row r="382" spans="2:9" ht="15" customHeight="1" x14ac:dyDescent="0.25">
      <c r="B382" s="22"/>
      <c r="C382" s="21"/>
      <c r="D382" s="21"/>
      <c r="E382" s="21"/>
      <c r="F382" s="21"/>
      <c r="G382" s="21"/>
      <c r="H382" s="21"/>
      <c r="I382" s="21"/>
    </row>
    <row r="383" spans="2:9" ht="15" customHeight="1" x14ac:dyDescent="0.25">
      <c r="B383" s="22"/>
      <c r="C383" s="21"/>
      <c r="D383" s="21"/>
      <c r="E383" s="21"/>
      <c r="F383" s="21"/>
      <c r="G383" s="21"/>
      <c r="H383" s="21"/>
      <c r="I383" s="21"/>
    </row>
    <row r="384" spans="2:9" ht="15" customHeight="1" x14ac:dyDescent="0.25">
      <c r="B384" s="22"/>
      <c r="C384" s="21"/>
      <c r="D384" s="21"/>
      <c r="E384" s="21"/>
      <c r="F384" s="21"/>
      <c r="G384" s="21"/>
      <c r="H384" s="21"/>
      <c r="I384" s="21"/>
    </row>
    <row r="385" spans="2:9" ht="15" customHeight="1" x14ac:dyDescent="0.25">
      <c r="B385" s="22"/>
      <c r="C385" s="21"/>
      <c r="D385" s="21"/>
      <c r="E385" s="21"/>
      <c r="F385" s="21"/>
      <c r="G385" s="21"/>
      <c r="H385" s="21"/>
      <c r="I385" s="21"/>
    </row>
    <row r="386" spans="2:9" ht="15" customHeight="1" x14ac:dyDescent="0.25">
      <c r="B386" s="22"/>
      <c r="C386" s="21"/>
      <c r="D386" s="21"/>
      <c r="E386" s="21"/>
      <c r="F386" s="21"/>
      <c r="G386" s="21"/>
      <c r="H386" s="21"/>
      <c r="I386" s="21"/>
    </row>
    <row r="387" spans="2:9" ht="15" customHeight="1" x14ac:dyDescent="0.25">
      <c r="B387" s="22"/>
      <c r="C387" s="21"/>
      <c r="D387" s="21"/>
      <c r="E387" s="21"/>
      <c r="F387" s="21"/>
      <c r="G387" s="21"/>
      <c r="H387" s="21"/>
      <c r="I387" s="21"/>
    </row>
    <row r="388" spans="2:9" ht="15" customHeight="1" x14ac:dyDescent="0.25">
      <c r="B388" s="22"/>
      <c r="C388" s="21"/>
      <c r="D388" s="21"/>
      <c r="E388" s="21"/>
      <c r="F388" s="21"/>
      <c r="G388" s="21"/>
      <c r="H388" s="21"/>
      <c r="I388" s="21"/>
    </row>
    <row r="389" spans="2:9" ht="15" customHeight="1" x14ac:dyDescent="0.25">
      <c r="B389" s="22"/>
      <c r="C389" s="21"/>
      <c r="D389" s="21"/>
      <c r="E389" s="21"/>
      <c r="F389" s="21"/>
      <c r="G389" s="21"/>
      <c r="H389" s="21"/>
      <c r="I389" s="21"/>
    </row>
    <row r="390" spans="2:9" ht="15" customHeight="1" x14ac:dyDescent="0.25">
      <c r="B390" s="22"/>
      <c r="C390" s="21"/>
      <c r="D390" s="21"/>
      <c r="E390" s="21"/>
      <c r="F390" s="21"/>
      <c r="G390" s="21"/>
      <c r="H390" s="21"/>
      <c r="I390" s="21"/>
    </row>
    <row r="391" spans="2:9" ht="15" customHeight="1" x14ac:dyDescent="0.25">
      <c r="B391" s="22"/>
      <c r="C391" s="21"/>
      <c r="D391" s="21"/>
      <c r="E391" s="21"/>
      <c r="F391" s="21"/>
      <c r="G391" s="21"/>
      <c r="H391" s="21"/>
      <c r="I391" s="21"/>
    </row>
    <row r="392" spans="2:9" ht="15" customHeight="1" x14ac:dyDescent="0.25">
      <c r="B392" s="22"/>
      <c r="C392" s="21"/>
      <c r="D392" s="21"/>
      <c r="E392" s="21"/>
      <c r="F392" s="21"/>
      <c r="G392" s="21"/>
      <c r="H392" s="21"/>
      <c r="I392" s="21"/>
    </row>
    <row r="393" spans="2:9" ht="15" customHeight="1" x14ac:dyDescent="0.25">
      <c r="B393" s="22"/>
      <c r="C393" s="21"/>
      <c r="D393" s="21"/>
      <c r="E393" s="21"/>
      <c r="F393" s="21"/>
      <c r="G393" s="21"/>
      <c r="H393" s="21"/>
      <c r="I393" s="21"/>
    </row>
    <row r="394" spans="2:9" ht="15" customHeight="1" x14ac:dyDescent="0.25">
      <c r="B394" s="22"/>
      <c r="C394" s="21"/>
      <c r="D394" s="21"/>
      <c r="E394" s="21"/>
      <c r="F394" s="21"/>
      <c r="G394" s="21"/>
      <c r="H394" s="21"/>
      <c r="I394" s="21"/>
    </row>
    <row r="395" spans="2:9" ht="15" customHeight="1" x14ac:dyDescent="0.25">
      <c r="B395" s="22"/>
      <c r="C395" s="21"/>
      <c r="D395" s="21"/>
      <c r="E395" s="21"/>
      <c r="F395" s="21"/>
      <c r="G395" s="21"/>
      <c r="H395" s="21"/>
      <c r="I395" s="21"/>
    </row>
    <row r="396" spans="2:9" ht="15" customHeight="1" x14ac:dyDescent="0.25">
      <c r="B396" s="22"/>
      <c r="C396" s="21"/>
      <c r="D396" s="21"/>
      <c r="E396" s="21"/>
      <c r="F396" s="21"/>
      <c r="G396" s="21"/>
      <c r="H396" s="21"/>
      <c r="I396" s="21"/>
    </row>
    <row r="397" spans="2:9" ht="15" customHeight="1" x14ac:dyDescent="0.25">
      <c r="B397" s="22"/>
      <c r="C397" s="21"/>
      <c r="D397" s="21"/>
      <c r="E397" s="21"/>
      <c r="F397" s="21"/>
      <c r="G397" s="21"/>
      <c r="H397" s="21"/>
      <c r="I397" s="21"/>
    </row>
    <row r="398" spans="2:9" ht="15" customHeight="1" x14ac:dyDescent="0.25">
      <c r="B398" s="22"/>
      <c r="C398" s="21"/>
      <c r="D398" s="21"/>
      <c r="E398" s="21"/>
      <c r="F398" s="21"/>
      <c r="G398" s="21"/>
      <c r="H398" s="21"/>
      <c r="I398" s="21"/>
    </row>
    <row r="399" spans="2:9" ht="15" customHeight="1" x14ac:dyDescent="0.25">
      <c r="B399" s="22"/>
      <c r="C399" s="21"/>
      <c r="D399" s="21"/>
      <c r="E399" s="21"/>
      <c r="F399" s="21"/>
      <c r="G399" s="21"/>
      <c r="H399" s="21"/>
      <c r="I399" s="21"/>
    </row>
    <row r="400" spans="2:9" ht="15" customHeight="1" x14ac:dyDescent="0.25">
      <c r="B400" s="22"/>
      <c r="C400" s="21"/>
      <c r="D400" s="21"/>
      <c r="E400" s="21"/>
      <c r="F400" s="21"/>
      <c r="G400" s="21"/>
      <c r="H400" s="21"/>
      <c r="I400" s="21"/>
    </row>
    <row r="401" spans="2:9" ht="15" customHeight="1" x14ac:dyDescent="0.25">
      <c r="B401" s="22"/>
      <c r="C401" s="21"/>
      <c r="D401" s="21"/>
      <c r="E401" s="21"/>
      <c r="F401" s="21"/>
      <c r="G401" s="21"/>
      <c r="H401" s="21"/>
      <c r="I401" s="21"/>
    </row>
    <row r="402" spans="2:9" ht="15" customHeight="1" x14ac:dyDescent="0.25">
      <c r="B402" s="22"/>
      <c r="C402" s="21"/>
      <c r="D402" s="21"/>
      <c r="E402" s="21"/>
      <c r="F402" s="21"/>
      <c r="G402" s="21"/>
      <c r="H402" s="21"/>
      <c r="I402" s="21"/>
    </row>
    <row r="403" spans="2:9" ht="15" customHeight="1" x14ac:dyDescent="0.25">
      <c r="B403" s="22"/>
      <c r="C403" s="21"/>
      <c r="D403" s="21"/>
      <c r="E403" s="21"/>
      <c r="F403" s="21"/>
      <c r="G403" s="21"/>
      <c r="H403" s="21"/>
      <c r="I403" s="21"/>
    </row>
    <row r="404" spans="2:9" ht="15" customHeight="1" x14ac:dyDescent="0.25">
      <c r="B404" s="22"/>
      <c r="C404" s="21"/>
      <c r="D404" s="21"/>
      <c r="E404" s="21"/>
      <c r="F404" s="21"/>
      <c r="G404" s="21"/>
      <c r="H404" s="21"/>
      <c r="I404" s="21"/>
    </row>
    <row r="405" spans="2:9" ht="15" customHeight="1" x14ac:dyDescent="0.25">
      <c r="B405" s="22"/>
      <c r="C405" s="21"/>
      <c r="D405" s="21"/>
      <c r="E405" s="21"/>
      <c r="F405" s="21"/>
      <c r="G405" s="21"/>
      <c r="H405" s="21"/>
      <c r="I405" s="21"/>
    </row>
    <row r="406" spans="2:9" ht="15" customHeight="1" x14ac:dyDescent="0.25">
      <c r="B406" s="22"/>
      <c r="C406" s="21"/>
      <c r="D406" s="21"/>
      <c r="E406" s="21"/>
      <c r="F406" s="21"/>
      <c r="G406" s="21"/>
      <c r="H406" s="21"/>
      <c r="I406" s="21"/>
    </row>
    <row r="407" spans="2:9" ht="15" customHeight="1" x14ac:dyDescent="0.25">
      <c r="B407" s="22"/>
      <c r="C407" s="21"/>
      <c r="D407" s="21"/>
      <c r="E407" s="21"/>
      <c r="F407" s="21"/>
      <c r="G407" s="21"/>
      <c r="H407" s="21"/>
      <c r="I407" s="21"/>
    </row>
    <row r="408" spans="2:9" ht="15" customHeight="1" x14ac:dyDescent="0.25">
      <c r="B408" s="22"/>
      <c r="C408" s="21"/>
      <c r="D408" s="21"/>
      <c r="E408" s="21"/>
      <c r="F408" s="21"/>
      <c r="G408" s="21"/>
      <c r="H408" s="21"/>
      <c r="I408" s="21"/>
    </row>
    <row r="409" spans="2:9" ht="15" customHeight="1" x14ac:dyDescent="0.25">
      <c r="B409" s="22"/>
      <c r="C409" s="21"/>
      <c r="D409" s="21"/>
      <c r="E409" s="21"/>
      <c r="F409" s="21"/>
      <c r="G409" s="21"/>
      <c r="H409" s="21"/>
      <c r="I409" s="21"/>
    </row>
    <row r="410" spans="2:9" ht="15" customHeight="1" x14ac:dyDescent="0.25">
      <c r="B410" s="22"/>
      <c r="C410" s="21"/>
      <c r="D410" s="21"/>
      <c r="E410" s="21"/>
      <c r="F410" s="21"/>
      <c r="G410" s="21"/>
      <c r="H410" s="21"/>
      <c r="I410" s="21"/>
    </row>
    <row r="411" spans="2:9" ht="15" customHeight="1" x14ac:dyDescent="0.25">
      <c r="B411" s="22"/>
      <c r="C411" s="21"/>
      <c r="D411" s="21"/>
      <c r="E411" s="21"/>
      <c r="F411" s="21"/>
      <c r="G411" s="21"/>
      <c r="H411" s="21"/>
      <c r="I411" s="21"/>
    </row>
    <row r="412" spans="2:9" ht="15" customHeight="1" x14ac:dyDescent="0.25">
      <c r="B412" s="22"/>
      <c r="C412" s="21"/>
      <c r="D412" s="21"/>
      <c r="E412" s="21"/>
      <c r="F412" s="21"/>
      <c r="G412" s="21"/>
      <c r="H412" s="21"/>
      <c r="I412" s="21"/>
    </row>
    <row r="413" spans="2:9" ht="15" customHeight="1" x14ac:dyDescent="0.25">
      <c r="B413" s="22"/>
      <c r="C413" s="21"/>
      <c r="D413" s="21"/>
      <c r="E413" s="21"/>
      <c r="F413" s="21"/>
      <c r="G413" s="21"/>
      <c r="H413" s="21"/>
      <c r="I413" s="21"/>
    </row>
    <row r="414" spans="2:9" ht="15" customHeight="1" x14ac:dyDescent="0.25">
      <c r="B414" s="22"/>
      <c r="C414" s="21"/>
      <c r="D414" s="21"/>
      <c r="E414" s="21"/>
      <c r="F414" s="21"/>
      <c r="G414" s="21"/>
      <c r="H414" s="21"/>
      <c r="I414" s="21"/>
    </row>
    <row r="415" spans="2:9" ht="15" customHeight="1" x14ac:dyDescent="0.25">
      <c r="B415" s="22"/>
      <c r="C415" s="21"/>
      <c r="D415" s="21"/>
      <c r="E415" s="21"/>
      <c r="F415" s="21"/>
      <c r="G415" s="21"/>
      <c r="H415" s="21"/>
      <c r="I415" s="21"/>
    </row>
    <row r="416" spans="2:9" ht="15" customHeight="1" x14ac:dyDescent="0.25">
      <c r="B416" s="22"/>
      <c r="C416" s="21"/>
      <c r="D416" s="21"/>
      <c r="E416" s="21"/>
      <c r="F416" s="21"/>
      <c r="G416" s="21"/>
      <c r="H416" s="21"/>
      <c r="I416" s="21"/>
    </row>
    <row r="417" spans="2:9" ht="15" customHeight="1" x14ac:dyDescent="0.25">
      <c r="B417" s="22"/>
      <c r="C417" s="21"/>
      <c r="D417" s="21"/>
      <c r="E417" s="21"/>
      <c r="F417" s="21"/>
      <c r="G417" s="21"/>
      <c r="H417" s="21"/>
      <c r="I417" s="21"/>
    </row>
    <row r="418" spans="2:9" ht="15" customHeight="1" x14ac:dyDescent="0.25">
      <c r="B418" s="22"/>
      <c r="C418" s="21"/>
      <c r="D418" s="21"/>
      <c r="E418" s="21"/>
      <c r="F418" s="21"/>
      <c r="G418" s="21"/>
      <c r="H418" s="21"/>
      <c r="I418" s="21"/>
    </row>
    <row r="419" spans="2:9" ht="15" customHeight="1" x14ac:dyDescent="0.25">
      <c r="B419" s="22"/>
      <c r="C419" s="21"/>
      <c r="D419" s="21"/>
      <c r="E419" s="21"/>
      <c r="F419" s="21"/>
      <c r="G419" s="21"/>
      <c r="H419" s="21"/>
      <c r="I419" s="21"/>
    </row>
    <row r="420" spans="2:9" ht="15" customHeight="1" x14ac:dyDescent="0.25">
      <c r="B420" s="22"/>
      <c r="C420" s="21"/>
      <c r="D420" s="21"/>
      <c r="E420" s="21"/>
      <c r="F420" s="21"/>
      <c r="G420" s="21"/>
      <c r="H420" s="21"/>
      <c r="I420" s="21"/>
    </row>
    <row r="421" spans="2:9" ht="15" customHeight="1" x14ac:dyDescent="0.25">
      <c r="B421" s="22"/>
      <c r="C421" s="21"/>
      <c r="D421" s="21"/>
      <c r="E421" s="21"/>
      <c r="F421" s="21"/>
      <c r="G421" s="21"/>
      <c r="H421" s="21"/>
      <c r="I421" s="21"/>
    </row>
    <row r="422" spans="2:9" ht="15" customHeight="1" x14ac:dyDescent="0.25">
      <c r="B422" s="22"/>
      <c r="C422" s="21"/>
      <c r="D422" s="21"/>
      <c r="E422" s="21"/>
      <c r="F422" s="21"/>
      <c r="G422" s="21"/>
      <c r="H422" s="21"/>
      <c r="I422" s="21"/>
    </row>
    <row r="423" spans="2:9" ht="15" customHeight="1" x14ac:dyDescent="0.25">
      <c r="B423" s="22"/>
      <c r="C423" s="21"/>
      <c r="D423" s="21"/>
      <c r="E423" s="21"/>
      <c r="F423" s="21"/>
      <c r="G423" s="21"/>
      <c r="H423" s="21"/>
      <c r="I423" s="21"/>
    </row>
    <row r="424" spans="2:9" ht="15" customHeight="1" x14ac:dyDescent="0.25">
      <c r="B424" s="22"/>
      <c r="C424" s="21"/>
      <c r="D424" s="21"/>
      <c r="E424" s="21"/>
      <c r="F424" s="21"/>
      <c r="G424" s="21"/>
      <c r="H424" s="21"/>
      <c r="I424" s="21"/>
    </row>
    <row r="425" spans="2:9" ht="15" customHeight="1" x14ac:dyDescent="0.25">
      <c r="B425" s="22"/>
      <c r="C425" s="21"/>
      <c r="D425" s="21"/>
      <c r="E425" s="21"/>
      <c r="F425" s="21"/>
      <c r="G425" s="21"/>
      <c r="H425" s="21"/>
      <c r="I425" s="21"/>
    </row>
    <row r="426" spans="2:9" ht="15" customHeight="1" x14ac:dyDescent="0.25">
      <c r="B426" s="22"/>
      <c r="C426" s="21"/>
      <c r="D426" s="21"/>
      <c r="E426" s="21"/>
      <c r="F426" s="21"/>
      <c r="G426" s="21"/>
      <c r="H426" s="21"/>
      <c r="I426" s="21"/>
    </row>
    <row r="427" spans="2:9" ht="15" customHeight="1" x14ac:dyDescent="0.25">
      <c r="B427" s="22"/>
      <c r="C427" s="21"/>
      <c r="D427" s="21"/>
      <c r="E427" s="21"/>
      <c r="F427" s="21"/>
      <c r="G427" s="21"/>
      <c r="H427" s="21"/>
      <c r="I427" s="21"/>
    </row>
    <row r="428" spans="2:9" ht="15" customHeight="1" x14ac:dyDescent="0.25">
      <c r="B428" s="22"/>
      <c r="C428" s="21"/>
      <c r="D428" s="21"/>
      <c r="E428" s="21"/>
      <c r="F428" s="21"/>
      <c r="G428" s="21"/>
      <c r="H428" s="21"/>
      <c r="I428" s="21"/>
    </row>
    <row r="429" spans="2:9" ht="15" customHeight="1" x14ac:dyDescent="0.25">
      <c r="B429" s="22"/>
      <c r="C429" s="21"/>
      <c r="D429" s="21"/>
      <c r="E429" s="21"/>
      <c r="F429" s="21"/>
      <c r="G429" s="21"/>
      <c r="H429" s="21"/>
      <c r="I429" s="21"/>
    </row>
    <row r="430" spans="2:9" ht="15" customHeight="1" x14ac:dyDescent="0.25">
      <c r="B430" s="22"/>
      <c r="C430" s="21"/>
      <c r="D430" s="21"/>
      <c r="E430" s="21"/>
      <c r="F430" s="21"/>
      <c r="G430" s="21"/>
      <c r="H430" s="21"/>
      <c r="I430" s="21"/>
    </row>
    <row r="431" spans="2:9" ht="15" customHeight="1" x14ac:dyDescent="0.25">
      <c r="B431" s="22"/>
      <c r="C431" s="21"/>
      <c r="D431" s="21"/>
      <c r="E431" s="21"/>
      <c r="F431" s="21"/>
      <c r="G431" s="21"/>
      <c r="H431" s="21"/>
      <c r="I431" s="21"/>
    </row>
    <row r="432" spans="2:9" ht="15" customHeight="1" x14ac:dyDescent="0.25">
      <c r="B432" s="22"/>
      <c r="C432" s="21"/>
      <c r="D432" s="21"/>
      <c r="E432" s="21"/>
      <c r="F432" s="21"/>
      <c r="G432" s="21"/>
      <c r="H432" s="21"/>
      <c r="I432" s="21"/>
    </row>
    <row r="433" spans="2:9" ht="15" customHeight="1" x14ac:dyDescent="0.25">
      <c r="B433" s="22"/>
      <c r="C433" s="21"/>
      <c r="D433" s="21"/>
      <c r="E433" s="21"/>
      <c r="F433" s="21"/>
      <c r="G433" s="21"/>
      <c r="H433" s="21"/>
      <c r="I433" s="21"/>
    </row>
    <row r="434" spans="2:9" ht="15" customHeight="1" x14ac:dyDescent="0.25">
      <c r="B434" s="22"/>
      <c r="C434" s="21"/>
      <c r="D434" s="21"/>
      <c r="E434" s="21"/>
      <c r="F434" s="21"/>
      <c r="G434" s="21"/>
      <c r="H434" s="21"/>
      <c r="I434" s="21"/>
    </row>
    <row r="435" spans="2:9" ht="15" customHeight="1" x14ac:dyDescent="0.25">
      <c r="B435" s="22"/>
      <c r="C435" s="21"/>
      <c r="D435" s="21"/>
      <c r="E435" s="21"/>
      <c r="F435" s="21"/>
      <c r="G435" s="21"/>
      <c r="H435" s="21"/>
      <c r="I435" s="21"/>
    </row>
    <row r="436" spans="2:9" ht="15" customHeight="1" x14ac:dyDescent="0.25">
      <c r="B436" s="22"/>
      <c r="C436" s="21"/>
      <c r="D436" s="21"/>
      <c r="E436" s="21"/>
      <c r="F436" s="21"/>
      <c r="G436" s="21"/>
      <c r="H436" s="21"/>
      <c r="I436" s="21"/>
    </row>
    <row r="437" spans="2:9" ht="15" customHeight="1" x14ac:dyDescent="0.25">
      <c r="B437" s="22"/>
      <c r="C437" s="21"/>
      <c r="D437" s="21"/>
      <c r="E437" s="21"/>
      <c r="F437" s="21"/>
      <c r="G437" s="21"/>
      <c r="H437" s="21"/>
      <c r="I437" s="21"/>
    </row>
    <row r="438" spans="2:9" ht="15" customHeight="1" x14ac:dyDescent="0.25">
      <c r="B438" s="22"/>
      <c r="C438" s="21"/>
      <c r="D438" s="21"/>
      <c r="E438" s="21"/>
      <c r="F438" s="21"/>
      <c r="G438" s="21"/>
      <c r="H438" s="21"/>
      <c r="I438" s="21"/>
    </row>
    <row r="439" spans="2:9" ht="15" customHeight="1" x14ac:dyDescent="0.25">
      <c r="B439" s="22"/>
      <c r="C439" s="21"/>
      <c r="D439" s="21"/>
      <c r="E439" s="21"/>
      <c r="F439" s="21"/>
      <c r="G439" s="21"/>
      <c r="H439" s="21"/>
      <c r="I439" s="21"/>
    </row>
    <row r="440" spans="2:9" ht="15" customHeight="1" x14ac:dyDescent="0.25">
      <c r="B440" s="22"/>
      <c r="C440" s="21"/>
      <c r="D440" s="21"/>
      <c r="E440" s="21"/>
      <c r="F440" s="21"/>
      <c r="G440" s="21"/>
      <c r="H440" s="21"/>
      <c r="I440" s="21"/>
    </row>
    <row r="441" spans="2:9" ht="15" customHeight="1" x14ac:dyDescent="0.25">
      <c r="B441" s="22"/>
      <c r="C441" s="21"/>
      <c r="D441" s="21"/>
      <c r="E441" s="21"/>
      <c r="F441" s="21"/>
      <c r="G441" s="21"/>
      <c r="H441" s="21"/>
      <c r="I441" s="21"/>
    </row>
    <row r="442" spans="2:9" ht="15" customHeight="1" x14ac:dyDescent="0.25">
      <c r="B442" s="22"/>
      <c r="C442" s="21"/>
      <c r="D442" s="21"/>
      <c r="E442" s="21"/>
      <c r="F442" s="21"/>
      <c r="G442" s="21"/>
      <c r="H442" s="21"/>
      <c r="I442" s="21"/>
    </row>
    <row r="443" spans="2:9" ht="15" customHeight="1" x14ac:dyDescent="0.25">
      <c r="B443" s="22"/>
      <c r="C443" s="21"/>
      <c r="D443" s="21"/>
      <c r="E443" s="21"/>
      <c r="F443" s="21"/>
      <c r="G443" s="21"/>
      <c r="H443" s="21"/>
      <c r="I443" s="21"/>
    </row>
    <row r="444" spans="2:9" ht="15" customHeight="1" x14ac:dyDescent="0.25">
      <c r="B444" s="22"/>
      <c r="C444" s="21"/>
      <c r="D444" s="21"/>
      <c r="E444" s="21"/>
      <c r="F444" s="21"/>
      <c r="G444" s="21"/>
      <c r="H444" s="21"/>
      <c r="I444" s="21"/>
    </row>
    <row r="445" spans="2:9" ht="15" customHeight="1" x14ac:dyDescent="0.25">
      <c r="B445" s="22"/>
      <c r="C445" s="21"/>
      <c r="D445" s="21"/>
      <c r="E445" s="21"/>
      <c r="F445" s="21"/>
      <c r="G445" s="21"/>
      <c r="H445" s="21"/>
      <c r="I445" s="21"/>
    </row>
  </sheetData>
  <mergeCells count="3">
    <mergeCell ref="A4:A8"/>
    <mergeCell ref="A10:G10"/>
    <mergeCell ref="I10:M10"/>
  </mergeCells>
  <printOptions headings="1" gridLines="1"/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5"/>
  <sheetViews>
    <sheetView topLeftCell="A7" workbookViewId="0">
      <selection activeCell="I10" sqref="I10:M10"/>
    </sheetView>
  </sheetViews>
  <sheetFormatPr defaultColWidth="11" defaultRowHeight="15" customHeight="1" x14ac:dyDescent="0.25"/>
  <cols>
    <col min="1" max="1" width="12" style="2" customWidth="1"/>
    <col min="2" max="2" width="9.625" style="2" customWidth="1"/>
    <col min="3" max="3" width="10.5" style="2" customWidth="1"/>
    <col min="4" max="4" width="9.25" style="2" customWidth="1"/>
    <col min="5" max="5" width="9.75" style="2" customWidth="1"/>
    <col min="6" max="6" width="9.125" style="2" customWidth="1"/>
    <col min="7" max="7" width="13.25" style="2" bestFit="1" customWidth="1"/>
    <col min="8" max="8" width="9.625" style="2" customWidth="1"/>
    <col min="9" max="9" width="11.125" style="2" customWidth="1"/>
    <col min="10" max="16384" width="11" style="2"/>
  </cols>
  <sheetData>
    <row r="1" spans="1:15" ht="15" customHeight="1" x14ac:dyDescent="0.25">
      <c r="B1" s="1" t="s">
        <v>5</v>
      </c>
      <c r="I1" s="3" t="s">
        <v>4</v>
      </c>
    </row>
    <row r="2" spans="1:15" ht="15" customHeight="1" x14ac:dyDescent="0.25">
      <c r="B2" s="4" t="s">
        <v>6</v>
      </c>
      <c r="I2" s="3" t="s">
        <v>7</v>
      </c>
    </row>
    <row r="3" spans="1:15" ht="15" customHeight="1" thickBot="1" x14ac:dyDescent="0.3">
      <c r="A3" s="29"/>
      <c r="B3" s="30" t="s">
        <v>15</v>
      </c>
      <c r="C3" s="31" t="s">
        <v>16</v>
      </c>
      <c r="D3" s="31" t="s">
        <v>17</v>
      </c>
      <c r="E3" s="31" t="s">
        <v>24</v>
      </c>
      <c r="F3" s="31" t="s">
        <v>25</v>
      </c>
      <c r="G3" s="31" t="s">
        <v>26</v>
      </c>
      <c r="I3" s="3" t="s">
        <v>8</v>
      </c>
    </row>
    <row r="4" spans="1:15" ht="15" customHeight="1" x14ac:dyDescent="0.25">
      <c r="A4" s="51" t="s">
        <v>27</v>
      </c>
      <c r="B4" s="32" t="s">
        <v>16</v>
      </c>
      <c r="C4" s="19">
        <v>0</v>
      </c>
      <c r="D4" s="6">
        <v>0</v>
      </c>
      <c r="E4" s="6">
        <v>0</v>
      </c>
      <c r="F4" s="13">
        <v>4.665</v>
      </c>
      <c r="G4" s="14">
        <v>61.896000000000001</v>
      </c>
      <c r="I4" s="24">
        <v>75</v>
      </c>
      <c r="J4" s="2" t="s">
        <v>19</v>
      </c>
    </row>
    <row r="5" spans="1:15" ht="15" customHeight="1" x14ac:dyDescent="0.25">
      <c r="A5" s="51"/>
      <c r="B5" s="32" t="s">
        <v>17</v>
      </c>
      <c r="C5" s="15">
        <v>0.67500000000000004</v>
      </c>
      <c r="D5" s="12">
        <v>0.70299999999999996</v>
      </c>
      <c r="E5" s="8">
        <v>0</v>
      </c>
      <c r="F5" s="8">
        <v>0</v>
      </c>
      <c r="G5" s="9">
        <v>0</v>
      </c>
      <c r="I5" s="25">
        <v>1</v>
      </c>
      <c r="J5" s="2" t="s">
        <v>20</v>
      </c>
    </row>
    <row r="6" spans="1:15" ht="15" customHeight="1" x14ac:dyDescent="0.25">
      <c r="A6" s="51"/>
      <c r="B6" s="32" t="s">
        <v>24</v>
      </c>
      <c r="C6" s="7">
        <v>0</v>
      </c>
      <c r="D6" s="16">
        <v>4.7E-2</v>
      </c>
      <c r="E6" s="12">
        <v>0.65700000000000003</v>
      </c>
      <c r="F6" s="8">
        <v>0</v>
      </c>
      <c r="G6" s="9">
        <v>0</v>
      </c>
      <c r="I6" s="25">
        <v>1</v>
      </c>
      <c r="J6" s="2" t="s">
        <v>21</v>
      </c>
    </row>
    <row r="7" spans="1:15" ht="15" customHeight="1" x14ac:dyDescent="0.25">
      <c r="A7" s="51"/>
      <c r="B7" s="32" t="s">
        <v>25</v>
      </c>
      <c r="C7" s="7">
        <v>0</v>
      </c>
      <c r="D7" s="8">
        <v>0</v>
      </c>
      <c r="E7" s="16">
        <v>1.9E-2</v>
      </c>
      <c r="F7" s="12">
        <v>0.68200000000000005</v>
      </c>
      <c r="G7" s="9">
        <v>0</v>
      </c>
      <c r="I7" s="25">
        <v>1</v>
      </c>
      <c r="J7" s="2" t="s">
        <v>22</v>
      </c>
    </row>
    <row r="8" spans="1:15" ht="15" customHeight="1" thickBot="1" x14ac:dyDescent="0.3">
      <c r="A8" s="51"/>
      <c r="B8" s="32" t="s">
        <v>26</v>
      </c>
      <c r="C8" s="10">
        <v>0</v>
      </c>
      <c r="D8" s="11">
        <v>0</v>
      </c>
      <c r="E8" s="11">
        <v>0</v>
      </c>
      <c r="F8" s="17">
        <v>6.0999999999999999E-2</v>
      </c>
      <c r="G8" s="18">
        <v>0.80910000000000004</v>
      </c>
      <c r="I8" s="26">
        <v>1</v>
      </c>
      <c r="J8" s="2" t="s">
        <v>23</v>
      </c>
    </row>
    <row r="9" spans="1:15" ht="15" customHeight="1" thickBot="1" x14ac:dyDescent="0.3">
      <c r="B9" s="5"/>
      <c r="C9" s="8"/>
      <c r="D9" s="8"/>
      <c r="E9" s="8"/>
      <c r="F9" s="27"/>
      <c r="G9" s="27"/>
      <c r="I9" s="23"/>
    </row>
    <row r="10" spans="1:15" ht="15" customHeight="1" x14ac:dyDescent="0.25">
      <c r="A10" s="52" t="s">
        <v>13</v>
      </c>
      <c r="B10" s="53"/>
      <c r="C10" s="53"/>
      <c r="D10" s="53"/>
      <c r="E10" s="53"/>
      <c r="F10" s="53"/>
      <c r="G10" s="54"/>
      <c r="H10" s="28" t="s">
        <v>14</v>
      </c>
      <c r="I10" s="52" t="s">
        <v>12</v>
      </c>
      <c r="J10" s="53"/>
      <c r="K10" s="53"/>
      <c r="L10" s="53"/>
      <c r="M10" s="54"/>
    </row>
    <row r="11" spans="1:15" ht="15" customHeight="1" thickBot="1" x14ac:dyDescent="0.3">
      <c r="A11" s="33" t="s">
        <v>3</v>
      </c>
      <c r="B11" s="34" t="s">
        <v>1</v>
      </c>
      <c r="C11" s="34" t="s">
        <v>10</v>
      </c>
      <c r="D11" s="34" t="s">
        <v>11</v>
      </c>
      <c r="E11" s="34" t="s">
        <v>18</v>
      </c>
      <c r="F11" s="34" t="s">
        <v>2</v>
      </c>
      <c r="G11" s="35" t="s">
        <v>0</v>
      </c>
      <c r="H11" s="36" t="s">
        <v>9</v>
      </c>
      <c r="I11" s="34" t="s">
        <v>1</v>
      </c>
      <c r="J11" s="34" t="s">
        <v>10</v>
      </c>
      <c r="K11" s="34" t="s">
        <v>11</v>
      </c>
      <c r="L11" s="34" t="s">
        <v>18</v>
      </c>
      <c r="M11" s="35" t="s">
        <v>2</v>
      </c>
    </row>
    <row r="12" spans="1:15" ht="15" customHeight="1" thickBot="1" x14ac:dyDescent="0.3">
      <c r="A12" s="44">
        <v>0</v>
      </c>
      <c r="B12" s="45">
        <v>75</v>
      </c>
      <c r="C12" s="45">
        <v>1</v>
      </c>
      <c r="D12" s="45">
        <v>1</v>
      </c>
      <c r="E12" s="45">
        <v>1</v>
      </c>
      <c r="F12" s="45">
        <v>1</v>
      </c>
      <c r="G12" s="46">
        <v>79</v>
      </c>
      <c r="H12" s="40">
        <f>G13/G12</f>
        <v>1.5210645569620251</v>
      </c>
      <c r="I12" s="37">
        <f>B12/G12</f>
        <v>0.94936708860759489</v>
      </c>
      <c r="J12" s="38">
        <f>C12/G12</f>
        <v>1.2658227848101266E-2</v>
      </c>
      <c r="K12" s="38">
        <f>D12/G12</f>
        <v>1.2658227848101266E-2</v>
      </c>
      <c r="L12" s="38">
        <f>E12/G12</f>
        <v>1.2658227848101266E-2</v>
      </c>
      <c r="M12" s="39">
        <f>F12/G12</f>
        <v>1.2658227848101266E-2</v>
      </c>
      <c r="O12" s="20"/>
    </row>
    <row r="13" spans="1:15" ht="15" customHeight="1" thickBot="1" x14ac:dyDescent="0.25">
      <c r="A13" s="47">
        <f>A12+1</f>
        <v>1</v>
      </c>
      <c r="B13" s="48">
        <f>Ph_sa*E12+Ph_a*F12</f>
        <v>66.561000000000007</v>
      </c>
      <c r="C13" s="49">
        <f>Psj_h*B12+Psj_sj*C12</f>
        <v>51.328000000000003</v>
      </c>
      <c r="D13" s="48">
        <f>Plj_sj*C12+Plj_lj*D12</f>
        <v>0.70400000000000007</v>
      </c>
      <c r="E13" s="48">
        <f>Psa_lj*D12+Psa_sa*E12</f>
        <v>0.70100000000000007</v>
      </c>
      <c r="F13" s="48">
        <f>Pa_sa*E12+Pa_a*F12</f>
        <v>0.8701000000000001</v>
      </c>
      <c r="G13" s="50">
        <f>SUM(B13:F13)</f>
        <v>120.16409999999999</v>
      </c>
      <c r="H13" s="40">
        <f t="shared" ref="H13:H76" si="0">G14/G13</f>
        <v>1.1838085959949771</v>
      </c>
      <c r="I13" s="37">
        <f t="shared" ref="I13:I76" si="1">B13/G13</f>
        <v>0.55391751779441623</v>
      </c>
      <c r="J13" s="38">
        <f t="shared" ref="J13:J76" si="2">C13/G13</f>
        <v>0.42714920679304391</v>
      </c>
      <c r="K13" s="38">
        <f t="shared" ref="K13:K76" si="3">D13/G13</f>
        <v>5.8586549560143185E-3</v>
      </c>
      <c r="L13" s="38">
        <f t="shared" ref="L13:L76" si="4">E13/G13</f>
        <v>5.8336890968267571E-3</v>
      </c>
      <c r="M13" s="39">
        <f t="shared" ref="M13:M76" si="5">F13/G13</f>
        <v>7.2409313596989468E-3</v>
      </c>
    </row>
    <row r="14" spans="1:15" ht="15" customHeight="1" thickBot="1" x14ac:dyDescent="0.25">
      <c r="A14" s="47">
        <f t="shared" ref="A14:A77" si="6">A13+1</f>
        <v>2</v>
      </c>
      <c r="B14" s="48">
        <f>Ph_sa*E13+Ph_a*F13</f>
        <v>57.125874600000003</v>
      </c>
      <c r="C14" s="49">
        <f>Psj_h*B13+Psj_sj*C13</f>
        <v>81.012259</v>
      </c>
      <c r="D14" s="48">
        <f>Plj_sj*C13+Plj_lj*D13</f>
        <v>2.8749440000000002</v>
      </c>
      <c r="E14" s="48">
        <f>Psa_lj*D13+Psa_sa*E13</f>
        <v>0.49145800000000006</v>
      </c>
      <c r="F14" s="48">
        <f>Pa_sa*E13+Pa_a*F13</f>
        <v>0.74675891000000016</v>
      </c>
      <c r="G14" s="50">
        <f t="shared" ref="G14:G77" si="7">SUM(B14:F14)</f>
        <v>142.25129451000001</v>
      </c>
      <c r="H14" s="40">
        <f t="shared" si="0"/>
        <v>1.0597163228616093</v>
      </c>
      <c r="I14" s="37">
        <f t="shared" si="1"/>
        <v>0.40158421613508871</v>
      </c>
      <c r="J14" s="38">
        <f t="shared" si="2"/>
        <v>0.56950103181173506</v>
      </c>
      <c r="K14" s="38">
        <f t="shared" si="3"/>
        <v>2.0210318717330877E-2</v>
      </c>
      <c r="L14" s="38">
        <f t="shared" si="4"/>
        <v>3.454857839381219E-3</v>
      </c>
      <c r="M14" s="39">
        <f t="shared" si="5"/>
        <v>5.2495754964641417E-3</v>
      </c>
    </row>
    <row r="15" spans="1:15" ht="15" customHeight="1" thickBot="1" x14ac:dyDescent="0.25">
      <c r="A15" s="47">
        <f t="shared" si="6"/>
        <v>3</v>
      </c>
      <c r="B15" s="48">
        <f>Ph_sa*E14+Ph_a*F14</f>
        <v>48.514041063360011</v>
      </c>
      <c r="C15" s="49">
        <f>Psj_h*B14+Psj_sj*C14</f>
        <v>95.511583432000009</v>
      </c>
      <c r="D15" s="48">
        <f>Plj_sj*C14+Plj_lj*D14</f>
        <v>5.6964143810000003</v>
      </c>
      <c r="E15" s="48">
        <f>Psa_lj*D14+Psa_sa*E14</f>
        <v>0.38979829200000005</v>
      </c>
      <c r="F15" s="48">
        <f>Pa_sa*E14+Pa_a*F14</f>
        <v>0.63418157208100012</v>
      </c>
      <c r="G15" s="50">
        <f t="shared" si="7"/>
        <v>150.74601874044103</v>
      </c>
      <c r="H15" s="40">
        <f t="shared" si="0"/>
        <v>0.99575359088197934</v>
      </c>
      <c r="I15" s="37">
        <f t="shared" si="1"/>
        <v>0.32182635049813774</v>
      </c>
      <c r="J15" s="38">
        <f t="shared" si="2"/>
        <v>0.6335927424820067</v>
      </c>
      <c r="K15" s="38">
        <f t="shared" si="3"/>
        <v>3.7788158046205222E-2</v>
      </c>
      <c r="L15" s="38">
        <f t="shared" si="4"/>
        <v>2.5857949367881238E-3</v>
      </c>
      <c r="M15" s="39">
        <f t="shared" si="5"/>
        <v>4.2069540368621788E-3</v>
      </c>
    </row>
    <row r="16" spans="1:15" ht="15" customHeight="1" thickBot="1" x14ac:dyDescent="0.25">
      <c r="A16" s="47">
        <f t="shared" si="6"/>
        <v>4</v>
      </c>
      <c r="B16" s="48">
        <f>Ph_sa*E15+Ph_a*F15</f>
        <v>41.071711617705581</v>
      </c>
      <c r="C16" s="49">
        <f>Psj_h*B15+Psj_sj*C15</f>
        <v>99.89162087046401</v>
      </c>
      <c r="D16" s="48">
        <f>Plj_sj*C15+Plj_lj*D15</f>
        <v>8.2315886696210008</v>
      </c>
      <c r="E16" s="48">
        <f>Psa_lj*D15+Psa_sa*E15</f>
        <v>0.3740743083830001</v>
      </c>
      <c r="F16" s="48">
        <f>Pa_sa*E15+Pa_a*F15</f>
        <v>0.53689400578273716</v>
      </c>
      <c r="G16" s="50">
        <f t="shared" si="7"/>
        <v>150.10588947195632</v>
      </c>
      <c r="H16" s="40">
        <f t="shared" si="0"/>
        <v>0.95862768358658512</v>
      </c>
      <c r="I16" s="37">
        <f t="shared" si="1"/>
        <v>0.2736182555007533</v>
      </c>
      <c r="J16" s="38">
        <f t="shared" si="2"/>
        <v>0.66547436094522039</v>
      </c>
      <c r="K16" s="38">
        <f t="shared" si="3"/>
        <v>5.4838545633206989E-2</v>
      </c>
      <c r="L16" s="38">
        <f t="shared" si="4"/>
        <v>2.4920694963996527E-3</v>
      </c>
      <c r="M16" s="39">
        <f t="shared" si="5"/>
        <v>3.576768424419769E-3</v>
      </c>
    </row>
    <row r="17" spans="1:15" ht="15" customHeight="1" thickBot="1" x14ac:dyDescent="0.25">
      <c r="A17" s="47">
        <f t="shared" si="6"/>
        <v>5</v>
      </c>
      <c r="B17" s="48">
        <f>Ph_sa*E16+Ph_a*F16</f>
        <v>34.976648030534989</v>
      </c>
      <c r="C17" s="49">
        <f>Psj_h*B16+Psj_sj*C16</f>
        <v>97.947214813887456</v>
      </c>
      <c r="D17" s="48">
        <f>Plj_sj*C16+Plj_lj*D16</f>
        <v>10.103059936852805</v>
      </c>
      <c r="E17" s="48">
        <f>Psa_lj*D16+Psa_sa*E16</f>
        <v>0.41151886304000507</v>
      </c>
      <c r="F17" s="48">
        <f>Pa_sa*E16+Pa_a*F16</f>
        <v>0.45721947289017562</v>
      </c>
      <c r="G17" s="50">
        <f t="shared" si="7"/>
        <v>143.89566111720546</v>
      </c>
      <c r="H17" s="40">
        <f t="shared" si="0"/>
        <v>0.9367537754970432</v>
      </c>
      <c r="I17" s="37">
        <f t="shared" si="1"/>
        <v>0.24306951133186647</v>
      </c>
      <c r="J17" s="38">
        <f t="shared" si="2"/>
        <v>0.68068219745769665</v>
      </c>
      <c r="K17" s="38">
        <f t="shared" si="3"/>
        <v>7.0211011634490436E-2</v>
      </c>
      <c r="L17" s="38">
        <f t="shared" si="4"/>
        <v>2.859842053922779E-3</v>
      </c>
      <c r="M17" s="39">
        <f t="shared" si="5"/>
        <v>3.1774375220234236E-3</v>
      </c>
      <c r="O17" s="8"/>
    </row>
    <row r="18" spans="1:15" ht="15" customHeight="1" thickBot="1" x14ac:dyDescent="0.25">
      <c r="A18" s="47">
        <f t="shared" si="6"/>
        <v>6</v>
      </c>
      <c r="B18" s="48">
        <f>Ph_sa*E17+Ph_a*F17</f>
        <v>30.219791990091935</v>
      </c>
      <c r="C18" s="49">
        <f>Psj_h*B17+Psj_sj*C17</f>
        <v>92.466129434774004</v>
      </c>
      <c r="D18" s="48">
        <f>Plj_sj*C17+Plj_lj*D17</f>
        <v>11.241229474765003</v>
      </c>
      <c r="E18" s="48">
        <f>Psa_lj*D17+Psa_sa*E17</f>
        <v>0.47261400339348675</v>
      </c>
      <c r="F18" s="48">
        <f>Pa_sa*E17+Pa_a*F17</f>
        <v>0.39503892616088143</v>
      </c>
      <c r="G18" s="50">
        <f t="shared" si="7"/>
        <v>134.7948038291853</v>
      </c>
      <c r="H18" s="40">
        <f t="shared" si="0"/>
        <v>0.92491606613772448</v>
      </c>
      <c r="I18" s="37">
        <f t="shared" si="1"/>
        <v>0.22419107511285871</v>
      </c>
      <c r="J18" s="38">
        <f t="shared" si="2"/>
        <v>0.68597695762775068</v>
      </c>
      <c r="K18" s="38">
        <f t="shared" si="3"/>
        <v>8.3395124703843304E-2</v>
      </c>
      <c r="L18" s="38">
        <f t="shared" si="4"/>
        <v>3.5061737542375357E-3</v>
      </c>
      <c r="M18" s="39">
        <f t="shared" si="5"/>
        <v>2.9306688013098986E-3</v>
      </c>
      <c r="O18" s="8"/>
    </row>
    <row r="19" spans="1:15" ht="15" customHeight="1" thickBot="1" x14ac:dyDescent="0.25">
      <c r="A19" s="47">
        <f t="shared" si="6"/>
        <v>7</v>
      </c>
      <c r="B19" s="48">
        <f>Ph_sa*E18+Ph_a*F18</f>
        <v>26.65607369948453</v>
      </c>
      <c r="C19" s="49">
        <f>Psj_h*B18+Psj_sj*C18</f>
        <v>85.40204858595817</v>
      </c>
      <c r="D19" s="48">
        <f>Plj_sj*C18+Plj_lj*D18</f>
        <v>11.731395848354985</v>
      </c>
      <c r="E19" s="48">
        <f>Psa_lj*D18+Psa_sa*E18</f>
        <v>0.53590611033489299</v>
      </c>
      <c r="F19" s="48">
        <f>Pa_sa*E18+Pa_a*F18</f>
        <v>0.34845544936377187</v>
      </c>
      <c r="G19" s="50">
        <f t="shared" si="7"/>
        <v>124.67387969349635</v>
      </c>
      <c r="H19" s="40">
        <f t="shared" si="0"/>
        <v>0.92018411639021591</v>
      </c>
      <c r="I19" s="37">
        <f t="shared" si="1"/>
        <v>0.21380640247192895</v>
      </c>
      <c r="J19" s="38">
        <f t="shared" si="2"/>
        <v>0.68500353719571616</v>
      </c>
      <c r="K19" s="38">
        <f t="shared" si="3"/>
        <v>9.4096661443407045E-2</v>
      </c>
      <c r="L19" s="38">
        <f t="shared" si="4"/>
        <v>4.2984634123233167E-3</v>
      </c>
      <c r="M19" s="39">
        <f t="shared" si="5"/>
        <v>2.7949354766245329E-3</v>
      </c>
      <c r="O19" s="8"/>
    </row>
    <row r="20" spans="1:15" ht="15" customHeight="1" thickBot="1" x14ac:dyDescent="0.25">
      <c r="A20" s="47">
        <f t="shared" si="6"/>
        <v>8</v>
      </c>
      <c r="B20" s="48">
        <f>Ph_sa*E19+Ph_a*F19</f>
        <v>24.0680004985323</v>
      </c>
      <c r="C20" s="49">
        <f>Psj_h*B19+Psj_sj*C19</f>
        <v>78.03048990308065</v>
      </c>
      <c r="D20" s="48">
        <f>Plj_sj*C19+Plj_lj*D19</f>
        <v>11.721423355909259</v>
      </c>
      <c r="E20" s="48">
        <f>Psa_lj*D19+Psa_sa*E19</f>
        <v>0.58838448836714174</v>
      </c>
      <c r="F20" s="48">
        <f>Pa_sa*E19+Pa_a*F19</f>
        <v>0.31462557681065628</v>
      </c>
      <c r="G20" s="50">
        <f t="shared" si="7"/>
        <v>114.72292382270001</v>
      </c>
      <c r="H20" s="40">
        <f t="shared" si="0"/>
        <v>0.92050531840680272</v>
      </c>
      <c r="I20" s="37">
        <f t="shared" si="1"/>
        <v>0.20979242592987338</v>
      </c>
      <c r="J20" s="38">
        <f t="shared" si="2"/>
        <v>0.68016475960527167</v>
      </c>
      <c r="K20" s="38">
        <f t="shared" si="3"/>
        <v>0.10217158842660147</v>
      </c>
      <c r="L20" s="38">
        <f t="shared" si="4"/>
        <v>5.1287438356824658E-3</v>
      </c>
      <c r="M20" s="39">
        <f t="shared" si="5"/>
        <v>2.7424822025709384E-3</v>
      </c>
      <c r="O20" s="8"/>
    </row>
    <row r="21" spans="1:15" ht="15" customHeight="1" thickBot="1" x14ac:dyDescent="0.25">
      <c r="A21" s="47">
        <f t="shared" si="6"/>
        <v>9</v>
      </c>
      <c r="B21" s="48">
        <f>Ph_sa*E20+Ph_a*F20</f>
        <v>22.2188783405051</v>
      </c>
      <c r="C21" s="49">
        <f>Psj_h*B20+Psj_sj*C20</f>
        <v>71.101334738375002</v>
      </c>
      <c r="D21" s="48">
        <f>Plj_sj*C20+Plj_lj*D20</f>
        <v>11.368408170277174</v>
      </c>
      <c r="E21" s="48">
        <f>Psa_lj*D20+Psa_sa*E20</f>
        <v>0.62398526482866667</v>
      </c>
      <c r="F21" s="48">
        <f>Pa_sa*E20+Pa_a*F20</f>
        <v>0.29045500798789764</v>
      </c>
      <c r="G21" s="50">
        <f t="shared" si="7"/>
        <v>105.60306152197384</v>
      </c>
      <c r="H21" s="40">
        <f t="shared" si="0"/>
        <v>0.92418069214780407</v>
      </c>
      <c r="I21" s="37">
        <f t="shared" si="1"/>
        <v>0.21039994504214071</v>
      </c>
      <c r="J21" s="38">
        <f t="shared" si="2"/>
        <v>0.67328857434289691</v>
      </c>
      <c r="K21" s="38">
        <f t="shared" si="3"/>
        <v>0.10765225937991997</v>
      </c>
      <c r="L21" s="38">
        <f t="shared" si="4"/>
        <v>5.9087800659910613E-3</v>
      </c>
      <c r="M21" s="39">
        <f t="shared" si="5"/>
        <v>2.7504411690513334E-3</v>
      </c>
      <c r="O21" s="8"/>
    </row>
    <row r="22" spans="1:15" ht="15" customHeight="1" thickBot="1" x14ac:dyDescent="0.25">
      <c r="A22" s="47">
        <f t="shared" si="6"/>
        <v>10</v>
      </c>
      <c r="B22" s="48">
        <f>Ph_sa*E21+Ph_a*F21</f>
        <v>20.888894434844644</v>
      </c>
      <c r="C22" s="49">
        <f>Psj_h*B21+Psj_sj*C21</f>
        <v>64.981981200918568</v>
      </c>
      <c r="D22" s="48">
        <f>Plj_sj*C21+Plj_lj*D21</f>
        <v>10.810806900575729</v>
      </c>
      <c r="E22" s="48">
        <f>Psa_lj*D21+Psa_sa*E21</f>
        <v>0.64155770584841698</v>
      </c>
      <c r="F22" s="48">
        <f>Pa_sa*E21+Pa_a*F21</f>
        <v>0.27307024811755665</v>
      </c>
      <c r="G22" s="50">
        <f t="shared" si="7"/>
        <v>97.596310490304916</v>
      </c>
      <c r="H22" s="40">
        <f t="shared" si="0"/>
        <v>0.92971789549848183</v>
      </c>
      <c r="I22" s="37">
        <f t="shared" si="1"/>
        <v>0.2140336487096991</v>
      </c>
      <c r="J22" s="38">
        <f t="shared" si="2"/>
        <v>0.66582415743445333</v>
      </c>
      <c r="K22" s="38">
        <f t="shared" si="3"/>
        <v>0.11077065153656254</v>
      </c>
      <c r="L22" s="38">
        <f t="shared" si="4"/>
        <v>6.5735856470941949E-3</v>
      </c>
      <c r="M22" s="39">
        <f t="shared" si="5"/>
        <v>2.7979566721908311E-3</v>
      </c>
    </row>
    <row r="23" spans="1:15" ht="15" customHeight="1" thickBot="1" x14ac:dyDescent="0.25">
      <c r="A23" s="47">
        <f t="shared" si="6"/>
        <v>11</v>
      </c>
      <c r="B23" s="48">
        <f>Ph_sa*E22+Ph_a*F22</f>
        <v>19.894822775267151</v>
      </c>
      <c r="C23" s="49">
        <f>Psj_h*B22+Psj_sj*C22</f>
        <v>59.782336527765885</v>
      </c>
      <c r="D23" s="48">
        <f>Plj_sj*C22+Plj_lj*D22</f>
        <v>10.156853250121427</v>
      </c>
      <c r="E23" s="48">
        <f>Psa_lj*D22+Psa_sa*E22</f>
        <v>0.64294768649955925</v>
      </c>
      <c r="F23" s="48">
        <f>Pa_sa*E22+Pa_a*F22</f>
        <v>0.26007615780866855</v>
      </c>
      <c r="G23" s="50">
        <f t="shared" si="7"/>
        <v>90.737036397462688</v>
      </c>
      <c r="H23" s="40">
        <f t="shared" si="0"/>
        <v>0.93585768842880512</v>
      </c>
      <c r="I23" s="37">
        <f t="shared" si="1"/>
        <v>0.2192580181715465</v>
      </c>
      <c r="J23" s="38">
        <f t="shared" si="2"/>
        <v>0.65885264607824023</v>
      </c>
      <c r="K23" s="38">
        <f t="shared" si="3"/>
        <v>0.11193723812656335</v>
      </c>
      <c r="L23" s="38">
        <f t="shared" si="4"/>
        <v>7.0858352005591643E-3</v>
      </c>
      <c r="M23" s="39">
        <f t="shared" si="5"/>
        <v>2.8662624230907895E-3</v>
      </c>
    </row>
    <row r="24" spans="1:15" ht="15" customHeight="1" thickBot="1" x14ac:dyDescent="0.25">
      <c r="A24" s="47">
        <f t="shared" si="6"/>
        <v>12</v>
      </c>
      <c r="B24" s="48">
        <f>Ph_sa*E23+Ph_a*F23</f>
        <v>19.097024821245792</v>
      </c>
      <c r="C24" s="49">
        <f>Psj_h*B23+Psj_sj*C23</f>
        <v>55.455987952324747</v>
      </c>
      <c r="D24" s="48">
        <f>Plj_sj*C23+Plj_lj*D23</f>
        <v>9.482822402134774</v>
      </c>
      <c r="E24" s="48">
        <f>Psa_lj*D23+Psa_sa*E23</f>
        <v>0.63147053394500663</v>
      </c>
      <c r="F24" s="48">
        <f>Pa_sa*E23+Pa_a*F23</f>
        <v>0.24964742815946683</v>
      </c>
      <c r="G24" s="50">
        <f t="shared" si="7"/>
        <v>84.916953137809784</v>
      </c>
      <c r="H24" s="40">
        <f t="shared" si="0"/>
        <v>0.94164978020014223</v>
      </c>
      <c r="I24" s="37">
        <f t="shared" si="1"/>
        <v>0.22489060329630134</v>
      </c>
      <c r="J24" s="38">
        <f t="shared" si="2"/>
        <v>0.65306144301157965</v>
      </c>
      <c r="K24" s="38">
        <f t="shared" si="3"/>
        <v>0.11167172221482462</v>
      </c>
      <c r="L24" s="38">
        <f t="shared" si="4"/>
        <v>7.4363305631115562E-3</v>
      </c>
      <c r="M24" s="39">
        <f t="shared" si="5"/>
        <v>2.939900914182822E-3</v>
      </c>
    </row>
    <row r="25" spans="1:15" ht="15" customHeight="1" thickBot="1" x14ac:dyDescent="0.25">
      <c r="A25" s="47">
        <f t="shared" si="6"/>
        <v>13</v>
      </c>
      <c r="B25" s="48">
        <f>Ph_sa*E24+Ph_a*F24</f>
        <v>18.397987254211817</v>
      </c>
      <c r="C25" s="49">
        <f>Psj_h*B24+Psj_sj*C24</f>
        <v>51.876051284825209</v>
      </c>
      <c r="D25" s="48">
        <f>Plj_sj*C24+Plj_lj*D24</f>
        <v>8.8366457519618109</v>
      </c>
      <c r="E25" s="48">
        <f>Psa_lj*D24+Psa_sa*E24</f>
        <v>0.61083652979105529</v>
      </c>
      <c r="F25" s="48">
        <f>Pa_sa*E24+Pa_a*F24</f>
        <v>0.24050943669447003</v>
      </c>
      <c r="G25" s="50">
        <f t="shared" si="7"/>
        <v>79.962030257484358</v>
      </c>
      <c r="H25" s="40">
        <f t="shared" si="0"/>
        <v>0.94649703586577671</v>
      </c>
      <c r="I25" s="37">
        <f t="shared" si="1"/>
        <v>0.23008404357629209</v>
      </c>
      <c r="J25" s="38">
        <f t="shared" si="2"/>
        <v>0.64875855600189281</v>
      </c>
      <c r="K25" s="38">
        <f t="shared" si="3"/>
        <v>0.11051052260062783</v>
      </c>
      <c r="L25" s="38">
        <f t="shared" si="4"/>
        <v>7.6390822972367146E-3</v>
      </c>
      <c r="M25" s="39">
        <f t="shared" si="5"/>
        <v>3.0077955239506769E-3</v>
      </c>
    </row>
    <row r="26" spans="1:15" ht="15" customHeight="1" thickBot="1" x14ac:dyDescent="0.25">
      <c r="A26" s="47">
        <f t="shared" si="6"/>
        <v>14</v>
      </c>
      <c r="B26" s="48">
        <f>Ph_sa*E25+Ph_a*F25</f>
        <v>17.736124505116191</v>
      </c>
      <c r="C26" s="49">
        <f>Psj_h*B25+Psj_sj*C25</f>
        <v>48.887505449825092</v>
      </c>
      <c r="D26" s="48">
        <f>Plj_sj*C25+Plj_lj*D25</f>
        <v>8.2438506694256954</v>
      </c>
      <c r="E26" s="48">
        <f>Psa_lj*D25+Psa_sa*E25</f>
        <v>0.58448678260477416</v>
      </c>
      <c r="F26" s="48">
        <f>Pa_sa*E25+Pa_a*F25</f>
        <v>0.23185721354675007</v>
      </c>
      <c r="G26" s="50">
        <f t="shared" si="7"/>
        <v>75.683824620518493</v>
      </c>
      <c r="H26" s="40">
        <f t="shared" si="0"/>
        <v>0.95013552529764211</v>
      </c>
      <c r="I26" s="37">
        <f t="shared" si="1"/>
        <v>0.2343449818246604</v>
      </c>
      <c r="J26" s="38">
        <f t="shared" si="2"/>
        <v>0.64594390802722856</v>
      </c>
      <c r="K26" s="38">
        <f t="shared" si="3"/>
        <v>0.10892486883109659</v>
      </c>
      <c r="L26" s="38">
        <f t="shared" si="4"/>
        <v>7.7227437373231676E-3</v>
      </c>
      <c r="M26" s="39">
        <f t="shared" si="5"/>
        <v>3.0634975796914434E-3</v>
      </c>
    </row>
    <row r="27" spans="1:15" ht="15" customHeight="1" thickBot="1" x14ac:dyDescent="0.25">
      <c r="A27" s="47">
        <f t="shared" si="6"/>
        <v>15</v>
      </c>
      <c r="B27" s="48">
        <f>Ph_sa*E26+Ph_a*F26</f>
        <v>17.077664930540912</v>
      </c>
      <c r="C27" s="49">
        <f>Psj_h*B26+Psj_sj*C26</f>
        <v>46.339800372180463</v>
      </c>
      <c r="D27" s="48">
        <f>Plj_sj*C26+Plj_lj*D26</f>
        <v>7.7139226459544616</v>
      </c>
      <c r="E27" s="48">
        <f>Psa_lj*D26+Psa_sa*E26</f>
        <v>0.55525314845554419</v>
      </c>
      <c r="F27" s="48">
        <f>Pa_sa*E26+Pa_a*F26</f>
        <v>0.22324936521956673</v>
      </c>
      <c r="G27" s="50">
        <f t="shared" si="7"/>
        <v>71.909890462350958</v>
      </c>
      <c r="H27" s="40">
        <f t="shared" si="0"/>
        <v>0.95256115915870765</v>
      </c>
      <c r="I27" s="37">
        <f t="shared" si="1"/>
        <v>0.23748701076776177</v>
      </c>
      <c r="J27" s="38">
        <f t="shared" si="2"/>
        <v>0.64441483743383066</v>
      </c>
      <c r="K27" s="38">
        <f t="shared" si="3"/>
        <v>0.10727206781093836</v>
      </c>
      <c r="L27" s="38">
        <f t="shared" si="4"/>
        <v>7.7215129224296585E-3</v>
      </c>
      <c r="M27" s="39">
        <f t="shared" si="5"/>
        <v>3.1045710650393892E-3</v>
      </c>
    </row>
    <row r="28" spans="1:15" ht="15" customHeight="1" thickBot="1" x14ac:dyDescent="0.25">
      <c r="A28" s="47">
        <f t="shared" si="6"/>
        <v>16</v>
      </c>
      <c r="B28" s="48">
        <f>Ph_sa*E27+Ph_a*F27</f>
        <v>16.408498647175417</v>
      </c>
      <c r="C28" s="49">
        <f>Psj_h*B27+Psj_sj*C27</f>
        <v>44.104303489757982</v>
      </c>
      <c r="D28" s="48">
        <f>Plj_sj*C27+Plj_lj*D27</f>
        <v>7.2460177958845637</v>
      </c>
      <c r="E28" s="48">
        <f>Psa_lj*D27+Psa_sa*E27</f>
        <v>0.52524717751981598</v>
      </c>
      <c r="F28" s="48">
        <f>Pa_sa*E27+Pa_a*F27</f>
        <v>0.21450150345493962</v>
      </c>
      <c r="G28" s="50">
        <f t="shared" si="7"/>
        <v>68.498568613792727</v>
      </c>
      <c r="H28" s="40">
        <f t="shared" si="0"/>
        <v>0.95393449114120599</v>
      </c>
      <c r="I28" s="37">
        <f t="shared" si="1"/>
        <v>0.23954513180690665</v>
      </c>
      <c r="J28" s="38">
        <f t="shared" si="2"/>
        <v>0.64387189954911306</v>
      </c>
      <c r="K28" s="38">
        <f t="shared" si="3"/>
        <v>0.10578349215936055</v>
      </c>
      <c r="L28" s="38">
        <f t="shared" si="4"/>
        <v>7.6680022393059658E-3</v>
      </c>
      <c r="M28" s="39">
        <f t="shared" si="5"/>
        <v>3.1314742453136175E-3</v>
      </c>
    </row>
    <row r="29" spans="1:15" ht="15" customHeight="1" thickBot="1" x14ac:dyDescent="0.25">
      <c r="A29" s="47">
        <f t="shared" si="6"/>
        <v>17</v>
      </c>
      <c r="B29" s="48">
        <f>Ph_sa*E28+Ph_a*F28</f>
        <v>15.727063140976885</v>
      </c>
      <c r="C29" s="49">
        <f>Psj_h*B28+Psj_sj*C28</f>
        <v>42.081061940143265</v>
      </c>
      <c r="D29" s="48">
        <f>Plj_sj*C28+Plj_lj*D28</f>
        <v>6.8335359559147832</v>
      </c>
      <c r="E29" s="48">
        <f>Psa_lj*D28+Psa_sa*E28</f>
        <v>0.49589291319032125</v>
      </c>
      <c r="F29" s="48">
        <f>Pa_sa*E28+Pa_a*F28</f>
        <v>0.20559324427410042</v>
      </c>
      <c r="G29" s="50">
        <f t="shared" si="7"/>
        <v>65.343147194499352</v>
      </c>
      <c r="H29" s="40">
        <f t="shared" si="0"/>
        <v>0.9544928714847809</v>
      </c>
      <c r="I29" s="37">
        <f t="shared" si="1"/>
        <v>0.24068420050482056</v>
      </c>
      <c r="J29" s="38">
        <f t="shared" si="2"/>
        <v>0.64400115003468472</v>
      </c>
      <c r="K29" s="38">
        <f t="shared" si="3"/>
        <v>0.10457922902877927</v>
      </c>
      <c r="L29" s="38">
        <f t="shared" si="4"/>
        <v>7.5890576821201223E-3</v>
      </c>
      <c r="M29" s="39">
        <f t="shared" si="5"/>
        <v>3.1463627495953769E-3</v>
      </c>
    </row>
    <row r="30" spans="1:15" ht="15" customHeight="1" thickBot="1" x14ac:dyDescent="0.25">
      <c r="A30" s="47">
        <f t="shared" si="6"/>
        <v>18</v>
      </c>
      <c r="B30" s="48">
        <f>Ph_sa*E29+Ph_a*F29</f>
        <v>15.038739887622569</v>
      </c>
      <c r="C30" s="49">
        <f>Psj_h*B29+Psj_sj*C29</f>
        <v>40.198754164080114</v>
      </c>
      <c r="D30" s="48">
        <f>Plj_sj*C29+Plj_lj*D29</f>
        <v>6.4674430342227467</v>
      </c>
      <c r="E30" s="48">
        <f>Psa_lj*D29+Psa_sa*E29</f>
        <v>0.46803614995817999</v>
      </c>
      <c r="F30" s="48">
        <f>Pa_sa*E29+Pa_a*F29</f>
        <v>0.19659496164678425</v>
      </c>
      <c r="G30" s="50">
        <f t="shared" si="7"/>
        <v>62.369568197530391</v>
      </c>
      <c r="H30" s="40">
        <f t="shared" si="0"/>
        <v>0.95448556864032785</v>
      </c>
      <c r="I30" s="37">
        <f t="shared" si="1"/>
        <v>0.24112304000555912</v>
      </c>
      <c r="J30" s="38">
        <f t="shared" si="2"/>
        <v>0.64452513182016613</v>
      </c>
      <c r="K30" s="38">
        <f t="shared" si="3"/>
        <v>0.10369549158557161</v>
      </c>
      <c r="L30" s="38">
        <f t="shared" si="4"/>
        <v>7.5042390621635332E-3</v>
      </c>
      <c r="M30" s="39">
        <f t="shared" si="5"/>
        <v>3.1520975265396929E-3</v>
      </c>
    </row>
    <row r="31" spans="1:15" ht="15" customHeight="1" thickBot="1" x14ac:dyDescent="0.25">
      <c r="A31" s="47">
        <f t="shared" si="6"/>
        <v>19</v>
      </c>
      <c r="B31" s="48">
        <f>Ph_sa*E30+Ph_a*F30</f>
        <v>14.351830385644268</v>
      </c>
      <c r="C31" s="49">
        <f>Psj_h*B30+Psj_sj*C30</f>
        <v>38.410873601493549</v>
      </c>
      <c r="D31" s="48">
        <f>Plj_sj*C30+Plj_lj*D30</f>
        <v>6.13845151919611</v>
      </c>
      <c r="E31" s="48">
        <f>Psa_lj*D30+Psa_sa*E30</f>
        <v>0.44208207192171095</v>
      </c>
      <c r="F31" s="48">
        <f>Pa_sa*E30+Pa_a*F30</f>
        <v>0.18761518861586213</v>
      </c>
      <c r="G31" s="50">
        <f t="shared" si="7"/>
        <v>59.530852766871504</v>
      </c>
      <c r="H31" s="40">
        <f t="shared" si="0"/>
        <v>0.95413454212510074</v>
      </c>
      <c r="I31" s="37">
        <f t="shared" si="1"/>
        <v>0.24108222406702964</v>
      </c>
      <c r="J31" s="38">
        <f t="shared" si="2"/>
        <v>0.64522632914254041</v>
      </c>
      <c r="K31" s="38">
        <f t="shared" si="3"/>
        <v>0.10311378443098861</v>
      </c>
      <c r="L31" s="38">
        <f t="shared" si="4"/>
        <v>7.4261001039737581E-3</v>
      </c>
      <c r="M31" s="39">
        <f t="shared" si="5"/>
        <v>3.1515622554674481E-3</v>
      </c>
    </row>
    <row r="32" spans="1:15" ht="15" customHeight="1" thickBot="1" x14ac:dyDescent="0.25">
      <c r="A32" s="47">
        <f t="shared" si="6"/>
        <v>20</v>
      </c>
      <c r="B32" s="48">
        <f>Ph_sa*E31+Ph_a*F31</f>
        <v>13.674942580082185</v>
      </c>
      <c r="C32" s="49">
        <f>Psj_h*B31+Psj_sj*C31</f>
        <v>36.690329652159846</v>
      </c>
      <c r="D32" s="48">
        <f>Plj_sj*C31+Plj_lj*D31</f>
        <v>5.8382737073820419</v>
      </c>
      <c r="E32" s="48">
        <f>Psa_lj*D31+Psa_sa*E31</f>
        <v>0.41813055191533299</v>
      </c>
      <c r="F32" s="48">
        <f>Pa_sa*E31+Pa_a*F31</f>
        <v>0.17876645549631842</v>
      </c>
      <c r="G32" s="50">
        <f t="shared" si="7"/>
        <v>56.800442947035727</v>
      </c>
      <c r="H32" s="40">
        <f t="shared" si="0"/>
        <v>0.95361624293447012</v>
      </c>
      <c r="I32" s="37">
        <f t="shared" si="1"/>
        <v>0.24075415385111615</v>
      </c>
      <c r="J32" s="38">
        <f t="shared" si="2"/>
        <v>0.64595147059631552</v>
      </c>
      <c r="K32" s="38">
        <f t="shared" si="3"/>
        <v>0.10278570737249378</v>
      </c>
      <c r="L32" s="38">
        <f t="shared" si="4"/>
        <v>7.361395971950852E-3</v>
      </c>
      <c r="M32" s="39">
        <f t="shared" si="5"/>
        <v>3.1472722081236481E-3</v>
      </c>
    </row>
    <row r="33" spans="1:13" ht="15" customHeight="1" thickBot="1" x14ac:dyDescent="0.25">
      <c r="A33" s="47">
        <f t="shared" si="6"/>
        <v>21</v>
      </c>
      <c r="B33" s="48">
        <f>Ph_sa*E32+Ph_a*F32</f>
        <v>13.015507554085154</v>
      </c>
      <c r="C33" s="49">
        <f>Psj_h*B32+Psj_sj*C32</f>
        <v>35.023887987023841</v>
      </c>
      <c r="D33" s="48">
        <f>Plj_sj*C32+Plj_lj*D32</f>
        <v>5.5601913194015147</v>
      </c>
      <c r="E33" s="48">
        <f>Psa_lj*D32+Psa_sa*E32</f>
        <v>0.3960922368465159</v>
      </c>
      <c r="F33" s="48">
        <f>Pa_sa*E32+Pa_a*F32</f>
        <v>0.17014590280890654</v>
      </c>
      <c r="G33" s="50">
        <f t="shared" si="7"/>
        <v>54.165825000165931</v>
      </c>
      <c r="H33" s="40">
        <f t="shared" si="0"/>
        <v>0.95305768144621383</v>
      </c>
      <c r="I33" s="37">
        <f t="shared" si="1"/>
        <v>0.24029002704279465</v>
      </c>
      <c r="J33" s="38">
        <f t="shared" si="2"/>
        <v>0.64660490238848112</v>
      </c>
      <c r="K33" s="38">
        <f t="shared" si="3"/>
        <v>0.10265128093930964</v>
      </c>
      <c r="L33" s="38">
        <f t="shared" si="4"/>
        <v>7.3125856911678633E-3</v>
      </c>
      <c r="M33" s="39">
        <f t="shared" si="5"/>
        <v>3.1412039382467693E-3</v>
      </c>
    </row>
    <row r="34" spans="1:13" ht="15" customHeight="1" thickBot="1" x14ac:dyDescent="0.25">
      <c r="A34" s="47">
        <f t="shared" si="6"/>
        <v>22</v>
      </c>
      <c r="B34" s="48">
        <f>Ph_sa*E33+Ph_a*F33</f>
        <v>12.379121085149077</v>
      </c>
      <c r="C34" s="49">
        <f>Psj_h*B33+Psj_sj*C33</f>
        <v>33.407260853885234</v>
      </c>
      <c r="D34" s="48">
        <f>Plj_sj*C33+Plj_lj*D33</f>
        <v>5.2991684322369164</v>
      </c>
      <c r="E34" s="48">
        <f>Psa_lj*D33+Psa_sa*E33</f>
        <v>0.37577854059795263</v>
      </c>
      <c r="F34" s="48">
        <f>Pa_sa*E33+Pa_a*F33</f>
        <v>0.16182667641032375</v>
      </c>
      <c r="G34" s="50">
        <f t="shared" si="7"/>
        <v>51.623155588279509</v>
      </c>
      <c r="H34" s="40">
        <f t="shared" si="0"/>
        <v>0.95254073384806159</v>
      </c>
      <c r="I34" s="37">
        <f t="shared" si="1"/>
        <v>0.23979783769668714</v>
      </c>
      <c r="J34" s="38">
        <f t="shared" si="2"/>
        <v>0.6471371320328585</v>
      </c>
      <c r="K34" s="38">
        <f t="shared" si="3"/>
        <v>0.10265099782935463</v>
      </c>
      <c r="L34" s="38">
        <f t="shared" si="4"/>
        <v>7.2792632747012689E-3</v>
      </c>
      <c r="M34" s="39">
        <f t="shared" si="5"/>
        <v>3.134769166398359E-3</v>
      </c>
    </row>
    <row r="35" spans="1:13" ht="15" customHeight="1" thickBot="1" x14ac:dyDescent="0.25">
      <c r="A35" s="47">
        <f t="shared" si="6"/>
        <v>23</v>
      </c>
      <c r="B35" s="48">
        <f>Ph_sa*E34+Ph_a*F34</f>
        <v>11.769430854982847</v>
      </c>
      <c r="C35" s="49">
        <f>Psj_h*B34+Psj_sj*C34</f>
        <v>31.841211112756945</v>
      </c>
      <c r="D35" s="48">
        <f>Plj_sj*C34+Plj_lj*D34</f>
        <v>5.0516949201122605</v>
      </c>
      <c r="E35" s="48">
        <f>Psa_lj*D34+Psa_sa*E34</f>
        <v>0.35696516490030511</v>
      </c>
      <c r="F35" s="48">
        <f>Pa_sa*E34+Pa_a*F34</f>
        <v>0.15385645486006808</v>
      </c>
      <c r="G35" s="50">
        <f t="shared" si="7"/>
        <v>49.173158507612428</v>
      </c>
      <c r="H35" s="40">
        <f t="shared" si="0"/>
        <v>0.95211032498260317</v>
      </c>
      <c r="I35" s="37">
        <f t="shared" si="1"/>
        <v>0.2393466519577106</v>
      </c>
      <c r="J35" s="38">
        <f t="shared" si="2"/>
        <v>0.64753235462447778</v>
      </c>
      <c r="K35" s="38">
        <f t="shared" si="3"/>
        <v>0.10273277278558819</v>
      </c>
      <c r="L35" s="38">
        <f t="shared" si="4"/>
        <v>7.2593499326475816E-3</v>
      </c>
      <c r="M35" s="39">
        <f t="shared" si="5"/>
        <v>3.1288706995758627E-3</v>
      </c>
    </row>
    <row r="36" spans="1:13" ht="15" customHeight="1" thickBot="1" x14ac:dyDescent="0.25">
      <c r="A36" s="47">
        <f t="shared" si="6"/>
        <v>24</v>
      </c>
      <c r="B36" s="48">
        <f>Ph_sa*E35+Ph_a*F35</f>
        <v>11.188341624278697</v>
      </c>
      <c r="C36" s="49">
        <f>Psj_h*B35+Psj_sj*C35</f>
        <v>30.328737239381553</v>
      </c>
      <c r="D36" s="48">
        <f>Plj_sj*C35+Plj_lj*D35</f>
        <v>4.8155004848133318</v>
      </c>
      <c r="E36" s="48">
        <f>Psa_lj*D35+Psa_sa*E35</f>
        <v>0.33943244594414107</v>
      </c>
      <c r="F36" s="48">
        <f>Pa_sa*E35+Pa_a*F35</f>
        <v>0.1462601326861997</v>
      </c>
      <c r="G36" s="50">
        <f t="shared" si="7"/>
        <v>46.818271927103929</v>
      </c>
      <c r="H36" s="40">
        <f t="shared" si="0"/>
        <v>0.95178371463190115</v>
      </c>
      <c r="I36" s="37">
        <f t="shared" si="1"/>
        <v>0.23897382717796484</v>
      </c>
      <c r="J36" s="38">
        <f t="shared" si="2"/>
        <v>0.64779702434561037</v>
      </c>
      <c r="K36" s="38">
        <f t="shared" si="3"/>
        <v>0.10285515220021509</v>
      </c>
      <c r="L36" s="38">
        <f t="shared" si="4"/>
        <v>7.2499994547564157E-3</v>
      </c>
      <c r="M36" s="39">
        <f t="shared" si="5"/>
        <v>3.1239968214531026E-3</v>
      </c>
    </row>
    <row r="37" spans="1:13" ht="15" customHeight="1" thickBot="1" x14ac:dyDescent="0.25">
      <c r="A37" s="47">
        <f t="shared" si="6"/>
        <v>25</v>
      </c>
      <c r="B37" s="48">
        <f>Ph_sa*E36+Ph_a*F36</f>
        <v>10.636369533074436</v>
      </c>
      <c r="C37" s="49">
        <f>Psj_h*B36+Psj_sj*C36</f>
        <v>28.873232875673352</v>
      </c>
      <c r="D37" s="48">
        <f>Plj_sj*C36+Plj_lj*D36</f>
        <v>4.5892344687732924</v>
      </c>
      <c r="E37" s="48">
        <f>Psa_lj*D36+Psa_sa*E36</f>
        <v>0.32298743734535751</v>
      </c>
      <c r="F37" s="48">
        <f>Pa_sa*E36+Pa_a*F36</f>
        <v>0.13904445255899678</v>
      </c>
      <c r="G37" s="50">
        <f t="shared" si="7"/>
        <v>44.560868767425433</v>
      </c>
      <c r="H37" s="40">
        <f t="shared" si="0"/>
        <v>0.95155929694953501</v>
      </c>
      <c r="I37" s="37">
        <f t="shared" si="1"/>
        <v>0.23869304677582406</v>
      </c>
      <c r="J37" s="38">
        <f t="shared" si="2"/>
        <v>0.64795040299528572</v>
      </c>
      <c r="K37" s="38">
        <f t="shared" si="3"/>
        <v>0.10298799363014398</v>
      </c>
      <c r="L37" s="38">
        <f t="shared" si="4"/>
        <v>7.248230258505765E-3</v>
      </c>
      <c r="M37" s="39">
        <f t="shared" si="5"/>
        <v>3.1203263402404769E-3</v>
      </c>
    </row>
    <row r="38" spans="1:13" ht="15" customHeight="1" thickBot="1" x14ac:dyDescent="0.25">
      <c r="A38" s="47">
        <f t="shared" si="6"/>
        <v>26</v>
      </c>
      <c r="B38" s="48">
        <f>Ph_sa*E37+Ph_a*F37</f>
        <v>10.113031830807758</v>
      </c>
      <c r="C38" s="49">
        <f>Psj_h*B37+Psj_sj*C37</f>
        <v>27.47743214642361</v>
      </c>
      <c r="D38" s="48">
        <f>Plj_sj*C37+Plj_lj*D37</f>
        <v>4.3721689911407005</v>
      </c>
      <c r="E38" s="48">
        <f>Psa_lj*D37+Psa_sa*E37</f>
        <v>0.30747288717622639</v>
      </c>
      <c r="F38" s="48">
        <f>Pa_sa*E37+Pa_a*F37</f>
        <v>0.13220310024355111</v>
      </c>
      <c r="G38" s="50">
        <f t="shared" si="7"/>
        <v>42.402308955791838</v>
      </c>
      <c r="H38" s="40">
        <f t="shared" si="0"/>
        <v>0.95142410453675297</v>
      </c>
      <c r="I38" s="37">
        <f t="shared" si="1"/>
        <v>0.23850191368945237</v>
      </c>
      <c r="J38" s="38">
        <f t="shared" si="2"/>
        <v>0.64801735620273093</v>
      </c>
      <c r="K38" s="38">
        <f t="shared" si="3"/>
        <v>0.10311157809116182</v>
      </c>
      <c r="L38" s="38">
        <f t="shared" si="4"/>
        <v>7.2513241554084734E-3</v>
      </c>
      <c r="M38" s="39">
        <f t="shared" si="5"/>
        <v>3.1178278612465317E-3</v>
      </c>
    </row>
    <row r="39" spans="1:13" ht="15" customHeight="1" thickBot="1" x14ac:dyDescent="0.25">
      <c r="A39" s="47">
        <f t="shared" si="6"/>
        <v>27</v>
      </c>
      <c r="B39" s="48">
        <f>Ph_sa*E38+Ph_a*F38</f>
        <v>9.6172041113519366</v>
      </c>
      <c r="C39" s="49">
        <f>Psj_h*B38+Psj_sj*C38</f>
        <v>26.142931284731034</v>
      </c>
      <c r="D39" s="48">
        <f>Plj_sj*C38+Plj_lj*D38</f>
        <v>4.16395433806135</v>
      </c>
      <c r="E39" s="48">
        <f>Psa_lj*D38+Psa_sa*E38</f>
        <v>0.2927677198858597</v>
      </c>
      <c r="F39" s="48">
        <f>Pa_sa*E38+Pa_a*F38</f>
        <v>0.12572137452480703</v>
      </c>
      <c r="G39" s="50">
        <f t="shared" si="7"/>
        <v>40.342578828554991</v>
      </c>
      <c r="H39" s="40">
        <f t="shared" si="0"/>
        <v>0.95135969679093579</v>
      </c>
      <c r="I39" s="37">
        <f t="shared" si="1"/>
        <v>0.23838843203907326</v>
      </c>
      <c r="J39" s="38">
        <f t="shared" si="2"/>
        <v>0.64802330549644327</v>
      </c>
      <c r="K39" s="38">
        <f t="shared" si="3"/>
        <v>0.10321487765462455</v>
      </c>
      <c r="L39" s="38">
        <f t="shared" si="4"/>
        <v>7.257040288129399E-3</v>
      </c>
      <c r="M39" s="39">
        <f t="shared" si="5"/>
        <v>3.1163445217294796E-3</v>
      </c>
    </row>
    <row r="40" spans="1:13" ht="15" customHeight="1" thickBot="1" x14ac:dyDescent="0.25">
      <c r="A40" s="47">
        <f t="shared" si="6"/>
        <v>28</v>
      </c>
      <c r="B40" s="48">
        <f>Ph_sa*E39+Ph_a*F39</f>
        <v>9.1474116108549914</v>
      </c>
      <c r="C40" s="49">
        <f>Psj_h*B39+Psj_sj*C39</f>
        <v>24.870093468328474</v>
      </c>
      <c r="D40" s="48">
        <f>Plj_sj*C39+Plj_lj*D39</f>
        <v>3.9644357704886657</v>
      </c>
      <c r="E40" s="48">
        <f>Psa_lj*D39+Psa_sa*E39</f>
        <v>0.27878271738532201</v>
      </c>
      <c r="F40" s="48">
        <f>Pa_sa*E39+Pa_a*F39</f>
        <v>0.11957999504105882</v>
      </c>
      <c r="G40" s="50">
        <f t="shared" si="7"/>
        <v>38.380303562098504</v>
      </c>
      <c r="H40" s="40">
        <f t="shared" si="0"/>
        <v>0.95134640983272944</v>
      </c>
      <c r="I40" s="37">
        <f t="shared" si="1"/>
        <v>0.23833609330511615</v>
      </c>
      <c r="J40" s="38">
        <f t="shared" si="2"/>
        <v>0.64799105687346115</v>
      </c>
      <c r="K40" s="38">
        <f t="shared" si="3"/>
        <v>0.10329349699056689</v>
      </c>
      <c r="L40" s="38">
        <f t="shared" si="4"/>
        <v>7.2636923502769485E-3</v>
      </c>
      <c r="M40" s="39">
        <f t="shared" si="5"/>
        <v>3.1156604805790806E-3</v>
      </c>
    </row>
    <row r="41" spans="1:13" ht="15" customHeight="1" thickBot="1" x14ac:dyDescent="0.25">
      <c r="A41" s="47">
        <f t="shared" si="6"/>
        <v>29</v>
      </c>
      <c r="B41" s="48">
        <f>Ph_sa*E40+Ph_a*F40</f>
        <v>8.7020447496639033</v>
      </c>
      <c r="C41" s="49">
        <f>Psj_h*B40+Psj_sj*C40</f>
        <v>23.658178545562038</v>
      </c>
      <c r="D41" s="48">
        <f>Plj_sj*C40+Plj_lj*D40</f>
        <v>3.7735286942224917</v>
      </c>
      <c r="E41" s="48">
        <f>Psa_lj*D40+Psa_sa*E40</f>
        <v>0.26545409289607425</v>
      </c>
      <c r="F41" s="48">
        <f>Pa_sa*E40+Pa_a*F40</f>
        <v>0.11375791974822533</v>
      </c>
      <c r="G41" s="50">
        <f t="shared" si="7"/>
        <v>36.51296400209273</v>
      </c>
      <c r="H41" s="40">
        <f t="shared" si="0"/>
        <v>0.95136612241297447</v>
      </c>
      <c r="I41" s="37">
        <f t="shared" si="1"/>
        <v>0.23832753619139624</v>
      </c>
      <c r="J41" s="38">
        <f t="shared" si="2"/>
        <v>0.64793914140210795</v>
      </c>
      <c r="K41" s="38">
        <f t="shared" si="3"/>
        <v>0.10334764096407548</v>
      </c>
      <c r="L41" s="38">
        <f t="shared" si="4"/>
        <v>7.2701326816650607E-3</v>
      </c>
      <c r="M41" s="39">
        <f t="shared" si="5"/>
        <v>3.1155487607553668E-3</v>
      </c>
    </row>
    <row r="42" spans="1:13" ht="15" customHeight="1" thickBot="1" x14ac:dyDescent="0.25">
      <c r="A42" s="47">
        <f t="shared" si="6"/>
        <v>30</v>
      </c>
      <c r="B42" s="48">
        <f>Ph_sa*E41+Ph_a*F41</f>
        <v>8.2795035440963414</v>
      </c>
      <c r="C42" s="49">
        <f>Psj_h*B41+Psj_sj*C41</f>
        <v>22.505579723553247</v>
      </c>
      <c r="D42" s="48">
        <f>Plj_sj*C41+Plj_lj*D41</f>
        <v>3.5911427437455927</v>
      </c>
      <c r="E42" s="48">
        <f>Psa_lj*D41+Psa_sa*E41</f>
        <v>0.25273673654535</v>
      </c>
      <c r="F42" s="48">
        <f>Pa_sa*E41+Pa_a*F41</f>
        <v>0.10823423253494965</v>
      </c>
      <c r="G42" s="50">
        <f t="shared" si="7"/>
        <v>34.737196980475481</v>
      </c>
      <c r="H42" s="40">
        <f t="shared" si="0"/>
        <v>0.95140378897129241</v>
      </c>
      <c r="I42" s="37">
        <f t="shared" si="1"/>
        <v>0.23834690947430071</v>
      </c>
      <c r="J42" s="38">
        <f t="shared" si="2"/>
        <v>0.64788128230964681</v>
      </c>
      <c r="K42" s="38">
        <f t="shared" si="3"/>
        <v>0.10338032587269617</v>
      </c>
      <c r="L42" s="38">
        <f t="shared" si="4"/>
        <v>7.2756802078015725E-3</v>
      </c>
      <c r="M42" s="39">
        <f t="shared" si="5"/>
        <v>3.1158021355546964E-3</v>
      </c>
    </row>
    <row r="43" spans="1:13" ht="15" customHeight="1" thickBot="1" x14ac:dyDescent="0.25">
      <c r="A43" s="47">
        <f t="shared" si="6"/>
        <v>31</v>
      </c>
      <c r="B43" s="48">
        <f>Ph_sa*E42+Ph_a*F42</f>
        <v>7.8782829329673012</v>
      </c>
      <c r="C43" s="49">
        <f>Psj_h*B42+Psj_sj*C42</f>
        <v>21.410087437922961</v>
      </c>
      <c r="D43" s="48">
        <f>Plj_sj*C42+Plj_lj*D42</f>
        <v>3.4171430296478569</v>
      </c>
      <c r="E43" s="48">
        <f>Psa_lj*D42+Psa_sa*E42</f>
        <v>0.24059816645509496</v>
      </c>
      <c r="F43" s="48">
        <f>Pa_sa*E42+Pa_a*F42</f>
        <v>0.10298925847329411</v>
      </c>
      <c r="G43" s="50">
        <f t="shared" si="7"/>
        <v>33.04910082546651</v>
      </c>
      <c r="H43" s="40">
        <f t="shared" si="0"/>
        <v>0.95144803024988656</v>
      </c>
      <c r="I43" s="37">
        <f t="shared" si="1"/>
        <v>0.23838115822190736</v>
      </c>
      <c r="J43" s="38">
        <f t="shared" si="2"/>
        <v>0.64782662472393426</v>
      </c>
      <c r="K43" s="38">
        <f t="shared" si="3"/>
        <v>0.10339594555670098</v>
      </c>
      <c r="L43" s="38">
        <f t="shared" si="4"/>
        <v>7.2800215571885759E-3</v>
      </c>
      <c r="M43" s="39">
        <f t="shared" si="5"/>
        <v>3.1162499402686956E-3</v>
      </c>
    </row>
    <row r="44" spans="1:13" ht="15" customHeight="1" thickBot="1" x14ac:dyDescent="0.25">
      <c r="A44" s="47">
        <f t="shared" si="6"/>
        <v>32</v>
      </c>
      <c r="B44" s="48">
        <f>Ph_sa*E43+Ph_a*F43</f>
        <v>7.4970135889760305</v>
      </c>
      <c r="C44" s="49">
        <f>Psj_h*B43+Psj_sj*C43</f>
        <v>20.369132448612771</v>
      </c>
      <c r="D44" s="48">
        <f>Plj_sj*C43+Plj_lj*D43</f>
        <v>3.2513370800610213</v>
      </c>
      <c r="E44" s="48">
        <f>Psa_lj*D43+Psa_sa*E43</f>
        <v>0.22901366708568405</v>
      </c>
      <c r="F44" s="48">
        <f>Pa_sa*E43+Pa_a*F43</f>
        <v>9.8005097184503065E-2</v>
      </c>
      <c r="G44" s="50">
        <f t="shared" si="7"/>
        <v>31.444501881920011</v>
      </c>
      <c r="H44" s="40">
        <f t="shared" si="0"/>
        <v>0.95149106888558987</v>
      </c>
      <c r="I44" s="37">
        <f t="shared" si="1"/>
        <v>0.23842049135103871</v>
      </c>
      <c r="J44" s="38">
        <f t="shared" si="2"/>
        <v>0.64778041404830244</v>
      </c>
      <c r="K44" s="38">
        <f t="shared" si="3"/>
        <v>0.10339922356761766</v>
      </c>
      <c r="L44" s="38">
        <f t="shared" si="4"/>
        <v>7.283106851101449E-3</v>
      </c>
      <c r="M44" s="39">
        <f t="shared" si="5"/>
        <v>3.116764181939677E-3</v>
      </c>
    </row>
    <row r="45" spans="1:13" ht="15" customHeight="1" thickBot="1" x14ac:dyDescent="0.25">
      <c r="A45" s="47">
        <f t="shared" si="6"/>
        <v>33</v>
      </c>
      <c r="B45" s="48">
        <f>Ph_sa*E44+Ph_a*F44</f>
        <v>7.1344722522867174</v>
      </c>
      <c r="C45" s="49">
        <f>Psj_h*B44+Psj_sj*C44</f>
        <v>19.379984283933599</v>
      </c>
      <c r="D45" s="48">
        <f>Plj_sj*C44+Plj_lj*D44</f>
        <v>3.0934776866848916</v>
      </c>
      <c r="E45" s="48">
        <f>Psa_lj*D44+Psa_sa*E44</f>
        <v>0.21796272547359594</v>
      </c>
      <c r="F45" s="48">
        <f>Pa_sa*E44+Pa_a*F44</f>
        <v>9.3265757824208151E-2</v>
      </c>
      <c r="G45" s="50">
        <f t="shared" si="7"/>
        <v>29.919162706203014</v>
      </c>
      <c r="H45" s="40">
        <f t="shared" si="0"/>
        <v>0.95152826532289092</v>
      </c>
      <c r="I45" s="37">
        <f t="shared" si="1"/>
        <v>0.2384582858265468</v>
      </c>
      <c r="J45" s="38">
        <f t="shared" si="2"/>
        <v>0.64774487422121707</v>
      </c>
      <c r="K45" s="38">
        <f t="shared" si="3"/>
        <v>0.10339452734897336</v>
      </c>
      <c r="L45" s="38">
        <f t="shared" si="4"/>
        <v>7.2850543183284548E-3</v>
      </c>
      <c r="M45" s="39">
        <f t="shared" si="5"/>
        <v>3.1172582849342823E-3</v>
      </c>
    </row>
    <row r="46" spans="1:13" ht="15" customHeight="1" thickBot="1" x14ac:dyDescent="0.25">
      <c r="A46" s="47">
        <f t="shared" si="6"/>
        <v>34</v>
      </c>
      <c r="B46" s="48">
        <f>Ph_sa*E45+Ph_a*F45</f>
        <v>6.7895734606215132</v>
      </c>
      <c r="C46" s="49">
        <f>Psj_h*B45+Psj_sj*C45</f>
        <v>18.439897721898856</v>
      </c>
      <c r="D46" s="48">
        <f>Plj_sj*C45+Plj_lj*D45</f>
        <v>2.9432741014968533</v>
      </c>
      <c r="E46" s="48">
        <f>Psa_lj*D45+Psa_sa*E45</f>
        <v>0.20742665482000539</v>
      </c>
      <c r="F46" s="48">
        <f>Pa_sa*E45+Pa_a*F45</f>
        <v>8.8757050909456167E-2</v>
      </c>
      <c r="G46" s="50">
        <f t="shared" si="7"/>
        <v>28.468928989746686</v>
      </c>
      <c r="H46" s="40">
        <f t="shared" si="0"/>
        <v>0.95155746048477208</v>
      </c>
      <c r="I46" s="37">
        <f t="shared" si="1"/>
        <v>0.23849065284706822</v>
      </c>
      <c r="J46" s="38">
        <f t="shared" si="2"/>
        <v>0.64772010666576652</v>
      </c>
      <c r="K46" s="38">
        <f t="shared" si="3"/>
        <v>0.10338548747502574</v>
      </c>
      <c r="L46" s="38">
        <f t="shared" si="4"/>
        <v>7.2860715938668349E-3</v>
      </c>
      <c r="M46" s="39">
        <f t="shared" si="5"/>
        <v>3.1176814182726272E-3</v>
      </c>
    </row>
    <row r="47" spans="1:13" ht="15" customHeight="1" thickBot="1" x14ac:dyDescent="0.25">
      <c r="A47" s="47">
        <f t="shared" si="6"/>
        <v>35</v>
      </c>
      <c r="B47" s="48">
        <f>Ph_sa*E46+Ph_a*F46</f>
        <v>6.4613517678270238</v>
      </c>
      <c r="C47" s="49">
        <f>Psj_h*B46+Psj_sj*C46</f>
        <v>17.546210184414416</v>
      </c>
      <c r="D47" s="48">
        <f>Plj_sj*C46+Plj_lj*D46</f>
        <v>2.8004062776126792</v>
      </c>
      <c r="E47" s="48">
        <f>Psa_lj*D46+Psa_sa*E46</f>
        <v>0.1973871865156839</v>
      </c>
      <c r="F47" s="48">
        <f>Pa_sa*E46+Pa_a*F46</f>
        <v>8.4466355834861326E-2</v>
      </c>
      <c r="G47" s="50">
        <f t="shared" si="7"/>
        <v>27.089821772204665</v>
      </c>
      <c r="H47" s="40">
        <f t="shared" si="0"/>
        <v>0.95157827674034545</v>
      </c>
      <c r="I47" s="37">
        <f t="shared" si="1"/>
        <v>0.23851584636325115</v>
      </c>
      <c r="J47" s="38">
        <f t="shared" si="2"/>
        <v>0.6477048956600221</v>
      </c>
      <c r="K47" s="38">
        <f t="shared" si="3"/>
        <v>0.10337485056789919</v>
      </c>
      <c r="L47" s="38">
        <f t="shared" si="4"/>
        <v>7.2863966465151033E-3</v>
      </c>
      <c r="M47" s="39">
        <f t="shared" si="5"/>
        <v>3.1180107623124888E-3</v>
      </c>
    </row>
    <row r="48" spans="1:13" ht="15" customHeight="1" thickBot="1" x14ac:dyDescent="0.25">
      <c r="A48" s="47">
        <f t="shared" si="6"/>
        <v>36</v>
      </c>
      <c r="B48" s="48">
        <f>Ph_sa*E47+Ph_a*F47</f>
        <v>6.1489407858502423</v>
      </c>
      <c r="C48" s="49">
        <f>Psj_h*B47+Psj_sj*C47</f>
        <v>16.696398202926577</v>
      </c>
      <c r="D48" s="48">
        <f>Plj_sj*C47+Plj_lj*D47</f>
        <v>2.664538803059008</v>
      </c>
      <c r="E48" s="48">
        <f>Psa_lj*D47+Psa_sa*E47</f>
        <v>0.18782578047833734</v>
      </c>
      <c r="F48" s="48">
        <f>Pa_sa*E47+Pa_a*F47</f>
        <v>8.038234688344302E-2</v>
      </c>
      <c r="G48" s="50">
        <f t="shared" si="7"/>
        <v>25.778085919197608</v>
      </c>
      <c r="H48" s="40">
        <f t="shared" si="0"/>
        <v>0.9515914762170643</v>
      </c>
      <c r="I48" s="37">
        <f t="shared" si="1"/>
        <v>0.23853364462839993</v>
      </c>
      <c r="J48" s="38">
        <f t="shared" si="2"/>
        <v>0.64769736027966052</v>
      </c>
      <c r="K48" s="38">
        <f t="shared" si="3"/>
        <v>0.10336449383445716</v>
      </c>
      <c r="L48" s="38">
        <f t="shared" si="4"/>
        <v>7.2862578341574471E-3</v>
      </c>
      <c r="M48" s="39">
        <f t="shared" si="5"/>
        <v>3.1182434233249338E-3</v>
      </c>
    </row>
    <row r="49" spans="1:13" ht="15" customHeight="1" thickBot="1" x14ac:dyDescent="0.25">
      <c r="A49" s="47">
        <f t="shared" si="6"/>
        <v>37</v>
      </c>
      <c r="B49" s="48">
        <f>Ph_sa*E48+Ph_a*F48</f>
        <v>5.8515530086290335</v>
      </c>
      <c r="C49" s="49">
        <f>Psj_h*B48+Psj_sj*C48</f>
        <v>15.888102967106297</v>
      </c>
      <c r="D49" s="48">
        <f>Plj_sj*C48+Plj_lj*D48</f>
        <v>2.5353327091473172</v>
      </c>
      <c r="E49" s="48">
        <f>Psa_lj*D48+Psa_sa*E48</f>
        <v>0.17872341954434723</v>
      </c>
      <c r="F49" s="48">
        <f>Pa_sa*E48+Pa_a*F48</f>
        <v>7.6494729472572326E-2</v>
      </c>
      <c r="G49" s="50">
        <f t="shared" si="7"/>
        <v>24.53020683389957</v>
      </c>
      <c r="H49" s="40">
        <f t="shared" si="0"/>
        <v>0.95159843084672047</v>
      </c>
      <c r="I49" s="37">
        <f t="shared" si="1"/>
        <v>0.23854478880881133</v>
      </c>
      <c r="J49" s="38">
        <f t="shared" si="2"/>
        <v>0.64769543423293519</v>
      </c>
      <c r="K49" s="38">
        <f t="shared" si="3"/>
        <v>0.10335553737132004</v>
      </c>
      <c r="L49" s="38">
        <f t="shared" si="4"/>
        <v>7.2858504926000068E-3</v>
      </c>
      <c r="M49" s="39">
        <f t="shared" si="5"/>
        <v>3.1183890943332886E-3</v>
      </c>
    </row>
    <row r="50" spans="1:13" ht="15" customHeight="1" thickBot="1" x14ac:dyDescent="0.25">
      <c r="A50" s="47">
        <f t="shared" si="6"/>
        <v>38</v>
      </c>
      <c r="B50" s="48">
        <f>Ph_sa*E49+Ph_a*F49</f>
        <v>5.568462527608717</v>
      </c>
      <c r="C50" s="49">
        <f>Psj_h*B49+Psj_sj*C49</f>
        <v>15.119134666700322</v>
      </c>
      <c r="D50" s="48">
        <f>Plj_sj*C49+Plj_lj*D49</f>
        <v>2.4124544293637835</v>
      </c>
      <c r="E50" s="48">
        <f>Psa_lj*D49+Psa_sa*E49</f>
        <v>0.17006069360304385</v>
      </c>
      <c r="F50" s="48">
        <f>Pa_sa*E49+Pa_a*F49</f>
        <v>7.2794014208463459E-2</v>
      </c>
      <c r="G50" s="50">
        <f t="shared" si="7"/>
        <v>23.342906331484329</v>
      </c>
      <c r="H50" s="40">
        <f t="shared" si="0"/>
        <v>0.95160072427651898</v>
      </c>
      <c r="I50" s="37">
        <f t="shared" si="1"/>
        <v>0.2385505235951752</v>
      </c>
      <c r="J50" s="38">
        <f t="shared" si="2"/>
        <v>0.64769718269005827</v>
      </c>
      <c r="K50" s="38">
        <f t="shared" si="3"/>
        <v>0.10334850318573764</v>
      </c>
      <c r="L50" s="38">
        <f t="shared" si="4"/>
        <v>7.2853264794054476E-3</v>
      </c>
      <c r="M50" s="39">
        <f t="shared" si="5"/>
        <v>3.1184640496235341E-3</v>
      </c>
    </row>
    <row r="51" spans="1:13" ht="15" customHeight="1" thickBot="1" x14ac:dyDescent="0.25">
      <c r="A51" s="47">
        <f t="shared" si="6"/>
        <v>39</v>
      </c>
      <c r="B51" s="48">
        <f>Ph_sa*E50+Ph_a*F50</f>
        <v>5.2989914391052544</v>
      </c>
      <c r="C51" s="49">
        <f>Psj_h*B50+Psj_sj*C50</f>
        <v>14.38746387682621</v>
      </c>
      <c r="D51" s="48">
        <f>Plj_sj*C50+Plj_lj*D50</f>
        <v>2.2955818894269209</v>
      </c>
      <c r="E51" s="48">
        <f>Psa_lj*D50+Psa_sa*E50</f>
        <v>0.16181802719518781</v>
      </c>
      <c r="F51" s="48">
        <f>Pa_sa*E50+Pa_a*F50</f>
        <v>6.927133920585346E-2</v>
      </c>
      <c r="G51" s="50">
        <f t="shared" si="7"/>
        <v>22.213126571759428</v>
      </c>
      <c r="H51" s="40">
        <f t="shared" si="0"/>
        <v>0.95159988221786695</v>
      </c>
      <c r="I51" s="37">
        <f t="shared" si="1"/>
        <v>0.23855225521661172</v>
      </c>
      <c r="J51" s="38">
        <f t="shared" si="2"/>
        <v>0.64770098123501696</v>
      </c>
      <c r="K51" s="38">
        <f t="shared" si="3"/>
        <v>0.10334348395355564</v>
      </c>
      <c r="L51" s="38">
        <f t="shared" si="4"/>
        <v>7.2847929206379496E-3</v>
      </c>
      <c r="M51" s="39">
        <f t="shared" si="5"/>
        <v>3.1184866741776596E-3</v>
      </c>
    </row>
    <row r="52" spans="1:13" ht="15" customHeight="1" thickBot="1" x14ac:dyDescent="0.25">
      <c r="A52" s="47">
        <f t="shared" si="6"/>
        <v>40</v>
      </c>
      <c r="B52" s="48">
        <f>Ph_sa*E51+Ph_a*F51</f>
        <v>5.0424999083510569</v>
      </c>
      <c r="C52" s="49">
        <f>Psj_h*B51+Psj_sj*C51</f>
        <v>13.691206326804872</v>
      </c>
      <c r="D52" s="48">
        <f>Plj_sj*C51+Plj_lj*D51</f>
        <v>2.1844081035643188</v>
      </c>
      <c r="E52" s="48">
        <f>Psa_lj*D51+Psa_sa*E51</f>
        <v>0.15397595044622958</v>
      </c>
      <c r="F52" s="48">
        <f>Pa_sa*E51+Pa_a*F51</f>
        <v>6.5918340210362497E-2</v>
      </c>
      <c r="G52" s="50">
        <f t="shared" si="7"/>
        <v>21.138008629376841</v>
      </c>
      <c r="H52" s="40">
        <f t="shared" si="0"/>
        <v>0.95159721375234896</v>
      </c>
      <c r="I52" s="37">
        <f t="shared" si="1"/>
        <v>0.2385513222538462</v>
      </c>
      <c r="J52" s="38">
        <f t="shared" si="2"/>
        <v>0.6477055888688269</v>
      </c>
      <c r="K52" s="38">
        <f t="shared" si="3"/>
        <v>0.10334029765360712</v>
      </c>
      <c r="L52" s="38">
        <f t="shared" si="4"/>
        <v>7.2843167559426278E-3</v>
      </c>
      <c r="M52" s="39">
        <f t="shared" si="5"/>
        <v>3.1184744677770436E-3</v>
      </c>
    </row>
    <row r="53" spans="1:13" ht="15" customHeight="1" thickBot="1" x14ac:dyDescent="0.25">
      <c r="A53" s="47">
        <f t="shared" si="6"/>
        <v>41</v>
      </c>
      <c r="B53" s="48">
        <f>Ph_sa*E52+Ph_a*F52</f>
        <v>4.7983793944922581</v>
      </c>
      <c r="C53" s="49">
        <f>Psj_h*B52+Psj_sj*C52</f>
        <v>13.028605485880789</v>
      </c>
      <c r="D53" s="48">
        <f>Plj_sj*C52+Plj_lj*D52</f>
        <v>2.0786428214015862</v>
      </c>
      <c r="E53" s="48">
        <f>Psa_lj*D52+Psa_sa*E52</f>
        <v>0.14651535217205064</v>
      </c>
      <c r="F53" s="48">
        <f>Pa_sa*E52+Pa_a*F52</f>
        <v>6.2727062041424309E-2</v>
      </c>
      <c r="G53" s="50">
        <f t="shared" si="7"/>
        <v>20.114870115988111</v>
      </c>
      <c r="H53" s="40">
        <f t="shared" si="0"/>
        <v>0.95159373961387472</v>
      </c>
      <c r="I53" s="37">
        <f t="shared" si="1"/>
        <v>0.23854886294683614</v>
      </c>
      <c r="J53" s="38">
        <f t="shared" si="2"/>
        <v>0.64771014730664989</v>
      </c>
      <c r="K53" s="38">
        <f t="shared" si="3"/>
        <v>0.10333861513475033</v>
      </c>
      <c r="L53" s="38">
        <f t="shared" si="4"/>
        <v>7.2839323011881802E-3</v>
      </c>
      <c r="M53" s="39">
        <f t="shared" si="5"/>
        <v>3.1184423105753145E-3</v>
      </c>
    </row>
    <row r="54" spans="1:13" ht="15" customHeight="1" thickBot="1" x14ac:dyDescent="0.25">
      <c r="A54" s="47">
        <f t="shared" si="6"/>
        <v>42</v>
      </c>
      <c r="B54" s="48">
        <f>Ph_sa*E53+Ph_a*F53</f>
        <v>4.5660483499986153</v>
      </c>
      <c r="C54" s="49">
        <f>Psj_h*B53+Psj_sj*C53</f>
        <v>12.398015747856467</v>
      </c>
      <c r="D54" s="48">
        <f>Plj_sj*C53+Plj_lj*D53</f>
        <v>1.9780127914972392</v>
      </c>
      <c r="E54" s="48">
        <f>Psa_lj*D53+Psa_sa*E53</f>
        <v>0.13941768378796868</v>
      </c>
      <c r="F54" s="48">
        <f>Pa_sa*E53+Pa_a*F53</f>
        <v>5.9689902380211504E-2</v>
      </c>
      <c r="G54" s="50">
        <f t="shared" si="7"/>
        <v>19.1411844755205</v>
      </c>
      <c r="H54" s="40">
        <f t="shared" si="0"/>
        <v>0.95159018237114512</v>
      </c>
      <c r="I54" s="37">
        <f t="shared" si="1"/>
        <v>0.23854575749155421</v>
      </c>
      <c r="J54" s="38">
        <f t="shared" si="2"/>
        <v>0.6477141351263912</v>
      </c>
      <c r="K54" s="38">
        <f t="shared" si="3"/>
        <v>0.10333805590907413</v>
      </c>
      <c r="L54" s="38">
        <f t="shared" si="4"/>
        <v>7.2836497640085323E-3</v>
      </c>
      <c r="M54" s="39">
        <f t="shared" si="5"/>
        <v>3.1184017089720033E-3</v>
      </c>
    </row>
    <row r="55" spans="1:13" ht="15" customHeight="1" thickBot="1" x14ac:dyDescent="0.25">
      <c r="A55" s="47">
        <f t="shared" si="6"/>
        <v>43</v>
      </c>
      <c r="B55" s="48">
        <f>Ph_sa*E54+Ph_a*F54</f>
        <v>4.3449496925964457</v>
      </c>
      <c r="C55" s="49">
        <f>Psj_h*B54+Psj_sj*C54</f>
        <v>11.797887706992162</v>
      </c>
      <c r="D55" s="48">
        <f>Plj_sj*C54+Plj_lj*D54</f>
        <v>1.88226114416294</v>
      </c>
      <c r="E55" s="48">
        <f>Psa_lj*D54+Psa_sa*E54</f>
        <v>0.1326651033818422</v>
      </c>
      <c r="F55" s="48">
        <f>Pa_sa*E54+Pa_a*F54</f>
        <v>5.6799578726895221E-2</v>
      </c>
      <c r="G55" s="50">
        <f t="shared" si="7"/>
        <v>18.214563225860285</v>
      </c>
      <c r="H55" s="40">
        <f t="shared" si="0"/>
        <v>0.95158699576772732</v>
      </c>
      <c r="I55" s="37">
        <f t="shared" si="1"/>
        <v>0.23854262321413588</v>
      </c>
      <c r="J55" s="38">
        <f t="shared" si="2"/>
        <v>0.64771729965185265</v>
      </c>
      <c r="K55" s="38">
        <f t="shared" si="3"/>
        <v>0.1033382530683241</v>
      </c>
      <c r="L55" s="38">
        <f t="shared" si="4"/>
        <v>7.2834633329823557E-3</v>
      </c>
      <c r="M55" s="39">
        <f t="shared" si="5"/>
        <v>3.1183607327049997E-3</v>
      </c>
    </row>
    <row r="56" spans="1:13" ht="15" customHeight="1" thickBot="1" x14ac:dyDescent="0.25">
      <c r="A56" s="47">
        <f t="shared" si="6"/>
        <v>44</v>
      </c>
      <c r="B56" s="48">
        <f>Ph_sa*E55+Ph_a*F55</f>
        <v>4.1345494321562004</v>
      </c>
      <c r="C56" s="49">
        <f>Psj_h*B55+Psj_sj*C55</f>
        <v>11.226756100518092</v>
      </c>
      <c r="D56" s="48">
        <f>Plj_sj*C55+Plj_lj*D55</f>
        <v>1.7911462939436833</v>
      </c>
      <c r="E56" s="48">
        <f>Psa_lj*D55+Psa_sa*E55</f>
        <v>0.12624056224551225</v>
      </c>
      <c r="F56" s="48">
        <f>Pa_sa*E55+Pa_a*F55</f>
        <v>5.4049110454223302E-2</v>
      </c>
      <c r="G56" s="50">
        <f t="shared" si="7"/>
        <v>17.332741499317713</v>
      </c>
      <c r="H56" s="40">
        <f t="shared" si="0"/>
        <v>0.95158441461877408</v>
      </c>
      <c r="I56" s="37">
        <f t="shared" si="1"/>
        <v>0.2385398427778406</v>
      </c>
      <c r="J56" s="38">
        <f t="shared" si="2"/>
        <v>0.64771958325000245</v>
      </c>
      <c r="K56" s="38">
        <f t="shared" si="3"/>
        <v>0.10333889154316356</v>
      </c>
      <c r="L56" s="38">
        <f t="shared" si="4"/>
        <v>7.2833580452625795E-3</v>
      </c>
      <c r="M56" s="39">
        <f t="shared" si="5"/>
        <v>3.1183243837306922E-3</v>
      </c>
    </row>
    <row r="57" spans="1:13" ht="15" customHeight="1" thickBot="1" x14ac:dyDescent="0.25">
      <c r="A57" s="47">
        <f t="shared" si="6"/>
        <v>45</v>
      </c>
      <c r="B57" s="48">
        <f>Ph_sa*E56+Ph_a*F56</f>
        <v>3.9343359635499202</v>
      </c>
      <c r="C57" s="49">
        <f>Psj_h*B56+Psj_sj*C56</f>
        <v>10.683230405369653</v>
      </c>
      <c r="D57" s="48">
        <f>Plj_sj*C56+Plj_lj*D56</f>
        <v>1.7044406518453503</v>
      </c>
      <c r="E57" s="48">
        <f>Psa_lj*D56+Psa_sa*E56</f>
        <v>0.12012784303636934</v>
      </c>
      <c r="F57" s="48">
        <f>Pa_sa*E56+Pa_a*F56</f>
        <v>5.1431809565488325E-2</v>
      </c>
      <c r="G57" s="50">
        <f t="shared" si="7"/>
        <v>16.493566673366779</v>
      </c>
      <c r="H57" s="40">
        <f t="shared" si="0"/>
        <v>0.95158251141277927</v>
      </c>
      <c r="I57" s="37">
        <f t="shared" si="1"/>
        <v>0.2385376093275777</v>
      </c>
      <c r="J57" s="38">
        <f t="shared" si="2"/>
        <v>0.64772105493838095</v>
      </c>
      <c r="K57" s="38">
        <f t="shared" si="3"/>
        <v>0.10333972545778228</v>
      </c>
      <c r="L57" s="38">
        <f t="shared" si="4"/>
        <v>7.2833150897766387E-3</v>
      </c>
      <c r="M57" s="39">
        <f t="shared" si="5"/>
        <v>3.1182951864825313E-3</v>
      </c>
    </row>
    <row r="58" spans="1:13" ht="15" customHeight="1" thickBot="1" x14ac:dyDescent="0.25">
      <c r="A58" s="47">
        <f t="shared" si="6"/>
        <v>46</v>
      </c>
      <c r="B58" s="48">
        <f>Ph_sa*E57+Ph_a*F57</f>
        <v>3.7438196726301283</v>
      </c>
      <c r="C58" s="49">
        <f>Psj_h*B57+Psj_sj*C57</f>
        <v>10.165987750371061</v>
      </c>
      <c r="D58" s="48">
        <f>Plj_sj*C57+Plj_lj*D57</f>
        <v>1.6219293373147687</v>
      </c>
      <c r="E58" s="48">
        <f>Psa_lj*D57+Psa_sa*E57</f>
        <v>0.11431156133586555</v>
      </c>
      <c r="F58" s="48">
        <f>Pa_sa*E57+Pa_a*F57</f>
        <v>4.8941275544655133E-2</v>
      </c>
      <c r="G58" s="50">
        <f t="shared" si="7"/>
        <v>15.694989597196479</v>
      </c>
      <c r="H58" s="40">
        <f t="shared" si="0"/>
        <v>0.95158125032180396</v>
      </c>
      <c r="I58" s="37">
        <f t="shared" si="1"/>
        <v>0.23853597668512433</v>
      </c>
      <c r="J58" s="38">
        <f t="shared" si="2"/>
        <v>0.64772185336057586</v>
      </c>
      <c r="K58" s="38">
        <f t="shared" si="3"/>
        <v>0.10334058058913823</v>
      </c>
      <c r="L58" s="38">
        <f t="shared" si="4"/>
        <v>7.2833155210427457E-3</v>
      </c>
      <c r="M58" s="39">
        <f t="shared" si="5"/>
        <v>3.1182738441188442E-3</v>
      </c>
    </row>
    <row r="59" spans="1:13" ht="15" customHeight="1" thickBot="1" x14ac:dyDescent="0.25">
      <c r="A59" s="47">
        <f t="shared" si="6"/>
        <v>47</v>
      </c>
      <c r="B59" s="48">
        <f>Ph_sa*E58+Ph_a*F58</f>
        <v>3.562532624743787</v>
      </c>
      <c r="C59" s="49">
        <f>Psj_h*B58+Psj_sj*C58</f>
        <v>9.6737676675361914</v>
      </c>
      <c r="D59" s="48">
        <f>Plj_sj*C58+Plj_lj*D58</f>
        <v>1.5434089988832431</v>
      </c>
      <c r="E59" s="48">
        <f>Psa_lj*D58+Psa_sa*E58</f>
        <v>0.10877714224004092</v>
      </c>
      <c r="F59" s="48">
        <f>Pa_sa*E58+Pa_a*F58</f>
        <v>4.6571391284668272E-2</v>
      </c>
      <c r="G59" s="50">
        <f t="shared" si="7"/>
        <v>14.935057824687931</v>
      </c>
      <c r="H59" s="40">
        <f t="shared" si="0"/>
        <v>0.95158053321930314</v>
      </c>
      <c r="I59" s="37">
        <f t="shared" si="1"/>
        <v>0.2385349066981752</v>
      </c>
      <c r="J59" s="38">
        <f t="shared" si="2"/>
        <v>0.64772214350220136</v>
      </c>
      <c r="K59" s="38">
        <f t="shared" si="3"/>
        <v>0.10334134738547573</v>
      </c>
      <c r="L59" s="38">
        <f t="shared" si="4"/>
        <v>7.2833425566140274E-3</v>
      </c>
      <c r="M59" s="39">
        <f t="shared" si="5"/>
        <v>3.1182598575336539E-3</v>
      </c>
    </row>
    <row r="60" spans="1:13" ht="15" customHeight="1" thickBot="1" x14ac:dyDescent="0.25">
      <c r="A60" s="47">
        <f t="shared" si="6"/>
        <v>48</v>
      </c>
      <c r="B60" s="48">
        <f>Ph_sa*E59+Ph_a*F59</f>
        <v>3.3900282035056182</v>
      </c>
      <c r="C60" s="49">
        <f>Psj_h*B59+Psj_sj*C59</f>
        <v>9.2053681919799981</v>
      </c>
      <c r="D60" s="48">
        <f>Plj_sj*C59+Plj_lj*D59</f>
        <v>1.4686867926404918</v>
      </c>
      <c r="E60" s="48">
        <f>Psa_lj*D59+Psa_sa*E59</f>
        <v>0.10351078198648953</v>
      </c>
      <c r="F60" s="48">
        <f>Pa_sa*E59+Pa_a*F59</f>
        <v>4.4316318365067595E-2</v>
      </c>
      <c r="G60" s="50">
        <f t="shared" si="7"/>
        <v>14.211910288477666</v>
      </c>
      <c r="H60" s="40">
        <f t="shared" si="0"/>
        <v>0.95158023533521918</v>
      </c>
      <c r="I60" s="37">
        <f t="shared" si="1"/>
        <v>0.23853430923034252</v>
      </c>
      <c r="J60" s="38">
        <f t="shared" si="2"/>
        <v>0.64772208697681322</v>
      </c>
      <c r="K60" s="38">
        <f t="shared" si="3"/>
        <v>0.10334196901251427</v>
      </c>
      <c r="L60" s="38">
        <f t="shared" si="4"/>
        <v>7.2833827321870373E-3</v>
      </c>
      <c r="M60" s="39">
        <f t="shared" si="5"/>
        <v>3.1182520481428267E-3</v>
      </c>
    </row>
    <row r="61" spans="1:13" ht="15" customHeight="1" thickBot="1" x14ac:dyDescent="0.25">
      <c r="A61" s="47">
        <f t="shared" si="6"/>
        <v>49</v>
      </c>
      <c r="B61" s="48">
        <f>Ph_sa*E60+Ph_a*F60</f>
        <v>3.2258806394911974</v>
      </c>
      <c r="C61" s="49">
        <f>Psj_h*B60+Psj_sj*C60</f>
        <v>8.7596428763282308</v>
      </c>
      <c r="D61" s="48">
        <f>Plj_sj*C60+Plj_lj*D60</f>
        <v>1.3975795277878631</v>
      </c>
      <c r="E61" s="48">
        <f>Psa_lj*D60+Psa_sa*E60</f>
        <v>9.8499402374955206E-2</v>
      </c>
      <c r="F61" s="48">
        <f>Pa_sa*E60+Pa_a*F60</f>
        <v>4.2170490890352054E-2</v>
      </c>
      <c r="G61" s="50">
        <f t="shared" si="7"/>
        <v>13.5237729368726</v>
      </c>
      <c r="H61" s="40">
        <f t="shared" si="0"/>
        <v>0.95158023031963657</v>
      </c>
      <c r="I61" s="37">
        <f t="shared" si="1"/>
        <v>0.23853407289143594</v>
      </c>
      <c r="J61" s="38">
        <f t="shared" si="2"/>
        <v>0.64772182416972135</v>
      </c>
      <c r="K61" s="38">
        <f t="shared" si="3"/>
        <v>0.10334242776121737</v>
      </c>
      <c r="L61" s="38">
        <f t="shared" si="4"/>
        <v>7.2834262180191105E-3</v>
      </c>
      <c r="M61" s="39">
        <f t="shared" si="5"/>
        <v>3.1182489596060952E-3</v>
      </c>
    </row>
    <row r="62" spans="1:13" ht="15" customHeight="1" thickBot="1" x14ac:dyDescent="0.25">
      <c r="A62" s="47">
        <f t="shared" si="6"/>
        <v>50</v>
      </c>
      <c r="B62" s="48">
        <f>Ph_sa*E61+Ph_a*F61</f>
        <v>3.0696844162283967</v>
      </c>
      <c r="C62" s="49">
        <f>Psj_h*B61+Psj_sj*C61</f>
        <v>8.3354983737153034</v>
      </c>
      <c r="D62" s="48">
        <f>Plj_sj*C61+Plj_lj*D61</f>
        <v>1.3299129649440529</v>
      </c>
      <c r="E62" s="48">
        <f>Psa_lj*D61+Psa_sa*E61</f>
        <v>9.3730603447688854E-2</v>
      </c>
      <c r="F62" s="48">
        <f>Pa_sa*E61+Pa_a*F61</f>
        <v>4.012860772425611E-2</v>
      </c>
      <c r="G62" s="50">
        <f t="shared" si="7"/>
        <v>12.868954966059697</v>
      </c>
      <c r="H62" s="40">
        <f t="shared" si="0"/>
        <v>0.95158040582899739</v>
      </c>
      <c r="I62" s="37">
        <f t="shared" si="1"/>
        <v>0.23853408643703516</v>
      </c>
      <c r="J62" s="38">
        <f t="shared" si="2"/>
        <v>0.64772146578328749</v>
      </c>
      <c r="K62" s="38">
        <f t="shared" si="3"/>
        <v>0.10334273205956013</v>
      </c>
      <c r="L62" s="38">
        <f t="shared" si="4"/>
        <v>7.2834665825540551E-3</v>
      </c>
      <c r="M62" s="39">
        <f t="shared" si="5"/>
        <v>3.1182491375632625E-3</v>
      </c>
    </row>
    <row r="63" spans="1:13" ht="15" customHeight="1" thickBot="1" x14ac:dyDescent="0.25">
      <c r="A63" s="47">
        <f t="shared" si="6"/>
        <v>51</v>
      </c>
      <c r="B63" s="48">
        <f>Ph_sa*E62+Ph_a*F62</f>
        <v>2.9210535687840249</v>
      </c>
      <c r="C63" s="49">
        <f>Psj_h*B62+Psj_sj*C62</f>
        <v>7.9318923376760253</v>
      </c>
      <c r="D63" s="48">
        <f>Plj_sj*C62+Plj_lj*D62</f>
        <v>1.2655212415328621</v>
      </c>
      <c r="E63" s="48">
        <f>Psa_lj*D62+Psa_sa*E62</f>
        <v>8.9192617885260797E-2</v>
      </c>
      <c r="F63" s="48">
        <f>Pa_sa*E62+Pa_a*F62</f>
        <v>3.8185623320004643E-2</v>
      </c>
      <c r="G63" s="50">
        <f t="shared" si="7"/>
        <v>12.245845389198177</v>
      </c>
      <c r="H63" s="40">
        <f t="shared" si="0"/>
        <v>0.95158067144208502</v>
      </c>
      <c r="I63" s="37">
        <f t="shared" si="1"/>
        <v>0.23853425189906691</v>
      </c>
      <c r="J63" s="38">
        <f t="shared" si="2"/>
        <v>0.64772109116064736</v>
      </c>
      <c r="K63" s="38">
        <f t="shared" si="3"/>
        <v>0.1033429053946046</v>
      </c>
      <c r="L63" s="38">
        <f t="shared" si="4"/>
        <v>7.2835002444123524E-3</v>
      </c>
      <c r="M63" s="39">
        <f t="shared" si="5"/>
        <v>3.118251301268873E-3</v>
      </c>
    </row>
    <row r="64" spans="1:13" ht="15" customHeight="1" thickBot="1" x14ac:dyDescent="0.25">
      <c r="A64" s="47">
        <f t="shared" si="6"/>
        <v>52</v>
      </c>
      <c r="B64" s="48">
        <f>Ph_sa*E63+Ph_a*F63</f>
        <v>2.7796209034497488</v>
      </c>
      <c r="C64" s="49">
        <f>Psj_h*B63+Psj_sj*C63</f>
        <v>7.5478314723154618</v>
      </c>
      <c r="D64" s="48">
        <f>Plj_sj*C63+Plj_lj*D63</f>
        <v>1.2042463955578637</v>
      </c>
      <c r="E64" s="48">
        <f>Psa_lj*D63+Psa_sa*E63</f>
        <v>8.4874268986872239E-2</v>
      </c>
      <c r="F64" s="48">
        <f>Pa_sa*E63+Pa_a*F63</f>
        <v>3.6336737519216671E-2</v>
      </c>
      <c r="G64" s="50">
        <f t="shared" si="7"/>
        <v>11.652909777829162</v>
      </c>
      <c r="H64" s="40">
        <f t="shared" si="0"/>
        <v>0.95158096092504552</v>
      </c>
      <c r="I64" s="37">
        <f t="shared" si="1"/>
        <v>0.23853449107949487</v>
      </c>
      <c r="J64" s="38">
        <f t="shared" si="2"/>
        <v>0.64772075097294357</v>
      </c>
      <c r="K64" s="38">
        <f t="shared" si="3"/>
        <v>0.10334297772124384</v>
      </c>
      <c r="L64" s="38">
        <f t="shared" si="4"/>
        <v>7.2835257978530058E-3</v>
      </c>
      <c r="M64" s="39">
        <f t="shared" si="5"/>
        <v>3.1182544284648101E-3</v>
      </c>
    </row>
    <row r="65" spans="1:13" ht="15" customHeight="1" thickBot="1" x14ac:dyDescent="0.25">
      <c r="A65" s="47">
        <f t="shared" si="6"/>
        <v>53</v>
      </c>
      <c r="B65" s="48">
        <f>Ph_sa*E64+Ph_a*F64</f>
        <v>2.6450371703131941</v>
      </c>
      <c r="C65" s="49">
        <f>Psj_h*B64+Psj_sj*C64</f>
        <v>7.1823696348663502</v>
      </c>
      <c r="D65" s="48">
        <f>Plj_sj*C64+Plj_lj*D64</f>
        <v>1.1459379610803433</v>
      </c>
      <c r="E65" s="48">
        <f>Psa_lj*D64+Psa_sa*E64</f>
        <v>8.0764932964646291E-2</v>
      </c>
      <c r="F65" s="48">
        <f>Pa_sa*E64+Pa_a*F64</f>
        <v>3.4577384734997413E-2</v>
      </c>
      <c r="G65" s="50">
        <f t="shared" si="7"/>
        <v>11.088687083959533</v>
      </c>
      <c r="H65" s="40">
        <f t="shared" si="0"/>
        <v>0.95158123075585588</v>
      </c>
      <c r="I65" s="37">
        <f t="shared" si="1"/>
        <v>0.23853474719648307</v>
      </c>
      <c r="J65" s="38">
        <f t="shared" si="2"/>
        <v>0.64772047226908303</v>
      </c>
      <c r="K65" s="38">
        <f t="shared" si="3"/>
        <v>0.10334297941710457</v>
      </c>
      <c r="L65" s="38">
        <f t="shared" si="4"/>
        <v>7.2835433404444903E-3</v>
      </c>
      <c r="M65" s="39">
        <f t="shared" si="5"/>
        <v>3.1182577768846705E-3</v>
      </c>
    </row>
    <row r="66" spans="1:13" ht="15" customHeight="1" thickBot="1" x14ac:dyDescent="0.25">
      <c r="A66" s="47">
        <f t="shared" si="6"/>
        <v>54</v>
      </c>
      <c r="B66" s="48">
        <f>Ph_sa*E65+Ph_a*F65</f>
        <v>2.5169702178374749</v>
      </c>
      <c r="C66" s="49">
        <f>Psj_h*B65+Psj_sj*C65</f>
        <v>6.8346059432724502</v>
      </c>
      <c r="D66" s="48">
        <f>Plj_sj*C65+Plj_lj*D65</f>
        <v>1.090452613268504</v>
      </c>
      <c r="E66" s="48">
        <f>Psa_lj*D65+Psa_sa*E65</f>
        <v>7.6854505542415297E-2</v>
      </c>
      <c r="F66" s="48">
        <f>Pa_sa*E65+Pa_a*F65</f>
        <v>3.2903222899929828E-2</v>
      </c>
      <c r="G66" s="50">
        <f t="shared" si="7"/>
        <v>10.551786502820775</v>
      </c>
      <c r="H66" s="40">
        <f t="shared" si="0"/>
        <v>0.95158145652546267</v>
      </c>
      <c r="I66" s="37">
        <f t="shared" si="1"/>
        <v>0.23853498335704776</v>
      </c>
      <c r="J66" s="38">
        <f t="shared" si="2"/>
        <v>0.64772026437848951</v>
      </c>
      <c r="K66" s="38">
        <f t="shared" si="3"/>
        <v>0.10334293751840001</v>
      </c>
      <c r="L66" s="38">
        <f t="shared" si="4"/>
        <v>7.2835538817876983E-3</v>
      </c>
      <c r="M66" s="39">
        <f t="shared" si="5"/>
        <v>3.1182608642748707E-3</v>
      </c>
    </row>
    <row r="67" spans="1:13" ht="15" customHeight="1" thickBot="1" x14ac:dyDescent="0.25">
      <c r="A67" s="47">
        <f t="shared" si="6"/>
        <v>55</v>
      </c>
      <c r="B67" s="48">
        <f>Ph_sa*E66+Ph_a*F66</f>
        <v>2.3951041529694237</v>
      </c>
      <c r="C67" s="49">
        <f>Psj_h*B66+Psj_sj*C66</f>
        <v>6.5036828751608278</v>
      </c>
      <c r="D67" s="48">
        <f>Plj_sj*C66+Plj_lj*D66</f>
        <v>1.0376538462512124</v>
      </c>
      <c r="E67" s="48">
        <f>Psa_lj*D66+Psa_sa*E66</f>
        <v>7.3133372432028818E-2</v>
      </c>
      <c r="F67" s="48">
        <f>Pa_sa*E66+Pa_a*F66</f>
        <v>3.1310122486420559E-2</v>
      </c>
      <c r="G67" s="50">
        <f t="shared" si="7"/>
        <v>10.040884369299912</v>
      </c>
      <c r="H67" s="40">
        <f t="shared" si="0"/>
        <v>0.95158162846094552</v>
      </c>
      <c r="I67" s="37">
        <f t="shared" si="1"/>
        <v>0.23853517926094983</v>
      </c>
      <c r="J67" s="38">
        <f t="shared" si="2"/>
        <v>0.64772012463821338</v>
      </c>
      <c r="K67" s="38">
        <f t="shared" si="3"/>
        <v>0.10334287380341195</v>
      </c>
      <c r="L67" s="38">
        <f t="shared" si="4"/>
        <v>7.2835588721283078E-3</v>
      </c>
      <c r="M67" s="39">
        <f t="shared" si="5"/>
        <v>3.1182634252966326E-3</v>
      </c>
    </row>
    <row r="68" spans="1:13" ht="15" customHeight="1" thickBot="1" x14ac:dyDescent="0.25">
      <c r="A68" s="47">
        <f t="shared" si="6"/>
        <v>56</v>
      </c>
      <c r="B68" s="48">
        <f>Ph_sa*E67+Ph_a*F67</f>
        <v>2.2791385238149013</v>
      </c>
      <c r="C68" s="49">
        <f>Psj_h*B67+Psj_sj*C67</f>
        <v>6.188784364492423</v>
      </c>
      <c r="D68" s="48">
        <f>Plj_sj*C67+Plj_lj*D67</f>
        <v>0.98741167211960545</v>
      </c>
      <c r="E68" s="48">
        <f>Psa_lj*D67+Psa_sa*E67</f>
        <v>6.9592383077416692E-2</v>
      </c>
      <c r="F68" s="48">
        <f>Pa_sa*E67+Pa_a*F67</f>
        <v>2.9794155822116634E-2</v>
      </c>
      <c r="G68" s="50">
        <f t="shared" si="7"/>
        <v>9.5547210993264642</v>
      </c>
      <c r="H68" s="40">
        <f t="shared" si="0"/>
        <v>0.95158174693997399</v>
      </c>
      <c r="I68" s="37">
        <f t="shared" si="1"/>
        <v>0.23853532720861559</v>
      </c>
      <c r="J68" s="38">
        <f t="shared" si="2"/>
        <v>0.64772004333320476</v>
      </c>
      <c r="K68" s="38">
        <f t="shared" si="3"/>
        <v>0.10334280423833726</v>
      </c>
      <c r="L68" s="38">
        <f t="shared" si="4"/>
        <v>7.2835598605094217E-3</v>
      </c>
      <c r="M68" s="39">
        <f t="shared" si="5"/>
        <v>3.1182653593328745E-3</v>
      </c>
    </row>
    <row r="69" spans="1:13" ht="15" customHeight="1" thickBot="1" x14ac:dyDescent="0.25">
      <c r="A69" s="47">
        <f t="shared" si="6"/>
        <v>57</v>
      </c>
      <c r="B69" s="48">
        <f>Ph_sa*E68+Ph_a*F68</f>
        <v>2.1687875358218802</v>
      </c>
      <c r="C69" s="49">
        <f>Psj_h*B68+Psj_sj*C68</f>
        <v>5.8891339118132322</v>
      </c>
      <c r="D69" s="48">
        <f>Plj_sj*C68+Plj_lj*D68</f>
        <v>0.9396023337137247</v>
      </c>
      <c r="E69" s="48">
        <f>Psa_lj*D68+Psa_sa*E68</f>
        <v>6.6222827029070688E-2</v>
      </c>
      <c r="F69" s="48">
        <f>Pa_sa*E68+Pa_a*F68</f>
        <v>2.8351586843396989E-2</v>
      </c>
      <c r="G69" s="50">
        <f t="shared" si="7"/>
        <v>9.0920981952213058</v>
      </c>
      <c r="H69" s="40">
        <f t="shared" si="0"/>
        <v>0.95158181853167811</v>
      </c>
      <c r="I69" s="37">
        <f t="shared" si="1"/>
        <v>0.23853542815472101</v>
      </c>
      <c r="J69" s="38">
        <f t="shared" si="2"/>
        <v>0.64772000756750381</v>
      </c>
      <c r="K69" s="38">
        <f t="shared" si="3"/>
        <v>0.10334273932584319</v>
      </c>
      <c r="L69" s="38">
        <f t="shared" si="4"/>
        <v>7.2835582730371943E-3</v>
      </c>
      <c r="M69" s="39">
        <f t="shared" si="5"/>
        <v>3.1182666788946729E-3</v>
      </c>
    </row>
    <row r="70" spans="1:13" ht="15" customHeight="1" thickBot="1" x14ac:dyDescent="0.25">
      <c r="A70" s="47">
        <f t="shared" si="6"/>
        <v>58</v>
      </c>
      <c r="B70" s="48">
        <f>Ph_sa*E69+Ph_a*F69</f>
        <v>2.063779307349515</v>
      </c>
      <c r="C70" s="49">
        <f>Psj_h*B69+Psj_sj*C69</f>
        <v>5.6039927266844716</v>
      </c>
      <c r="D70" s="48">
        <f>Plj_sj*C69+Plj_lj*D69</f>
        <v>0.89410802710513915</v>
      </c>
      <c r="E70" s="48">
        <f>Psa_lj*D69+Psa_sa*E69</f>
        <v>6.3016412374386988E-2</v>
      </c>
      <c r="F70" s="48">
        <f>Pa_sa*E69+Pa_a*F69</f>
        <v>2.6978861363765816E-2</v>
      </c>
      <c r="G70" s="50">
        <f t="shared" si="7"/>
        <v>8.6518753348772783</v>
      </c>
      <c r="H70" s="40">
        <f t="shared" si="0"/>
        <v>0.95158185283027852</v>
      </c>
      <c r="I70" s="37">
        <f t="shared" si="1"/>
        <v>0.23853548825767823</v>
      </c>
      <c r="J70" s="38">
        <f t="shared" si="2"/>
        <v>0.64772000401967889</v>
      </c>
      <c r="K70" s="38">
        <f t="shared" si="3"/>
        <v>0.10334268496690278</v>
      </c>
      <c r="L70" s="38">
        <f t="shared" si="4"/>
        <v>7.2835552912276025E-3</v>
      </c>
      <c r="M70" s="39">
        <f t="shared" si="5"/>
        <v>3.118267464512478E-3</v>
      </c>
    </row>
    <row r="71" spans="1:13" ht="15" customHeight="1" thickBot="1" x14ac:dyDescent="0.25">
      <c r="A71" s="47">
        <f t="shared" si="6"/>
        <v>59</v>
      </c>
      <c r="B71" s="48">
        <f>Ph_sa*E70+Ph_a*F70</f>
        <v>1.9638551666981643</v>
      </c>
      <c r="C71" s="49">
        <f>Psj_h*B70+Psj_sj*C70</f>
        <v>5.3326579193201056</v>
      </c>
      <c r="D71" s="48">
        <f>Plj_sj*C70+Plj_lj*D70</f>
        <v>0.85081663196224655</v>
      </c>
      <c r="E71" s="48">
        <f>Psa_lj*D70+Psa_sa*E70</f>
        <v>5.9965245754329571E-2</v>
      </c>
      <c r="F71" s="48">
        <f>Pa_sa*E70+Pa_a*F70</f>
        <v>2.5672597884260531E-2</v>
      </c>
      <c r="G71" s="50">
        <f t="shared" si="7"/>
        <v>8.2329675616191071</v>
      </c>
      <c r="H71" s="40">
        <f t="shared" si="0"/>
        <v>0.95158186015114887</v>
      </c>
      <c r="I71" s="37">
        <f t="shared" si="1"/>
        <v>0.23853551614285112</v>
      </c>
      <c r="J71" s="38">
        <f t="shared" si="2"/>
        <v>0.64772002068612278</v>
      </c>
      <c r="K71" s="38">
        <f t="shared" si="3"/>
        <v>0.10334264353580469</v>
      </c>
      <c r="L71" s="38">
        <f t="shared" si="4"/>
        <v>7.2835518062622758E-3</v>
      </c>
      <c r="M71" s="39">
        <f t="shared" si="5"/>
        <v>3.1182678289590786E-3</v>
      </c>
    </row>
    <row r="72" spans="1:13" ht="15" customHeight="1" thickBot="1" x14ac:dyDescent="0.25">
      <c r="A72" s="47">
        <f t="shared" si="6"/>
        <v>60</v>
      </c>
      <c r="B72" s="48">
        <f>Ph_sa*E71+Ph_a*F71</f>
        <v>1.8687689900881375</v>
      </c>
      <c r="C72" s="49">
        <f>Psj_h*B71+Psj_sj*C71</f>
        <v>5.0744607548032947</v>
      </c>
      <c r="D72" s="48">
        <f>Plj_sj*C71+Plj_lj*D71</f>
        <v>0.80962144940724101</v>
      </c>
      <c r="E72" s="48">
        <f>Psa_lj*D71+Psa_sa*E71</f>
        <v>5.7061813611735457E-2</v>
      </c>
      <c r="F72" s="48">
        <f>Pa_sa*E71+Pa_a*F71</f>
        <v>2.4429578939169302E-2</v>
      </c>
      <c r="G72" s="50">
        <f t="shared" si="7"/>
        <v>7.8343425868495782</v>
      </c>
      <c r="H72" s="40">
        <f t="shared" si="0"/>
        <v>0.95158185002985851</v>
      </c>
      <c r="I72" s="37">
        <f t="shared" si="1"/>
        <v>0.23853552092870947</v>
      </c>
      <c r="J72" s="38">
        <f t="shared" si="2"/>
        <v>0.6477200477958529</v>
      </c>
      <c r="K72" s="38">
        <f t="shared" si="3"/>
        <v>0.10334261495868716</v>
      </c>
      <c r="L72" s="38">
        <f t="shared" si="4"/>
        <v>7.2835484253033801E-3</v>
      </c>
      <c r="M72" s="39">
        <f t="shared" si="5"/>
        <v>3.1182678914470551E-3</v>
      </c>
    </row>
    <row r="73" spans="1:13" ht="15" customHeight="1" thickBot="1" x14ac:dyDescent="0.25">
      <c r="A73" s="47">
        <f t="shared" si="6"/>
        <v>61</v>
      </c>
      <c r="B73" s="48">
        <f>Ph_sa*E72+Ph_a*F72</f>
        <v>1.778286578517569</v>
      </c>
      <c r="C73" s="49">
        <f>Psj_h*B72+Psj_sj*C72</f>
        <v>4.8287649789362082</v>
      </c>
      <c r="D73" s="48">
        <f>Plj_sj*C72+Plj_lj*D72</f>
        <v>0.7704209477363122</v>
      </c>
      <c r="E73" s="48">
        <f>Psa_lj*D72+Psa_sa*E72</f>
        <v>5.4298964421941168E-2</v>
      </c>
      <c r="F73" s="48">
        <f>Pa_sa*E72+Pa_a*F72</f>
        <v>2.3246742949997744E-2</v>
      </c>
      <c r="G73" s="50">
        <f t="shared" si="7"/>
        <v>7.4550182125620292</v>
      </c>
      <c r="H73" s="40">
        <f t="shared" si="0"/>
        <v>0.95158183039247635</v>
      </c>
      <c r="I73" s="37">
        <f t="shared" si="1"/>
        <v>0.23853551095570483</v>
      </c>
      <c r="J73" s="38">
        <f t="shared" si="2"/>
        <v>0.64772007810786159</v>
      </c>
      <c r="K73" s="38">
        <f t="shared" si="3"/>
        <v>0.10334259766637718</v>
      </c>
      <c r="L73" s="38">
        <f t="shared" si="4"/>
        <v>7.2835455090431642E-3</v>
      </c>
      <c r="M73" s="39">
        <f t="shared" si="5"/>
        <v>3.1182677610131085E-3</v>
      </c>
    </row>
    <row r="74" spans="1:13" ht="15" customHeight="1" thickBot="1" x14ac:dyDescent="0.25">
      <c r="A74" s="47">
        <f t="shared" si="6"/>
        <v>62</v>
      </c>
      <c r="B74" s="48">
        <f>Ph_sa*E73+Ph_a*F73</f>
        <v>1.6921850706614159</v>
      </c>
      <c r="C74" s="49">
        <f>Psj_h*B73+Psj_sj*C73</f>
        <v>4.5949652206915133</v>
      </c>
      <c r="D74" s="48">
        <f>Plj_sj*C73+Plj_lj*D73</f>
        <v>0.73311851667275896</v>
      </c>
      <c r="E74" s="48">
        <f>Psa_lj*D73+Psa_sa*E73</f>
        <v>5.1669891742753812E-2</v>
      </c>
      <c r="F74" s="48">
        <f>Pa_sa*E73+Pa_a*F73</f>
        <v>2.2121176550581587E-2</v>
      </c>
      <c r="G74" s="50">
        <f t="shared" si="7"/>
        <v>7.0940598763190232</v>
      </c>
      <c r="H74" s="40">
        <f t="shared" si="0"/>
        <v>0.95158180723663588</v>
      </c>
      <c r="I74" s="37">
        <f t="shared" si="1"/>
        <v>0.23853549309756594</v>
      </c>
      <c r="J74" s="38">
        <f t="shared" si="2"/>
        <v>0.6477201067938767</v>
      </c>
      <c r="K74" s="38">
        <f t="shared" si="3"/>
        <v>0.10334258935704961</v>
      </c>
      <c r="L74" s="38">
        <f t="shared" si="4"/>
        <v>7.2835432239915579E-3</v>
      </c>
      <c r="M74" s="39">
        <f t="shared" si="5"/>
        <v>3.1182675275162543E-3</v>
      </c>
    </row>
    <row r="75" spans="1:13" ht="15" customHeight="1" thickBot="1" x14ac:dyDescent="0.25">
      <c r="A75" s="47">
        <f t="shared" si="6"/>
        <v>63</v>
      </c>
      <c r="B75" s="48">
        <f>Ph_sa*E74+Ph_a*F74</f>
        <v>1.6102523887547444</v>
      </c>
      <c r="C75" s="49">
        <f>Psj_h*B74+Psj_sj*C74</f>
        <v>4.3724854728425893</v>
      </c>
      <c r="D75" s="48">
        <f>Plj_sj*C74+Plj_lj*D74</f>
        <v>0.69762223082650376</v>
      </c>
      <c r="E75" s="48">
        <f>Psa_lj*D74+Psa_sa*E74</f>
        <v>4.9168117985340529E-2</v>
      </c>
      <c r="F75" s="48">
        <f>Pa_sa*E74+Pa_a*F74</f>
        <v>2.1050107343383542E-2</v>
      </c>
      <c r="G75" s="50">
        <f t="shared" si="7"/>
        <v>6.750578317752562</v>
      </c>
      <c r="H75" s="40">
        <f t="shared" si="0"/>
        <v>0.9515817846641994</v>
      </c>
      <c r="I75" s="37">
        <f t="shared" si="1"/>
        <v>0.23853547251205554</v>
      </c>
      <c r="J75" s="38">
        <f t="shared" si="2"/>
        <v>0.64772013108031024</v>
      </c>
      <c r="K75" s="38">
        <f t="shared" si="3"/>
        <v>0.10334258755163363</v>
      </c>
      <c r="L75" s="38">
        <f t="shared" si="4"/>
        <v>7.2835415976197186E-3</v>
      </c>
      <c r="M75" s="39">
        <f t="shared" si="5"/>
        <v>3.1182672583808576E-3</v>
      </c>
    </row>
    <row r="76" spans="1:13" ht="15" customHeight="1" thickBot="1" x14ac:dyDescent="0.25">
      <c r="A76" s="47">
        <f t="shared" si="6"/>
        <v>64</v>
      </c>
      <c r="B76" s="48">
        <f>Ph_sa*E75+Ph_a*F75</f>
        <v>1.5322867145276813</v>
      </c>
      <c r="C76" s="49">
        <f>Psj_h*B75+Psj_sj*C75</f>
        <v>4.1607776498177929</v>
      </c>
      <c r="D76" s="48">
        <f>Plj_sj*C75+Plj_lj*D75</f>
        <v>0.66384462287661472</v>
      </c>
      <c r="E76" s="48">
        <f>Psa_lj*D75+Psa_sa*E75</f>
        <v>4.6787478851705817E-2</v>
      </c>
      <c r="F76" s="48">
        <f>Pa_sa*E75+Pa_a*F75</f>
        <v>2.0030897048637399E-2</v>
      </c>
      <c r="G76" s="50">
        <f t="shared" si="7"/>
        <v>6.4237273631224321</v>
      </c>
      <c r="H76" s="40">
        <f t="shared" si="0"/>
        <v>0.95158176512606696</v>
      </c>
      <c r="I76" s="37">
        <f t="shared" si="1"/>
        <v>0.23853545269126591</v>
      </c>
      <c r="J76" s="38">
        <f t="shared" si="2"/>
        <v>0.6477201497847086</v>
      </c>
      <c r="K76" s="38">
        <f t="shared" si="3"/>
        <v>0.10334258995604921</v>
      </c>
      <c r="L76" s="38">
        <f t="shared" si="4"/>
        <v>7.283540568721064E-3</v>
      </c>
      <c r="M76" s="39">
        <f t="shared" si="5"/>
        <v>3.1182669992552148E-3</v>
      </c>
    </row>
    <row r="77" spans="1:13" ht="15" customHeight="1" thickBot="1" x14ac:dyDescent="0.25">
      <c r="A77" s="47">
        <f t="shared" si="6"/>
        <v>65</v>
      </c>
      <c r="B77" s="48">
        <f>Ph_sa*E76+Ph_a*F76</f>
        <v>1.458095992565668</v>
      </c>
      <c r="C77" s="49">
        <f>Psj_h*B76+Psj_sj*C76</f>
        <v>3.9593202201280935</v>
      </c>
      <c r="D77" s="48">
        <f>Plj_sj*C76+Plj_lj*D76</f>
        <v>0.63170246677137221</v>
      </c>
      <c r="E77" s="48">
        <f>Psa_lj*D76+Psa_sa*E76</f>
        <v>4.4522108411519053E-2</v>
      </c>
      <c r="F77" s="48">
        <f>Pa_sa*E76+Pa_a*F76</f>
        <v>1.9061035012006573E-2</v>
      </c>
      <c r="G77" s="50">
        <f t="shared" si="7"/>
        <v>6.1127018228886598</v>
      </c>
      <c r="H77" s="40">
        <f t="shared" ref="H77:H112" si="8">G78/G77</f>
        <v>0.9515817497682908</v>
      </c>
      <c r="I77" s="37">
        <f t="shared" ref="I77:I112" si="9">B77/G77</f>
        <v>0.23853543568997781</v>
      </c>
      <c r="J77" s="38">
        <f t="shared" ref="J77:J112" si="10">C77/G77</f>
        <v>0.64772016284233713</v>
      </c>
      <c r="K77" s="38">
        <f t="shared" ref="K77:K112" si="11">D77/G77</f>
        <v>0.10334259466182347</v>
      </c>
      <c r="L77" s="38">
        <f t="shared" ref="L77:L112" si="12">E77/G77</f>
        <v>7.2835400288639275E-3</v>
      </c>
      <c r="M77" s="39">
        <f t="shared" ref="M77:M112" si="13">F77/G77</f>
        <v>3.1182667769976322E-3</v>
      </c>
    </row>
    <row r="78" spans="1:13" ht="15" customHeight="1" thickBot="1" x14ac:dyDescent="0.25">
      <c r="A78" s="47">
        <f t="shared" ref="A78:A112" si="14">A77+1</f>
        <v>66</v>
      </c>
      <c r="B78" s="48">
        <f>Ph_sa*E77+Ph_a*F77</f>
        <v>1.3874974588428952</v>
      </c>
      <c r="C78" s="49">
        <f>Psj_h*B77+Psj_sj*C77</f>
        <v>3.7676169097318755</v>
      </c>
      <c r="D78" s="48">
        <f>Plj_sj*C77+Plj_lj*D77</f>
        <v>0.60111657101481186</v>
      </c>
      <c r="E78" s="48">
        <f>Psa_lj*D77+Psa_sa*E77</f>
        <v>4.2366424805312067E-2</v>
      </c>
      <c r="F78" s="48">
        <f>Pa_sa*E77+Pa_a*F77</f>
        <v>1.813813204131718E-2</v>
      </c>
      <c r="G78" s="50">
        <f t="shared" ref="G78:G112" si="15">SUM(B78:F78)</f>
        <v>5.8167354964362117</v>
      </c>
      <c r="H78" s="40">
        <f t="shared" si="8"/>
        <v>0.95158173879940644</v>
      </c>
      <c r="I78" s="37">
        <f t="shared" si="9"/>
        <v>0.2385354224363451</v>
      </c>
      <c r="J78" s="38">
        <f t="shared" si="10"/>
        <v>0.64772017088282818</v>
      </c>
      <c r="K78" s="38">
        <f t="shared" si="11"/>
        <v>0.10334260022363111</v>
      </c>
      <c r="L78" s="38">
        <f t="shared" si="12"/>
        <v>7.2835398534571603E-3</v>
      </c>
      <c r="M78" s="39">
        <f t="shared" si="13"/>
        <v>3.1182666037384752E-3</v>
      </c>
    </row>
    <row r="79" spans="1:13" ht="15" customHeight="1" thickBot="1" x14ac:dyDescent="0.25">
      <c r="A79" s="47">
        <f t="shared" si="14"/>
        <v>67</v>
      </c>
      <c r="B79" s="48">
        <f>Ph_sa*E78+Ph_a*F78</f>
        <v>1.320317192546149</v>
      </c>
      <c r="C79" s="49">
        <f>Psj_h*B78+Psj_sj*C78</f>
        <v>3.5851954722604624</v>
      </c>
      <c r="D79" s="48">
        <f>Plj_sj*C78+Plj_lj*D78</f>
        <v>0.5720115819141296</v>
      </c>
      <c r="E79" s="48">
        <f>Psa_lj*D78+Psa_sa*E78</f>
        <v>4.0315116566504258E-2</v>
      </c>
      <c r="F79" s="48">
        <f>Pa_sa*E78+Pa_a*F78</f>
        <v>1.7259914547753767E-2</v>
      </c>
      <c r="G79" s="50">
        <f t="shared" si="15"/>
        <v>5.5350992778349992</v>
      </c>
      <c r="H79" s="40">
        <f t="shared" si="8"/>
        <v>0.95158173182724437</v>
      </c>
      <c r="I79" s="37">
        <f t="shared" si="9"/>
        <v>0.23853541305632703</v>
      </c>
      <c r="J79" s="38">
        <f t="shared" si="10"/>
        <v>0.64772017488777134</v>
      </c>
      <c r="K79" s="38">
        <f t="shared" si="11"/>
        <v>0.10334260565202842</v>
      </c>
      <c r="L79" s="38">
        <f t="shared" si="12"/>
        <v>7.2835399227515083E-3</v>
      </c>
      <c r="M79" s="39">
        <f t="shared" si="13"/>
        <v>3.118266481121693E-3</v>
      </c>
    </row>
    <row r="80" spans="1:13" ht="15" customHeight="1" thickBot="1" x14ac:dyDescent="0.25">
      <c r="A80" s="47">
        <f t="shared" si="14"/>
        <v>68</v>
      </c>
      <c r="B80" s="48">
        <f>Ph_sa*E79+Ph_a*F79</f>
        <v>1.2563896896305096</v>
      </c>
      <c r="C80" s="49">
        <f>Psj_h*B79+Psj_sj*C79</f>
        <v>3.4116065219677552</v>
      </c>
      <c r="D80" s="48">
        <f>Plj_sj*C79+Plj_lj*D79</f>
        <v>0.54431579651382489</v>
      </c>
      <c r="E80" s="48">
        <f>Psa_lj*D79+Psa_sa*E79</f>
        <v>3.8363129554724366E-2</v>
      </c>
      <c r="F80" s="48">
        <f>Pa_sa*E79+Pa_a*F79</f>
        <v>1.6424218971144332E-2</v>
      </c>
      <c r="G80" s="50">
        <f t="shared" si="15"/>
        <v>5.2670993566379583</v>
      </c>
      <c r="H80" s="40">
        <f t="shared" si="8"/>
        <v>0.95158172813707176</v>
      </c>
      <c r="I80" s="37">
        <f t="shared" si="9"/>
        <v>0.23853540716810695</v>
      </c>
      <c r="J80" s="38">
        <f t="shared" si="10"/>
        <v>0.64772017593862463</v>
      </c>
      <c r="K80" s="38">
        <f t="shared" si="11"/>
        <v>0.10334261035494631</v>
      </c>
      <c r="L80" s="38">
        <f t="shared" si="12"/>
        <v>7.2835401341682553E-3</v>
      </c>
      <c r="M80" s="39">
        <f t="shared" si="13"/>
        <v>3.1182664041538178E-3</v>
      </c>
    </row>
    <row r="81" spans="1:13" ht="15" customHeight="1" thickBot="1" x14ac:dyDescent="0.25">
      <c r="A81" s="47">
        <f t="shared" si="14"/>
        <v>69</v>
      </c>
      <c r="B81" s="48">
        <f>Ph_sa*E80+Ph_a*F80</f>
        <v>1.1955574568107388</v>
      </c>
      <c r="C81" s="49">
        <f>Psj_h*B80+Psj_sj*C80</f>
        <v>3.2464224254439253</v>
      </c>
      <c r="D81" s="48">
        <f>Plj_sj*C80+Plj_lj*D80</f>
        <v>0.51796098484206743</v>
      </c>
      <c r="E81" s="48">
        <f>Psa_lj*D80+Psa_sa*E80</f>
        <v>3.6505654490084694E-2</v>
      </c>
      <c r="F81" s="48">
        <f>Pa_sa*E80+Pa_a*F80</f>
        <v>1.5628986472391065E-2</v>
      </c>
      <c r="G81" s="50">
        <f t="shared" si="15"/>
        <v>5.0120755080592074</v>
      </c>
      <c r="H81" s="40">
        <f t="shared" si="8"/>
        <v>0.95158172690071063</v>
      </c>
      <c r="I81" s="37">
        <f t="shared" si="9"/>
        <v>0.23853540412316862</v>
      </c>
      <c r="J81" s="38">
        <f t="shared" si="10"/>
        <v>0.64772017504999957</v>
      </c>
      <c r="K81" s="38">
        <f t="shared" si="11"/>
        <v>0.10334261405463821</v>
      </c>
      <c r="L81" s="38">
        <f t="shared" si="12"/>
        <v>7.2835404078380565E-3</v>
      </c>
      <c r="M81" s="39">
        <f t="shared" si="13"/>
        <v>3.1182663643555069E-3</v>
      </c>
    </row>
    <row r="82" spans="1:13" ht="15" customHeight="1" thickBot="1" x14ac:dyDescent="0.25">
      <c r="A82" s="47">
        <f t="shared" si="14"/>
        <v>70</v>
      </c>
      <c r="B82" s="48">
        <f>Ph_sa*E81+Ph_a*F81</f>
        <v>1.1376706248913624</v>
      </c>
      <c r="C82" s="49">
        <f>Psj_h*B81+Psj_sj*C81</f>
        <v>3.0892362484343283</v>
      </c>
      <c r="D82" s="48">
        <f>Plj_sj*C81+Plj_lj*D81</f>
        <v>0.49288222103710283</v>
      </c>
      <c r="E82" s="48">
        <f>Psa_lj*D81+Psa_sa*E81</f>
        <v>3.4738115074237047E-2</v>
      </c>
      <c r="F82" s="48">
        <f>Pa_sa*E81+Pa_a*F81</f>
        <v>1.4872257878706777E-2</v>
      </c>
      <c r="G82" s="50">
        <f t="shared" si="15"/>
        <v>4.7693994673157372</v>
      </c>
      <c r="H82" s="40">
        <f t="shared" si="8"/>
        <v>0.95158172731846313</v>
      </c>
      <c r="I82" s="37">
        <f t="shared" si="9"/>
        <v>0.23853540318602293</v>
      </c>
      <c r="J82" s="38">
        <f t="shared" si="10"/>
        <v>0.64772017307516061</v>
      </c>
      <c r="K82" s="38">
        <f t="shared" si="11"/>
        <v>0.10334261669939372</v>
      </c>
      <c r="L82" s="38">
        <f t="shared" si="12"/>
        <v>7.2835406873117264E-3</v>
      </c>
      <c r="M82" s="39">
        <f t="shared" si="13"/>
        <v>3.1182663521109972E-3</v>
      </c>
    </row>
    <row r="83" spans="1:13" ht="15" customHeight="1" thickBot="1" x14ac:dyDescent="0.25">
      <c r="A83" s="47">
        <f t="shared" si="14"/>
        <v>71</v>
      </c>
      <c r="B83" s="48">
        <f>Ph_sa*E82+Ph_a*F82</f>
        <v>1.0825865804817505</v>
      </c>
      <c r="C83" s="49">
        <f>Psj_h*B82+Psj_sj*C82</f>
        <v>2.9396607544510025</v>
      </c>
      <c r="D83" s="48">
        <f>Plj_sj*C82+Plj_lj*D82</f>
        <v>0.46901772289779003</v>
      </c>
      <c r="E83" s="48">
        <f>Psa_lj*D82+Psa_sa*E82</f>
        <v>3.3056156680334625E-2</v>
      </c>
      <c r="F83" s="48">
        <f>Pa_sa*E82+Pa_a*F82</f>
        <v>1.4152168869190115E-2</v>
      </c>
      <c r="G83" s="50">
        <f t="shared" si="15"/>
        <v>4.538473383380067</v>
      </c>
      <c r="H83" s="40">
        <f t="shared" si="8"/>
        <v>0.95158172870293056</v>
      </c>
      <c r="I83" s="37">
        <f t="shared" si="9"/>
        <v>0.2385354036549367</v>
      </c>
      <c r="J83" s="38">
        <f t="shared" si="10"/>
        <v>0.64772017066709442</v>
      </c>
      <c r="K83" s="38">
        <f t="shared" si="11"/>
        <v>0.10334261838250224</v>
      </c>
      <c r="L83" s="38">
        <f t="shared" si="12"/>
        <v>7.2835409372205614E-3</v>
      </c>
      <c r="M83" s="39">
        <f t="shared" si="13"/>
        <v>3.1182663582462536E-3</v>
      </c>
    </row>
    <row r="84" spans="1:13" ht="15" customHeight="1" thickBot="1" x14ac:dyDescent="0.25">
      <c r="A84" s="47">
        <f t="shared" si="14"/>
        <v>72</v>
      </c>
      <c r="B84" s="48">
        <f>Ph_sa*E83+Ph_a*F83</f>
        <v>1.0301696152411524</v>
      </c>
      <c r="C84" s="49">
        <f>Psj_h*B83+Psj_sj*C83</f>
        <v>2.7973274522042364</v>
      </c>
      <c r="D84" s="48">
        <f>Plj_sj*C83+Plj_lj*D83</f>
        <v>0.44630869940304518</v>
      </c>
      <c r="E84" s="48">
        <f>Psa_lj*D83+Psa_sa*E83</f>
        <v>3.1455635591046222E-2</v>
      </c>
      <c r="F84" s="48">
        <f>Pa_sa*E83+Pa_a*F83</f>
        <v>1.3466945389562135E-2</v>
      </c>
      <c r="G84" s="50">
        <f t="shared" si="15"/>
        <v>4.3187283478290421</v>
      </c>
      <c r="H84" s="40">
        <f t="shared" si="8"/>
        <v>0.95158173051719463</v>
      </c>
      <c r="I84" s="37">
        <f t="shared" si="9"/>
        <v>0.2385354049321029</v>
      </c>
      <c r="J84" s="38">
        <f t="shared" si="10"/>
        <v>0.64772016827833345</v>
      </c>
      <c r="K84" s="38">
        <f t="shared" si="11"/>
        <v>0.10334261927527756</v>
      </c>
      <c r="L84" s="38">
        <f t="shared" si="12"/>
        <v>7.2835411393398896E-3</v>
      </c>
      <c r="M84" s="39">
        <f t="shared" si="13"/>
        <v>3.1182663749461715E-3</v>
      </c>
    </row>
    <row r="85" spans="1:13" ht="15" customHeight="1" thickBot="1" x14ac:dyDescent="0.25">
      <c r="A85" s="47">
        <f t="shared" si="14"/>
        <v>73</v>
      </c>
      <c r="B85" s="48">
        <f>Ph_sa*E84+Ph_a*F84</f>
        <v>0.98029059186456857</v>
      </c>
      <c r="C85" s="49">
        <f>Psj_h*B84+Psj_sj*C84</f>
        <v>2.6618856891873559</v>
      </c>
      <c r="D85" s="48">
        <f>Plj_sj*C84+Plj_lj*D84</f>
        <v>0.42469920576139986</v>
      </c>
      <c r="E85" s="48">
        <f>Psa_lj*D84+Psa_sa*E84</f>
        <v>2.9932608761751384E-2</v>
      </c>
      <c r="F85" s="48">
        <f>Pa_sa*E84+Pa_a*F84</f>
        <v>1.2814899285748544E-2</v>
      </c>
      <c r="G85" s="50">
        <f t="shared" si="15"/>
        <v>4.1096229948608247</v>
      </c>
      <c r="H85" s="40">
        <f t="shared" si="8"/>
        <v>0.95158173238043842</v>
      </c>
      <c r="I85" s="37">
        <f t="shared" si="9"/>
        <v>0.23853540655443184</v>
      </c>
      <c r="J85" s="38">
        <f t="shared" si="10"/>
        <v>0.64772016618461192</v>
      </c>
      <c r="K85" s="38">
        <f t="shared" si="11"/>
        <v>0.10334261957666085</v>
      </c>
      <c r="L85" s="38">
        <f t="shared" si="12"/>
        <v>7.283541288138299E-3</v>
      </c>
      <c r="M85" s="39">
        <f t="shared" si="13"/>
        <v>3.1182663961569859E-3</v>
      </c>
    </row>
    <row r="86" spans="1:13" ht="15" customHeight="1" thickBot="1" x14ac:dyDescent="0.25">
      <c r="A86" s="47">
        <f t="shared" si="14"/>
        <v>74</v>
      </c>
      <c r="B86" s="48">
        <f>Ph_sa*E85+Ph_a*F85</f>
        <v>0.93282662606426214</v>
      </c>
      <c r="C86" s="49">
        <f>Psj_h*B85+Psj_sj*C85</f>
        <v>2.5330017890072947</v>
      </c>
      <c r="D86" s="48">
        <f>Plj_sj*C85+Plj_lj*D85</f>
        <v>0.40413600557704543</v>
      </c>
      <c r="E86" s="48">
        <f>Psa_lj*D85+Psa_sa*E85</f>
        <v>2.848332408498104E-2</v>
      </c>
      <c r="F86" s="48">
        <f>Pa_sa*E85+Pa_a*F85</f>
        <v>1.2194424146565982E-2</v>
      </c>
      <c r="G86" s="50">
        <f t="shared" si="15"/>
        <v>3.9106421688801491</v>
      </c>
      <c r="H86" s="40">
        <f t="shared" si="8"/>
        <v>0.95158173405289403</v>
      </c>
      <c r="I86" s="37">
        <f t="shared" si="9"/>
        <v>0.23853540819649735</v>
      </c>
      <c r="J86" s="38">
        <f t="shared" si="10"/>
        <v>0.64772016452035663</v>
      </c>
      <c r="K86" s="38">
        <f t="shared" si="11"/>
        <v>0.10334261947898285</v>
      </c>
      <c r="L86" s="38">
        <f t="shared" si="12"/>
        <v>7.2835413865384472E-3</v>
      </c>
      <c r="M86" s="39">
        <f t="shared" si="13"/>
        <v>3.118266417624698E-3</v>
      </c>
    </row>
    <row r="87" spans="1:13" ht="15" customHeight="1" thickBot="1" x14ac:dyDescent="0.25">
      <c r="A87" s="47">
        <f t="shared" si="14"/>
        <v>75</v>
      </c>
      <c r="B87" s="48">
        <f>Ph_sa*E86+Ph_a*F86</f>
        <v>0.88766078383228453</v>
      </c>
      <c r="C87" s="49">
        <f>Psj_h*B86+Psj_sj*C86</f>
        <v>2.4103582302655049</v>
      </c>
      <c r="D87" s="48">
        <f>Plj_sj*C86+Plj_lj*D86</f>
        <v>0.38456843974746174</v>
      </c>
      <c r="E87" s="48">
        <f>Psa_lj*D86+Psa_sa*E86</f>
        <v>2.7104211131920936E-2</v>
      </c>
      <c r="F87" s="48">
        <f>Pa_sa*E86+Pa_a*F86</f>
        <v>1.160399134617038E-2</v>
      </c>
      <c r="G87" s="50">
        <f t="shared" si="15"/>
        <v>3.7212956563233428</v>
      </c>
      <c r="H87" s="40">
        <f t="shared" si="8"/>
        <v>0.95158173540987101</v>
      </c>
      <c r="I87" s="37">
        <f t="shared" si="9"/>
        <v>0.23853540965602757</v>
      </c>
      <c r="J87" s="38">
        <f t="shared" si="10"/>
        <v>0.64772016331724358</v>
      </c>
      <c r="K87" s="38">
        <f t="shared" si="11"/>
        <v>0.10334261914771296</v>
      </c>
      <c r="L87" s="38">
        <f t="shared" si="12"/>
        <v>7.2835414423104506E-3</v>
      </c>
      <c r="M87" s="39">
        <f t="shared" si="13"/>
        <v>3.1182664367053214E-3</v>
      </c>
    </row>
    <row r="88" spans="1:13" ht="15" customHeight="1" thickBot="1" x14ac:dyDescent="0.25">
      <c r="A88" s="47">
        <f t="shared" si="14"/>
        <v>76</v>
      </c>
      <c r="B88" s="48">
        <f>Ph_sa*E87+Ph_a*F87</f>
        <v>0.84468179329297299</v>
      </c>
      <c r="C88" s="49">
        <f>Psj_h*B87+Psj_sj*C87</f>
        <v>2.293652864963442</v>
      </c>
      <c r="D88" s="48">
        <f>Plj_sj*C87+Plj_lj*D87</f>
        <v>0.36594830173656112</v>
      </c>
      <c r="E88" s="48">
        <f>Psa_lj*D87+Psa_sa*E87</f>
        <v>2.5791872347171851E-2</v>
      </c>
      <c r="F88" s="48">
        <f>Pa_sa*E87+Pa_a*F87</f>
        <v>1.1042146277233631E-2</v>
      </c>
      <c r="G88" s="50">
        <f t="shared" si="15"/>
        <v>3.5411169786173815</v>
      </c>
      <c r="H88" s="40">
        <f t="shared" si="8"/>
        <v>0.95158173641216326</v>
      </c>
      <c r="I88" s="37">
        <f t="shared" si="9"/>
        <v>0.23853541083039184</v>
      </c>
      <c r="J88" s="38">
        <f t="shared" si="10"/>
        <v>0.64772016254006715</v>
      </c>
      <c r="K88" s="38">
        <f t="shared" si="11"/>
        <v>0.10334261871220209</v>
      </c>
      <c r="L88" s="38">
        <f t="shared" si="12"/>
        <v>7.2835414652814463E-3</v>
      </c>
      <c r="M88" s="39">
        <f t="shared" si="13"/>
        <v>3.1182664520574533E-3</v>
      </c>
    </row>
    <row r="89" spans="1:13" ht="15" customHeight="1" thickBot="1" x14ac:dyDescent="0.25">
      <c r="A89" s="47">
        <f t="shared" si="14"/>
        <v>77</v>
      </c>
      <c r="B89" s="48">
        <f>Ph_sa*E88+Ph_a*F88</f>
        <v>0.80378377047520944</v>
      </c>
      <c r="C89" s="49">
        <f>Psj_h*B88+Psj_sj*C88</f>
        <v>2.1825981745420564</v>
      </c>
      <c r="D89" s="48">
        <f>Plj_sj*C88+Plj_lj*D88</f>
        <v>0.3482297188942024</v>
      </c>
      <c r="E89" s="48">
        <f>Psa_lj*D88+Psa_sa*E88</f>
        <v>2.4543074673765864E-2</v>
      </c>
      <c r="F89" s="48">
        <f>Pa_sa*E88+Pa_a*F88</f>
        <v>1.0507504766087215E-2</v>
      </c>
      <c r="G89" s="50">
        <f t="shared" si="15"/>
        <v>3.3696622433513213</v>
      </c>
      <c r="H89" s="40">
        <f t="shared" si="8"/>
        <v>0.95158173707772997</v>
      </c>
      <c r="I89" s="37">
        <f t="shared" si="9"/>
        <v>0.23853541169034218</v>
      </c>
      <c r="J89" s="38">
        <f t="shared" si="10"/>
        <v>0.64772016211670458</v>
      </c>
      <c r="K89" s="38">
        <f t="shared" si="11"/>
        <v>0.10334261826427686</v>
      </c>
      <c r="L89" s="38">
        <f t="shared" si="12"/>
        <v>7.2835414653773661E-3</v>
      </c>
      <c r="M89" s="39">
        <f t="shared" si="13"/>
        <v>3.1182664632989753E-3</v>
      </c>
    </row>
    <row r="90" spans="1:13" ht="15" customHeight="1" thickBot="1" x14ac:dyDescent="0.25">
      <c r="A90" s="47">
        <f t="shared" si="14"/>
        <v>78</v>
      </c>
      <c r="B90" s="48">
        <f>Ph_sa*E89+Ph_a*F89</f>
        <v>0.76486595835485205</v>
      </c>
      <c r="C90" s="49">
        <f>Psj_h*B89+Psj_sj*C89</f>
        <v>2.0769205617738322</v>
      </c>
      <c r="D90" s="48">
        <f>Plj_sj*C89+Plj_lj*D89</f>
        <v>0.33136903951696761</v>
      </c>
      <c r="E90" s="48">
        <f>Psa_lj*D89+Psa_sa*E89</f>
        <v>2.3354741586498164E-2</v>
      </c>
      <c r="F90" s="48">
        <f>Pa_sa*E89+Pa_a*F89</f>
        <v>9.9987496613408826E-3</v>
      </c>
      <c r="G90" s="50">
        <f t="shared" si="15"/>
        <v>3.2065090508934908</v>
      </c>
      <c r="H90" s="40">
        <f t="shared" si="8"/>
        <v>0.95158173745752195</v>
      </c>
      <c r="I90" s="37">
        <f t="shared" si="9"/>
        <v>0.23853541225518227</v>
      </c>
      <c r="J90" s="38">
        <f t="shared" si="10"/>
        <v>0.64772016196090265</v>
      </c>
      <c r="K90" s="38">
        <f t="shared" si="11"/>
        <v>0.10334261786182451</v>
      </c>
      <c r="L90" s="38">
        <f t="shared" si="12"/>
        <v>7.2835414514081558E-3</v>
      </c>
      <c r="M90" s="39">
        <f t="shared" si="13"/>
        <v>3.1182664706824203E-3</v>
      </c>
    </row>
    <row r="91" spans="1:13" ht="15" customHeight="1" thickBot="1" x14ac:dyDescent="0.25">
      <c r="A91" s="47">
        <f t="shared" si="14"/>
        <v>79</v>
      </c>
      <c r="B91" s="48">
        <f>Ph_sa*E90+Ph_a*F90</f>
        <v>0.72783247853936917</v>
      </c>
      <c r="C91" s="49">
        <f>Psj_h*B90+Psj_sj*C90</f>
        <v>1.976359676816529</v>
      </c>
      <c r="D91" s="48">
        <f>Plj_sj*C90+Plj_lj*D90</f>
        <v>0.31532472536601786</v>
      </c>
      <c r="E91" s="48">
        <f>Psa_lj*D90+Psa_sa*E90</f>
        <v>2.2223945512814133E-2</v>
      </c>
      <c r="F91" s="48">
        <f>Pa_sa*E90+Pa_a*F90</f>
        <v>9.5146275877672978E-3</v>
      </c>
      <c r="G91" s="50">
        <f t="shared" si="15"/>
        <v>3.0512554538224976</v>
      </c>
      <c r="H91" s="40">
        <f t="shared" si="8"/>
        <v>0.9515817376167196</v>
      </c>
      <c r="I91" s="37">
        <f t="shared" si="9"/>
        <v>0.2385354125717557</v>
      </c>
      <c r="J91" s="38">
        <f t="shared" si="10"/>
        <v>0.64772016198795168</v>
      </c>
      <c r="K91" s="38">
        <f t="shared" si="11"/>
        <v>0.10334261753501855</v>
      </c>
      <c r="L91" s="38">
        <f t="shared" si="12"/>
        <v>7.2835414304537544E-3</v>
      </c>
      <c r="M91" s="39">
        <f t="shared" si="13"/>
        <v>3.1182664748203013E-3</v>
      </c>
    </row>
    <row r="92" spans="1:13" ht="15" customHeight="1" thickBot="1" x14ac:dyDescent="0.25">
      <c r="A92" s="47">
        <f t="shared" si="14"/>
        <v>80</v>
      </c>
      <c r="B92" s="48">
        <f>Ph_sa*E91+Ph_a*F91</f>
        <v>0.69259209498972252</v>
      </c>
      <c r="C92" s="49">
        <f>Psj_h*B91+Psj_sj*C91</f>
        <v>1.8806677758160939</v>
      </c>
      <c r="D92" s="48">
        <f>Plj_sj*C91+Plj_lj*D91</f>
        <v>0.3000572493758506</v>
      </c>
      <c r="E92" s="48">
        <f>Psa_lj*D91+Psa_sa*E91</f>
        <v>2.1147900621693579E-2</v>
      </c>
      <c r="F92" s="48">
        <f>Pa_sa*E91+Pa_a*F91</f>
        <v>9.0539458575441822E-3</v>
      </c>
      <c r="G92" s="50">
        <f t="shared" si="15"/>
        <v>2.9035189666609047</v>
      </c>
      <c r="H92" s="40">
        <f t="shared" si="8"/>
        <v>0.95158173762151887</v>
      </c>
      <c r="I92" s="37">
        <f t="shared" si="9"/>
        <v>0.23853541269827316</v>
      </c>
      <c r="J92" s="38">
        <f t="shared" si="10"/>
        <v>0.64772016212413219</v>
      </c>
      <c r="K92" s="38">
        <f t="shared" si="11"/>
        <v>0.1033426172934291</v>
      </c>
      <c r="L92" s="38">
        <f t="shared" si="12"/>
        <v>7.2835414076919281E-3</v>
      </c>
      <c r="M92" s="39">
        <f t="shared" si="13"/>
        <v>3.1182664764736741E-3</v>
      </c>
    </row>
    <row r="93" spans="1:13" ht="15" customHeight="1" thickBot="1" x14ac:dyDescent="0.25">
      <c r="A93" s="47">
        <f t="shared" si="14"/>
        <v>81</v>
      </c>
      <c r="B93" s="48">
        <f>Ph_sa*E92+Ph_a*F92</f>
        <v>0.65905798919875525</v>
      </c>
      <c r="C93" s="49">
        <f>Psj_h*B92+Psj_sj*C92</f>
        <v>1.7896091105167766</v>
      </c>
      <c r="D93" s="48">
        <f>Plj_sj*C92+Plj_lj*D92</f>
        <v>0.28552899830329026</v>
      </c>
      <c r="E93" s="48">
        <f>Psa_lj*D92+Psa_sa*E92</f>
        <v>2.0123955962136182E-2</v>
      </c>
      <c r="F93" s="48">
        <f>Pa_sa*E92+Pa_a*F92</f>
        <v>8.6155695312623067E-3</v>
      </c>
      <c r="G93" s="50">
        <f t="shared" si="15"/>
        <v>2.7629356235122207</v>
      </c>
      <c r="H93" s="40">
        <f t="shared" si="8"/>
        <v>0.95158173753089104</v>
      </c>
      <c r="I93" s="37">
        <f t="shared" si="9"/>
        <v>0.23853541269302767</v>
      </c>
      <c r="J93" s="38">
        <f t="shared" si="10"/>
        <v>0.6477201623112161</v>
      </c>
      <c r="K93" s="38">
        <f t="shared" si="11"/>
        <v>0.10334261713283359</v>
      </c>
      <c r="L93" s="38">
        <f t="shared" si="12"/>
        <v>7.2835413865180026E-3</v>
      </c>
      <c r="M93" s="39">
        <f t="shared" si="13"/>
        <v>3.118266476404639E-3</v>
      </c>
    </row>
    <row r="94" spans="1:13" ht="15" customHeight="1" thickBot="1" x14ac:dyDescent="0.25">
      <c r="A94" s="47">
        <f t="shared" si="14"/>
        <v>82</v>
      </c>
      <c r="B94" s="48">
        <f>Ph_sa*E93+Ph_a*F93</f>
        <v>0.62714754627037705</v>
      </c>
      <c r="C94" s="49">
        <f>Psj_h*B93+Psj_sj*C93</f>
        <v>1.7029593474024536</v>
      </c>
      <c r="D94" s="48">
        <f>Plj_sj*C93+Plj_lj*D93</f>
        <v>0.27170418007955022</v>
      </c>
      <c r="E94" s="48">
        <f>Psa_lj*D93+Psa_sa*E93</f>
        <v>1.9149588933939393E-2</v>
      </c>
      <c r="F94" s="48">
        <f>Pa_sa*E93+Pa_a*F93</f>
        <v>8.1984186214346406E-3</v>
      </c>
      <c r="G94" s="50">
        <f t="shared" si="15"/>
        <v>2.6291590813077548</v>
      </c>
      <c r="H94" s="40">
        <f t="shared" si="8"/>
        <v>0.95158173739237972</v>
      </c>
      <c r="I94" s="37">
        <f t="shared" si="9"/>
        <v>0.2385354126074529</v>
      </c>
      <c r="J94" s="38">
        <f t="shared" si="10"/>
        <v>0.6477201625073955</v>
      </c>
      <c r="K94" s="38">
        <f t="shared" si="11"/>
        <v>0.10334261704103634</v>
      </c>
      <c r="L94" s="38">
        <f t="shared" si="12"/>
        <v>7.2835413688297273E-3</v>
      </c>
      <c r="M94" s="39">
        <f t="shared" si="13"/>
        <v>3.1182664752855932E-3</v>
      </c>
    </row>
    <row r="95" spans="1:13" ht="15" customHeight="1" thickBot="1" x14ac:dyDescent="0.25">
      <c r="A95" s="47">
        <f t="shared" si="14"/>
        <v>83</v>
      </c>
      <c r="B95" s="48">
        <f>Ph_sa*E94+Ph_a*F94</f>
        <v>0.59678215136914581</v>
      </c>
      <c r="C95" s="49">
        <f>Psj_h*B94+Psj_sj*C94</f>
        <v>1.6205050149564293</v>
      </c>
      <c r="D95" s="48">
        <f>Plj_sj*C94+Plj_lj*D94</f>
        <v>0.25854873564017983</v>
      </c>
      <c r="E95" s="48">
        <f>Psa_lj*D94+Psa_sa*E94</f>
        <v>1.822239907445812E-2</v>
      </c>
      <c r="F95" s="48">
        <f>Pa_sa*E94+Pa_a*F94</f>
        <v>7.8014654315730712E-3</v>
      </c>
      <c r="G95" s="50">
        <f t="shared" si="15"/>
        <v>2.5018597664717861</v>
      </c>
      <c r="H95" s="40">
        <f t="shared" si="8"/>
        <v>0.95158173724087003</v>
      </c>
      <c r="I95" s="37">
        <f t="shared" si="9"/>
        <v>0.23853541248267074</v>
      </c>
      <c r="J95" s="38">
        <f t="shared" si="10"/>
        <v>0.64772016268590649</v>
      </c>
      <c r="K95" s="38">
        <f t="shared" si="11"/>
        <v>0.10334261700238886</v>
      </c>
      <c r="L95" s="38">
        <f t="shared" si="12"/>
        <v>7.2835413553798073E-3</v>
      </c>
      <c r="M95" s="39">
        <f t="shared" si="13"/>
        <v>3.11826647365411E-3</v>
      </c>
    </row>
    <row r="96" spans="1:13" ht="15" customHeight="1" thickBot="1" x14ac:dyDescent="0.25">
      <c r="A96" s="47">
        <f t="shared" si="14"/>
        <v>84</v>
      </c>
      <c r="B96" s="48">
        <f>Ph_sa*E95+Ph_a*F95</f>
        <v>0.56788699603499393</v>
      </c>
      <c r="C96" s="49">
        <f>Psj_h*B95+Psj_sj*C95</f>
        <v>1.5420429776885434</v>
      </c>
      <c r="D96" s="48">
        <f>Plj_sj*C95+Plj_lj*D95</f>
        <v>0.24603025501855033</v>
      </c>
      <c r="E96" s="48">
        <f>Psa_lj*D95+Psa_sa*E95</f>
        <v>1.7340102145943857E-2</v>
      </c>
      <c r="F96" s="48">
        <f>Pa_sa*E95+Pa_a*F95</f>
        <v>7.4237320242277176E-3</v>
      </c>
      <c r="G96" s="50">
        <f t="shared" si="15"/>
        <v>2.3807240629122597</v>
      </c>
      <c r="H96" s="40">
        <f t="shared" si="8"/>
        <v>0.95158173709933502</v>
      </c>
      <c r="I96" s="37">
        <f t="shared" si="9"/>
        <v>0.23853541234859316</v>
      </c>
      <c r="J96" s="38">
        <f t="shared" si="10"/>
        <v>0.64772016283240064</v>
      </c>
      <c r="K96" s="38">
        <f t="shared" si="11"/>
        <v>0.10334261700097649</v>
      </c>
      <c r="L96" s="38">
        <f t="shared" si="12"/>
        <v>7.2835413461282417E-3</v>
      </c>
      <c r="M96" s="39">
        <f t="shared" si="13"/>
        <v>3.1182664719012062E-3</v>
      </c>
    </row>
    <row r="97" spans="1:13" ht="15" customHeight="1" thickBot="1" x14ac:dyDescent="0.25">
      <c r="A97" s="47">
        <f t="shared" si="14"/>
        <v>85</v>
      </c>
      <c r="B97" s="48">
        <f>Ph_sa*E96+Ph_a*F96</f>
        <v>0.54039089388242689</v>
      </c>
      <c r="C97" s="49">
        <f>Psj_h*B96+Psj_sj*C96</f>
        <v>1.467379935638667</v>
      </c>
      <c r="D97" s="48">
        <f>Plj_sj*C96+Plj_lj*D96</f>
        <v>0.23411789749854911</v>
      </c>
      <c r="E97" s="48">
        <f>Psa_lj*D96+Psa_sa*E96</f>
        <v>1.6500524508886168E-2</v>
      </c>
      <c r="F97" s="48">
        <f>Pa_sa*E96+Pa_a*F96</f>
        <v>7.0642878117052228E-3</v>
      </c>
      <c r="G97" s="50">
        <f t="shared" si="15"/>
        <v>2.2654535393402346</v>
      </c>
      <c r="H97" s="40">
        <f t="shared" si="8"/>
        <v>0.95158173698070703</v>
      </c>
      <c r="I97" s="37">
        <f t="shared" si="9"/>
        <v>0.23853541222469929</v>
      </c>
      <c r="J97" s="38">
        <f t="shared" si="10"/>
        <v>0.64772016294185852</v>
      </c>
      <c r="K97" s="38">
        <f t="shared" si="11"/>
        <v>0.10334261702260775</v>
      </c>
      <c r="L97" s="38">
        <f t="shared" si="12"/>
        <v>7.2835413405527606E-3</v>
      </c>
      <c r="M97" s="39">
        <f t="shared" si="13"/>
        <v>3.1182664702815079E-3</v>
      </c>
    </row>
    <row r="98" spans="1:13" ht="15" customHeight="1" thickBot="1" x14ac:dyDescent="0.25">
      <c r="A98" s="47">
        <f t="shared" si="14"/>
        <v>86</v>
      </c>
      <c r="B98" s="48">
        <f>Ph_sa*E97+Ph_a*F97</f>
        <v>0.51422610522726042</v>
      </c>
      <c r="C98" s="49">
        <f>Psj_h*B97+Psj_sj*C97</f>
        <v>1.396331948124621</v>
      </c>
      <c r="D98" s="48">
        <f>Plj_sj*C97+Plj_lj*D97</f>
        <v>0.22278231563156414</v>
      </c>
      <c r="E98" s="48">
        <f>Psa_lj*D97+Psa_sa*E97</f>
        <v>1.5701597767532799E-2</v>
      </c>
      <c r="F98" s="48">
        <f>Pa_sa*E97+Pa_a*F97</f>
        <v>6.7222472634927526E-3</v>
      </c>
      <c r="G98" s="50">
        <f t="shared" si="15"/>
        <v>2.155764214014471</v>
      </c>
      <c r="H98" s="40">
        <f t="shared" si="8"/>
        <v>0.95158173689021541</v>
      </c>
      <c r="I98" s="37">
        <f t="shared" si="9"/>
        <v>0.23853541212174911</v>
      </c>
      <c r="J98" s="38">
        <f t="shared" si="10"/>
        <v>0.64772016301558655</v>
      </c>
      <c r="K98" s="38">
        <f t="shared" si="11"/>
        <v>0.103342617055832</v>
      </c>
      <c r="L98" s="38">
        <f t="shared" si="12"/>
        <v>7.2835413378967047E-3</v>
      </c>
      <c r="M98" s="39">
        <f t="shared" si="13"/>
        <v>3.1182664689356552E-3</v>
      </c>
    </row>
    <row r="99" spans="1:13" ht="15" customHeight="1" thickBot="1" x14ac:dyDescent="0.25">
      <c r="A99" s="47">
        <f t="shared" si="14"/>
        <v>87</v>
      </c>
      <c r="B99" s="48">
        <f>Ph_sa*E98+Ph_a*F98</f>
        <v>0.48932817020668795</v>
      </c>
      <c r="C99" s="49">
        <f>Psj_h*B98+Psj_sj*C98</f>
        <v>1.3287239805600093</v>
      </c>
      <c r="D99" s="48">
        <f>Plj_sj*C98+Plj_lj*D98</f>
        <v>0.21199558293179482</v>
      </c>
      <c r="E99" s="48">
        <f>Psa_lj*D98+Psa_sa*E98</f>
        <v>1.4941353674457088E-2</v>
      </c>
      <c r="F99" s="48">
        <f>Pa_sa*E98+Pa_a*F98</f>
        <v>6.3967677247114873E-3</v>
      </c>
      <c r="G99" s="50">
        <f t="shared" si="15"/>
        <v>2.0513858550976605</v>
      </c>
      <c r="H99" s="40">
        <f t="shared" si="8"/>
        <v>0.95158173682773728</v>
      </c>
      <c r="I99" s="37">
        <f t="shared" si="9"/>
        <v>0.23853541204387044</v>
      </c>
      <c r="J99" s="38">
        <f t="shared" si="10"/>
        <v>0.6477201630586229</v>
      </c>
      <c r="K99" s="38">
        <f t="shared" si="11"/>
        <v>0.10334261709223999</v>
      </c>
      <c r="L99" s="38">
        <f t="shared" si="12"/>
        <v>7.2835413373491227E-3</v>
      </c>
      <c r="M99" s="39">
        <f t="shared" si="13"/>
        <v>3.1182664679175903E-3</v>
      </c>
    </row>
    <row r="100" spans="1:13" ht="15" customHeight="1" thickBot="1" x14ac:dyDescent="0.25">
      <c r="A100" s="47">
        <f t="shared" si="14"/>
        <v>88</v>
      </c>
      <c r="B100" s="48">
        <f>Ph_sa*E99+Ph_a*F99</f>
        <v>0.4656357499800845</v>
      </c>
      <c r="C100" s="49">
        <f>Psj_h*B99+Psj_sj*C99</f>
        <v>1.2643894732232008</v>
      </c>
      <c r="D100" s="48">
        <f>Plj_sj*C99+Plj_lj*D99</f>
        <v>0.20173112507250965</v>
      </c>
      <c r="E100" s="48">
        <f>Psa_lj*D99+Psa_sa*E99</f>
        <v>1.4217919281683835E-2</v>
      </c>
      <c r="F100" s="48">
        <f>Pa_sa*E99+Pa_a*F99</f>
        <v>6.0870473402059476E-3</v>
      </c>
      <c r="G100" s="50">
        <f t="shared" si="15"/>
        <v>1.9520613148976846</v>
      </c>
      <c r="H100" s="40">
        <f t="shared" si="8"/>
        <v>0.95158173678987612</v>
      </c>
      <c r="I100" s="37">
        <f t="shared" si="9"/>
        <v>0.23853541199062711</v>
      </c>
      <c r="J100" s="38">
        <f t="shared" si="10"/>
        <v>0.64772016307770153</v>
      </c>
      <c r="K100" s="38">
        <f t="shared" si="11"/>
        <v>0.10334261712628795</v>
      </c>
      <c r="L100" s="38">
        <f t="shared" si="12"/>
        <v>7.2835413381618364E-3</v>
      </c>
      <c r="M100" s="39">
        <f t="shared" si="13"/>
        <v>3.1182664672215967E-3</v>
      </c>
    </row>
    <row r="101" spans="1:13" ht="15" customHeight="1" thickBot="1" x14ac:dyDescent="0.25">
      <c r="A101" s="47">
        <f t="shared" si="14"/>
        <v>89</v>
      </c>
      <c r="B101" s="48">
        <f>Ph_sa*E100+Ph_a*F100</f>
        <v>0.44309047561844239</v>
      </c>
      <c r="C101" s="49">
        <f>Psj_h*B100+Psj_sj*C100</f>
        <v>1.2031699309124673</v>
      </c>
      <c r="D101" s="48">
        <f>Plj_sj*C100+Plj_lj*D100</f>
        <v>0.19196365441412927</v>
      </c>
      <c r="E101" s="48">
        <f>Psa_lj*D100+Psa_sa*E100</f>
        <v>1.3529512326486061E-2</v>
      </c>
      <c r="F101" s="48">
        <f>Pa_sa*E100+Pa_a*F100</f>
        <v>5.7923230791433458E-3</v>
      </c>
      <c r="G101" s="50">
        <f t="shared" si="15"/>
        <v>1.8575458963506681</v>
      </c>
      <c r="H101" s="40">
        <f t="shared" si="8"/>
        <v>0.95158173677162761</v>
      </c>
      <c r="I101" s="37">
        <f t="shared" si="9"/>
        <v>0.23853541195883088</v>
      </c>
      <c r="J101" s="38">
        <f t="shared" si="10"/>
        <v>0.64772016307979963</v>
      </c>
      <c r="K101" s="38">
        <f t="shared" si="11"/>
        <v>0.10334261715484973</v>
      </c>
      <c r="L101" s="38">
        <f t="shared" si="12"/>
        <v>7.2835413397139316E-3</v>
      </c>
      <c r="M101" s="39">
        <f t="shared" si="13"/>
        <v>3.1182664668059803E-3</v>
      </c>
    </row>
    <row r="102" spans="1:13" ht="15" customHeight="1" thickBot="1" x14ac:dyDescent="0.25">
      <c r="A102" s="47">
        <f t="shared" si="14"/>
        <v>90</v>
      </c>
      <c r="B102" s="48">
        <f>Ph_sa*E101+Ph_a*F101</f>
        <v>0.42163680430971401</v>
      </c>
      <c r="C102" s="49">
        <f>Psj_h*B101+Psj_sj*C101</f>
        <v>1.1449145324739129</v>
      </c>
      <c r="D102" s="48">
        <f>Plj_sj*C101+Plj_lj*D101</f>
        <v>0.1826691077029689</v>
      </c>
      <c r="E102" s="48">
        <f>Psa_lj*D101+Psa_sa*E101</f>
        <v>1.2874436840531951E-2</v>
      </c>
      <c r="F102" s="48">
        <f>Pa_sa*E101+Pa_a*F101</f>
        <v>5.5118688552505315E-3</v>
      </c>
      <c r="G102" s="50">
        <f t="shared" si="15"/>
        <v>1.7676067501823785</v>
      </c>
      <c r="H102" s="40">
        <f t="shared" si="8"/>
        <v>0.95158173676759117</v>
      </c>
      <c r="I102" s="37">
        <f t="shared" si="9"/>
        <v>0.23853541194398034</v>
      </c>
      <c r="J102" s="38">
        <f t="shared" si="10"/>
        <v>0.64772016307121638</v>
      </c>
      <c r="K102" s="38">
        <f t="shared" si="11"/>
        <v>0.10334261717665506</v>
      </c>
      <c r="L102" s="38">
        <f t="shared" si="12"/>
        <v>7.2835413415362838E-3</v>
      </c>
      <c r="M102" s="39">
        <f t="shared" si="13"/>
        <v>3.1182664666118904E-3</v>
      </c>
    </row>
    <row r="103" spans="1:13" ht="15" customHeight="1" thickBot="1" x14ac:dyDescent="0.25">
      <c r="A103" s="47">
        <f t="shared" si="14"/>
        <v>91</v>
      </c>
      <c r="B103" s="48">
        <f>Ph_sa*E102+Ph_a*F102</f>
        <v>0.40122188252566848</v>
      </c>
      <c r="C103" s="49">
        <f>Psj_h*B102+Psj_sj*C102</f>
        <v>1.0894797592382177</v>
      </c>
      <c r="D103" s="48">
        <f>Plj_sj*C102+Plj_lj*D102</f>
        <v>0.17382458678712448</v>
      </c>
      <c r="E103" s="48">
        <f>Psa_lj*D102+Psa_sa*E102</f>
        <v>1.2251078971599199E-2</v>
      </c>
      <c r="F103" s="48">
        <f>Pa_sa*E102+Pa_a*F102</f>
        <v>5.2449937380556547E-3</v>
      </c>
      <c r="G103" s="50">
        <f t="shared" si="15"/>
        <v>1.6820223012606654</v>
      </c>
      <c r="H103" s="40">
        <f t="shared" si="8"/>
        <v>0.95158173677276536</v>
      </c>
      <c r="I103" s="37">
        <f t="shared" si="9"/>
        <v>0.23853541194130135</v>
      </c>
      <c r="J103" s="38">
        <f t="shared" si="10"/>
        <v>0.64772016305708868</v>
      </c>
      <c r="K103" s="38">
        <f t="shared" si="11"/>
        <v>0.10334261719172452</v>
      </c>
      <c r="L103" s="38">
        <f t="shared" si="12"/>
        <v>7.2835413433086412E-3</v>
      </c>
      <c r="M103" s="39">
        <f t="shared" si="13"/>
        <v>3.1182664665769079E-3</v>
      </c>
    </row>
    <row r="104" spans="1:13" ht="15" customHeight="1" thickBot="1" x14ac:dyDescent="0.25">
      <c r="A104" s="47">
        <f t="shared" si="14"/>
        <v>92</v>
      </c>
      <c r="B104" s="48">
        <f>Ph_sa*E103+Ph_a*F103</f>
        <v>0.38179541581320303</v>
      </c>
      <c r="C104" s="49">
        <f>Psj_h*B103+Psj_sj*C103</f>
        <v>1.0367290414492931</v>
      </c>
      <c r="D104" s="48">
        <f>Plj_sj*C103+Plj_lj*D103</f>
        <v>0.16540830220333702</v>
      </c>
      <c r="E104" s="48">
        <f>Psa_lj*D103+Psa_sa*E103</f>
        <v>1.1657903007586019E-2</v>
      </c>
      <c r="F104" s="48">
        <f>Pa_sa*E103+Pa_a*F103</f>
        <v>4.9910402507283812E-3</v>
      </c>
      <c r="G104" s="50">
        <f t="shared" si="15"/>
        <v>1.6005817027241476</v>
      </c>
      <c r="H104" s="40">
        <f t="shared" si="8"/>
        <v>0.95158173678298474</v>
      </c>
      <c r="I104" s="37">
        <f t="shared" si="9"/>
        <v>0.23853541194641759</v>
      </c>
      <c r="J104" s="38">
        <f t="shared" si="10"/>
        <v>0.64772016304122926</v>
      </c>
      <c r="K104" s="38">
        <f t="shared" si="11"/>
        <v>0.10334261720086921</v>
      </c>
      <c r="L104" s="38">
        <f t="shared" si="12"/>
        <v>7.2835413448401774E-3</v>
      </c>
      <c r="M104" s="39">
        <f t="shared" si="13"/>
        <v>3.1182664666438227E-3</v>
      </c>
    </row>
    <row r="105" spans="1:13" ht="15" customHeight="1" thickBot="1" x14ac:dyDescent="0.25">
      <c r="A105" s="47">
        <f t="shared" si="14"/>
        <v>93</v>
      </c>
      <c r="B105" s="48">
        <f>Ph_sa*E104+Ph_a*F104</f>
        <v>0.3633095448894727</v>
      </c>
      <c r="C105" s="49">
        <f>Psj_h*B104+Psj_sj*C104</f>
        <v>0.98653242181276513</v>
      </c>
      <c r="D105" s="48">
        <f>Plj_sj*C104+Plj_lj*D104</f>
        <v>0.15739951949570921</v>
      </c>
      <c r="E105" s="48">
        <f>Psa_lj*D104+Psa_sa*E104</f>
        <v>1.109344759303707E-2</v>
      </c>
      <c r="F105" s="48">
        <f>Pa_sa*E104+Pa_a*F104</f>
        <v>4.7493827503270799E-3</v>
      </c>
      <c r="G105" s="50">
        <f t="shared" si="15"/>
        <v>1.5230843165413113</v>
      </c>
      <c r="H105" s="40">
        <f t="shared" si="8"/>
        <v>0.95158173679509195</v>
      </c>
      <c r="I105" s="37">
        <f t="shared" si="9"/>
        <v>0.23853541195571656</v>
      </c>
      <c r="J105" s="38">
        <f t="shared" si="10"/>
        <v>0.64772016302618596</v>
      </c>
      <c r="K105" s="38">
        <f t="shared" si="11"/>
        <v>0.10334261720528982</v>
      </c>
      <c r="L105" s="38">
        <f t="shared" si="12"/>
        <v>7.2835413460422029E-3</v>
      </c>
      <c r="M105" s="39">
        <f t="shared" si="13"/>
        <v>3.1182664667654073E-3</v>
      </c>
    </row>
    <row r="106" spans="1:13" ht="15" customHeight="1" thickBot="1" x14ac:dyDescent="0.25">
      <c r="A106" s="47">
        <f t="shared" si="14"/>
        <v>94</v>
      </c>
      <c r="B106" s="48">
        <f>Ph_sa*E105+Ph_a*F105</f>
        <v>0.3457187277357629</v>
      </c>
      <c r="C106" s="49">
        <f>Psj_h*B105+Psj_sj*C105</f>
        <v>0.938766235334768</v>
      </c>
      <c r="D106" s="48">
        <f>Plj_sj*C105+Plj_lj*D105</f>
        <v>0.14977850813388091</v>
      </c>
      <c r="E106" s="48">
        <f>Psa_lj*D105+Psa_sa*E105</f>
        <v>1.0556322128869757E-2</v>
      </c>
      <c r="F106" s="48">
        <f>Pa_sa*E105+Pa_a*F105</f>
        <v>4.519425886464902E-3</v>
      </c>
      <c r="G106" s="50">
        <f t="shared" si="15"/>
        <v>1.4493392192197465</v>
      </c>
      <c r="H106" s="40">
        <f t="shared" si="8"/>
        <v>0.95158173680692382</v>
      </c>
      <c r="I106" s="37">
        <f t="shared" si="9"/>
        <v>0.2385354119664829</v>
      </c>
      <c r="J106" s="38">
        <f t="shared" si="10"/>
        <v>0.6477201630134275</v>
      </c>
      <c r="K106" s="38">
        <f t="shared" si="11"/>
        <v>0.10334261720628408</v>
      </c>
      <c r="L106" s="38">
        <f t="shared" si="12"/>
        <v>7.283541346899289E-3</v>
      </c>
      <c r="M106" s="39">
        <f t="shared" si="13"/>
        <v>3.1182664669061671E-3</v>
      </c>
    </row>
    <row r="107" spans="1:13" ht="15" customHeight="1" thickBot="1" x14ac:dyDescent="0.25">
      <c r="A107" s="47">
        <f t="shared" si="14"/>
        <v>95</v>
      </c>
      <c r="B107" s="48">
        <f>Ph_sa*E106+Ph_a*F106</f>
        <v>0.32897962739980902</v>
      </c>
      <c r="C107" s="49">
        <f>Psj_h*B106+Psj_sj*C106</f>
        <v>0.89331280466198182</v>
      </c>
      <c r="D107" s="48">
        <f>Plj_sj*C106+Plj_lj*D106</f>
        <v>0.14252649290469385</v>
      </c>
      <c r="E107" s="48">
        <f>Psa_lj*D106+Psa_sa*E106</f>
        <v>1.0045203346432913E-2</v>
      </c>
      <c r="F107" s="48">
        <f>Pa_sa*E106+Pa_a*F106</f>
        <v>4.3006031345998071E-3</v>
      </c>
      <c r="G107" s="50">
        <f t="shared" si="15"/>
        <v>1.3791647314475173</v>
      </c>
      <c r="H107" s="40">
        <f t="shared" si="8"/>
        <v>0.95158173681718428</v>
      </c>
      <c r="I107" s="37">
        <f t="shared" si="9"/>
        <v>0.2385354119768745</v>
      </c>
      <c r="J107" s="38">
        <f t="shared" si="10"/>
        <v>0.64772016300358526</v>
      </c>
      <c r="K107" s="38">
        <f t="shared" si="11"/>
        <v>0.10334261720505543</v>
      </c>
      <c r="L107" s="38">
        <f t="shared" si="12"/>
        <v>7.283541347442855E-3</v>
      </c>
      <c r="M107" s="39">
        <f t="shared" si="13"/>
        <v>3.1182664670420207E-3</v>
      </c>
    </row>
    <row r="108" spans="1:13" ht="15" customHeight="1" thickBot="1" x14ac:dyDescent="0.25">
      <c r="A108" s="47">
        <f t="shared" si="14"/>
        <v>96</v>
      </c>
      <c r="B108" s="48">
        <f>Ph_sa*E107+Ph_a*F107</f>
        <v>0.31305100523029916</v>
      </c>
      <c r="C108" s="49">
        <f>Psj_h*B107+Psj_sj*C107</f>
        <v>0.85006015017224423</v>
      </c>
      <c r="D108" s="48">
        <f>Plj_sj*C107+Plj_lj*D107</f>
        <v>0.13562560765749701</v>
      </c>
      <c r="E108" s="48">
        <f>Psa_lj*D107+Psa_sa*E107</f>
        <v>9.5588320474564309E-3</v>
      </c>
      <c r="F108" s="48">
        <f>Pa_sa*E107+Pa_a*F107</f>
        <v>4.0923754003371121E-3</v>
      </c>
      <c r="G108" s="50">
        <f t="shared" si="15"/>
        <v>1.3123879705078341</v>
      </c>
      <c r="H108" s="40">
        <f t="shared" si="8"/>
        <v>0.95158173682526248</v>
      </c>
      <c r="I108" s="37">
        <f t="shared" si="9"/>
        <v>0.23853541198580383</v>
      </c>
      <c r="J108" s="38">
        <f t="shared" si="10"/>
        <v>0.64772016299670121</v>
      </c>
      <c r="K108" s="38">
        <f t="shared" si="11"/>
        <v>0.10334261720260672</v>
      </c>
      <c r="L108" s="38">
        <f t="shared" si="12"/>
        <v>7.2835413477293611E-3</v>
      </c>
      <c r="M108" s="39">
        <f t="shared" si="13"/>
        <v>3.118266467158755E-3</v>
      </c>
    </row>
    <row r="109" spans="1:13" ht="15" customHeight="1" thickBot="1" x14ac:dyDescent="0.25">
      <c r="A109" s="47">
        <f t="shared" si="14"/>
        <v>97</v>
      </c>
      <c r="B109" s="48">
        <f>Ph_sa*E108+Ph_a*F108</f>
        <v>0.29789361928065011</v>
      </c>
      <c r="C109" s="49">
        <f>Psj_h*B108+Psj_sj*C108</f>
        <v>0.80890171410153966</v>
      </c>
      <c r="D109" s="48">
        <f>Plj_sj*C108+Plj_lj*D108</f>
        <v>0.12905885128907102</v>
      </c>
      <c r="E109" s="48">
        <f>Psa_lj*D108+Psa_sa*E108</f>
        <v>9.0960100018577308E-3</v>
      </c>
      <c r="F109" s="48">
        <f>Pa_sa*E108+Pa_a*F108</f>
        <v>3.8942296913075996E-3</v>
      </c>
      <c r="G109" s="50">
        <f t="shared" si="15"/>
        <v>1.2488444243644261</v>
      </c>
      <c r="H109" s="40">
        <f t="shared" si="8"/>
        <v>0.95158173683104286</v>
      </c>
      <c r="I109" s="37">
        <f t="shared" si="9"/>
        <v>0.23853541199277645</v>
      </c>
      <c r="J109" s="38">
        <f t="shared" si="10"/>
        <v>0.64772016299245094</v>
      </c>
      <c r="K109" s="38">
        <f t="shared" si="11"/>
        <v>0.10334261719969874</v>
      </c>
      <c r="L109" s="38">
        <f t="shared" si="12"/>
        <v>7.2835413478239772E-3</v>
      </c>
      <c r="M109" s="39">
        <f t="shared" si="13"/>
        <v>3.1182664672499047E-3</v>
      </c>
    </row>
    <row r="110" spans="1:13" ht="15" customHeight="1" thickBot="1" x14ac:dyDescent="0.25">
      <c r="A110" s="47">
        <f t="shared" si="14"/>
        <v>98</v>
      </c>
      <c r="B110" s="48">
        <f>Ph_sa*E109+Ph_a*F109</f>
        <v>0.28347012763184148</v>
      </c>
      <c r="C110" s="49">
        <f>Psj_h*B109+Psj_sj*C109</f>
        <v>0.76973609802782117</v>
      </c>
      <c r="D110" s="48">
        <f>Plj_sj*C109+Plj_lj*D109</f>
        <v>0.12281004585969202</v>
      </c>
      <c r="E110" s="48">
        <f>Psa_lj*D109+Psa_sa*E109</f>
        <v>8.655596995759322E-3</v>
      </c>
      <c r="F110" s="48">
        <f>Pa_sa*E109+Pa_a*F109</f>
        <v>3.7056778533503007E-3</v>
      </c>
      <c r="G110" s="50">
        <f t="shared" si="15"/>
        <v>1.1883775463684645</v>
      </c>
      <c r="H110" s="40">
        <f t="shared" si="8"/>
        <v>0.95158173683472547</v>
      </c>
      <c r="I110" s="37">
        <f t="shared" si="9"/>
        <v>0.23853541199772016</v>
      </c>
      <c r="J110" s="38">
        <f t="shared" si="10"/>
        <v>0.64772016299032231</v>
      </c>
      <c r="K110" s="38">
        <f t="shared" si="11"/>
        <v>0.10334261719685331</v>
      </c>
      <c r="L110" s="38">
        <f t="shared" si="12"/>
        <v>7.2835413477894805E-3</v>
      </c>
      <c r="M110" s="39">
        <f t="shared" si="13"/>
        <v>3.1182664673145297E-3</v>
      </c>
    </row>
    <row r="111" spans="1:13" ht="15" customHeight="1" thickBot="1" x14ac:dyDescent="0.25">
      <c r="A111" s="47">
        <f t="shared" si="14"/>
        <v>99</v>
      </c>
      <c r="B111" s="48">
        <f>Ph_sa*E110+Ph_a*F110</f>
        <v>0.26974499639618743</v>
      </c>
      <c r="C111" s="49">
        <f>Psj_h*B110+Psj_sj*C110</f>
        <v>0.73246681306505124</v>
      </c>
      <c r="D111" s="48">
        <f>Plj_sj*C110+Plj_lj*D110</f>
        <v>0.11686379673712524</v>
      </c>
      <c r="E111" s="48">
        <f>Psa_lj*D110+Psa_sa*E110</f>
        <v>8.2365080224420066E-3</v>
      </c>
      <c r="F111" s="48">
        <f>Pa_sa*E110+Pa_a*F110</f>
        <v>3.5262553678870471E-3</v>
      </c>
      <c r="G111" s="50">
        <f t="shared" si="15"/>
        <v>1.130838369588693</v>
      </c>
      <c r="H111" s="40">
        <f t="shared" si="8"/>
        <v>0.95158173683668357</v>
      </c>
      <c r="I111" s="37">
        <f t="shared" si="9"/>
        <v>0.23853541200083148</v>
      </c>
      <c r="J111" s="38">
        <f t="shared" si="10"/>
        <v>0.64772016298974988</v>
      </c>
      <c r="K111" s="38">
        <f t="shared" si="11"/>
        <v>0.10334261719438366</v>
      </c>
      <c r="L111" s="38">
        <f t="shared" si="12"/>
        <v>7.2835413476797558E-3</v>
      </c>
      <c r="M111" s="39">
        <f t="shared" si="13"/>
        <v>3.1182664673551994E-3</v>
      </c>
    </row>
    <row r="112" spans="1:13" ht="15" customHeight="1" x14ac:dyDescent="0.2">
      <c r="A112" s="47">
        <f t="shared" si="14"/>
        <v>100</v>
      </c>
      <c r="B112" s="48">
        <f>Ph_sa*E111+Ph_a*F111</f>
        <v>0.25668441217542864</v>
      </c>
      <c r="C112" s="49">
        <f>Psj_h*B111+Psj_sj*C111</f>
        <v>0.69700204215215744</v>
      </c>
      <c r="D112" s="48">
        <f>Plj_sj*C111+Plj_lj*D111</f>
        <v>0.1112054546703487</v>
      </c>
      <c r="E112" s="48">
        <f>Psa_lj*D111+Psa_sa*E111</f>
        <v>7.8377106093108287E-3</v>
      </c>
      <c r="F112" s="48">
        <f>Pa_sa*E111+Pa_a*F111</f>
        <v>3.3555202075263722E-3</v>
      </c>
      <c r="G112" s="50">
        <f t="shared" si="15"/>
        <v>1.0760851398147719</v>
      </c>
      <c r="H112" s="40">
        <f t="shared" si="8"/>
        <v>0</v>
      </c>
      <c r="I112" s="37">
        <f t="shared" si="9"/>
        <v>0.23853541200244816</v>
      </c>
      <c r="J112" s="38">
        <f t="shared" si="10"/>
        <v>0.64772016299020108</v>
      </c>
      <c r="K112" s="38">
        <f t="shared" si="11"/>
        <v>0.10334261719243763</v>
      </c>
      <c r="L112" s="38">
        <f t="shared" si="12"/>
        <v>7.2835413475368172E-3</v>
      </c>
      <c r="M112" s="39">
        <f t="shared" si="13"/>
        <v>3.1182664673763292E-3</v>
      </c>
    </row>
    <row r="113" spans="1:9" ht="15" customHeight="1" x14ac:dyDescent="0.25">
      <c r="A113" s="22"/>
      <c r="B113" s="21"/>
      <c r="C113" s="21"/>
      <c r="D113" s="21"/>
      <c r="E113" s="21"/>
      <c r="F113" s="21"/>
      <c r="G113" s="21"/>
      <c r="H113" s="21"/>
    </row>
    <row r="114" spans="1:9" ht="15" customHeight="1" x14ac:dyDescent="0.25">
      <c r="A114" s="22"/>
      <c r="B114" s="21"/>
      <c r="C114" s="21"/>
      <c r="D114" s="21"/>
      <c r="E114" s="21"/>
      <c r="F114" s="21"/>
      <c r="G114" s="21"/>
      <c r="H114" s="21"/>
    </row>
    <row r="115" spans="1:9" ht="15" customHeight="1" x14ac:dyDescent="0.25">
      <c r="A115" s="22"/>
      <c r="B115" s="21"/>
      <c r="C115" s="21"/>
      <c r="D115" s="21"/>
      <c r="E115" s="21"/>
      <c r="F115" s="21"/>
      <c r="G115" s="21"/>
      <c r="H115" s="21"/>
    </row>
    <row r="116" spans="1:9" ht="15" customHeight="1" x14ac:dyDescent="0.25">
      <c r="A116" s="22"/>
      <c r="B116" s="21"/>
      <c r="C116" s="21"/>
      <c r="D116" s="21"/>
      <c r="E116" s="21"/>
      <c r="F116" s="21"/>
      <c r="G116" s="21"/>
      <c r="H116" s="21"/>
    </row>
    <row r="117" spans="1:9" ht="15" customHeight="1" x14ac:dyDescent="0.25">
      <c r="A117" s="22"/>
      <c r="B117" s="21"/>
      <c r="C117" s="21"/>
      <c r="D117" s="21"/>
      <c r="E117" s="21"/>
      <c r="F117" s="21"/>
      <c r="G117" s="21"/>
      <c r="H117" s="21"/>
    </row>
    <row r="118" spans="1:9" ht="15" customHeight="1" x14ac:dyDescent="0.25">
      <c r="B118" s="22"/>
      <c r="C118" s="21"/>
      <c r="D118" s="21"/>
      <c r="E118" s="21"/>
      <c r="F118" s="21"/>
      <c r="G118" s="21"/>
      <c r="H118" s="21"/>
      <c r="I118" s="21"/>
    </row>
    <row r="119" spans="1:9" ht="15" customHeight="1" x14ac:dyDescent="0.25">
      <c r="B119" s="22"/>
      <c r="C119" s="21"/>
      <c r="D119" s="21"/>
      <c r="E119" s="21"/>
      <c r="F119" s="21"/>
      <c r="G119" s="21"/>
      <c r="H119" s="21"/>
      <c r="I119" s="21"/>
    </row>
    <row r="120" spans="1:9" ht="15" customHeight="1" x14ac:dyDescent="0.25">
      <c r="B120" s="22"/>
      <c r="C120" s="21"/>
      <c r="D120" s="21"/>
      <c r="E120" s="21"/>
      <c r="F120" s="21"/>
      <c r="G120" s="21"/>
      <c r="H120" s="21"/>
      <c r="I120" s="21"/>
    </row>
    <row r="121" spans="1:9" ht="15" customHeight="1" x14ac:dyDescent="0.25">
      <c r="B121" s="22"/>
      <c r="C121" s="21"/>
      <c r="D121" s="21"/>
      <c r="E121" s="21"/>
      <c r="F121" s="21"/>
      <c r="G121" s="21"/>
      <c r="H121" s="21"/>
      <c r="I121" s="21"/>
    </row>
    <row r="122" spans="1:9" ht="15" customHeight="1" x14ac:dyDescent="0.25">
      <c r="B122" s="22"/>
      <c r="C122" s="21"/>
      <c r="D122" s="21"/>
      <c r="E122" s="21"/>
      <c r="F122" s="21"/>
      <c r="G122" s="21"/>
      <c r="H122" s="21"/>
      <c r="I122" s="21"/>
    </row>
    <row r="123" spans="1:9" ht="15" customHeight="1" x14ac:dyDescent="0.25">
      <c r="B123" s="22"/>
      <c r="C123" s="21"/>
      <c r="D123" s="21"/>
      <c r="E123" s="21"/>
      <c r="F123" s="21"/>
      <c r="G123" s="21"/>
      <c r="H123" s="21"/>
      <c r="I123" s="21"/>
    </row>
    <row r="124" spans="1:9" ht="15" customHeight="1" x14ac:dyDescent="0.25">
      <c r="B124" s="22"/>
      <c r="C124" s="21"/>
      <c r="D124" s="21"/>
      <c r="E124" s="21"/>
      <c r="F124" s="21"/>
      <c r="G124" s="21"/>
      <c r="H124" s="21"/>
      <c r="I124" s="21"/>
    </row>
    <row r="125" spans="1:9" ht="15" customHeight="1" x14ac:dyDescent="0.25">
      <c r="B125" s="22"/>
      <c r="C125" s="21"/>
      <c r="D125" s="21"/>
      <c r="E125" s="21"/>
      <c r="F125" s="21"/>
      <c r="G125" s="21"/>
      <c r="H125" s="21"/>
      <c r="I125" s="21"/>
    </row>
    <row r="126" spans="1:9" ht="15" customHeight="1" x14ac:dyDescent="0.25">
      <c r="B126" s="22"/>
      <c r="C126" s="21"/>
      <c r="D126" s="21"/>
      <c r="E126" s="21"/>
      <c r="F126" s="21"/>
      <c r="G126" s="21"/>
      <c r="H126" s="21"/>
      <c r="I126" s="21"/>
    </row>
    <row r="127" spans="1:9" ht="15" customHeight="1" x14ac:dyDescent="0.25">
      <c r="B127" s="22"/>
      <c r="C127" s="21"/>
      <c r="D127" s="21"/>
      <c r="E127" s="21"/>
      <c r="F127" s="21"/>
      <c r="G127" s="21"/>
      <c r="H127" s="21"/>
      <c r="I127" s="21"/>
    </row>
    <row r="128" spans="1:9" ht="15" customHeight="1" x14ac:dyDescent="0.25">
      <c r="B128" s="22"/>
      <c r="C128" s="21"/>
      <c r="D128" s="21"/>
      <c r="E128" s="21"/>
      <c r="F128" s="21"/>
      <c r="G128" s="21"/>
      <c r="H128" s="21"/>
      <c r="I128" s="21"/>
    </row>
    <row r="129" spans="2:9" ht="15" customHeight="1" x14ac:dyDescent="0.25">
      <c r="B129" s="22"/>
      <c r="C129" s="21"/>
      <c r="D129" s="21"/>
      <c r="E129" s="21"/>
      <c r="F129" s="21"/>
      <c r="G129" s="21"/>
      <c r="H129" s="21"/>
      <c r="I129" s="21"/>
    </row>
    <row r="130" spans="2:9" ht="15" customHeight="1" x14ac:dyDescent="0.25">
      <c r="B130" s="22"/>
      <c r="C130" s="21"/>
      <c r="D130" s="21"/>
      <c r="E130" s="21"/>
      <c r="F130" s="21"/>
      <c r="G130" s="21"/>
      <c r="H130" s="21"/>
      <c r="I130" s="21"/>
    </row>
    <row r="131" spans="2:9" ht="15" customHeight="1" x14ac:dyDescent="0.25">
      <c r="B131" s="22"/>
      <c r="C131" s="21"/>
      <c r="D131" s="21"/>
      <c r="E131" s="21"/>
      <c r="F131" s="21"/>
      <c r="G131" s="21"/>
      <c r="H131" s="21"/>
      <c r="I131" s="21"/>
    </row>
    <row r="132" spans="2:9" ht="15" customHeight="1" x14ac:dyDescent="0.25">
      <c r="B132" s="22"/>
      <c r="C132" s="21"/>
      <c r="D132" s="21"/>
      <c r="E132" s="21"/>
      <c r="F132" s="21"/>
      <c r="G132" s="21"/>
      <c r="H132" s="21"/>
      <c r="I132" s="21"/>
    </row>
    <row r="133" spans="2:9" ht="15" customHeight="1" x14ac:dyDescent="0.25">
      <c r="B133" s="22"/>
      <c r="C133" s="21"/>
      <c r="D133" s="21"/>
      <c r="E133" s="21"/>
      <c r="F133" s="21"/>
      <c r="G133" s="21"/>
      <c r="H133" s="21"/>
      <c r="I133" s="21"/>
    </row>
    <row r="134" spans="2:9" ht="15" customHeight="1" x14ac:dyDescent="0.25">
      <c r="B134" s="22"/>
      <c r="C134" s="21"/>
      <c r="D134" s="21"/>
      <c r="E134" s="21"/>
      <c r="F134" s="21"/>
      <c r="G134" s="21"/>
      <c r="H134" s="21"/>
      <c r="I134" s="21"/>
    </row>
    <row r="135" spans="2:9" ht="15" customHeight="1" x14ac:dyDescent="0.25">
      <c r="B135" s="22"/>
      <c r="C135" s="21"/>
      <c r="D135" s="21"/>
      <c r="E135" s="21"/>
      <c r="F135" s="21"/>
      <c r="G135" s="21"/>
      <c r="H135" s="21"/>
      <c r="I135" s="21"/>
    </row>
    <row r="136" spans="2:9" ht="15" customHeight="1" x14ac:dyDescent="0.25">
      <c r="B136" s="22"/>
      <c r="C136" s="21"/>
      <c r="D136" s="21"/>
      <c r="E136" s="21"/>
      <c r="F136" s="21"/>
      <c r="G136" s="21"/>
      <c r="H136" s="21"/>
      <c r="I136" s="21"/>
    </row>
    <row r="137" spans="2:9" ht="15" customHeight="1" x14ac:dyDescent="0.25">
      <c r="B137" s="22"/>
      <c r="C137" s="21"/>
      <c r="D137" s="21"/>
      <c r="E137" s="21"/>
      <c r="F137" s="21"/>
      <c r="G137" s="21"/>
      <c r="H137" s="21"/>
      <c r="I137" s="21"/>
    </row>
    <row r="138" spans="2:9" ht="15" customHeight="1" x14ac:dyDescent="0.25">
      <c r="B138" s="22"/>
      <c r="C138" s="21"/>
      <c r="D138" s="21"/>
      <c r="E138" s="21"/>
      <c r="F138" s="21"/>
      <c r="G138" s="21"/>
      <c r="H138" s="21"/>
      <c r="I138" s="21"/>
    </row>
    <row r="139" spans="2:9" ht="15" customHeight="1" x14ac:dyDescent="0.25">
      <c r="B139" s="22"/>
      <c r="C139" s="21"/>
      <c r="D139" s="21"/>
      <c r="E139" s="21"/>
      <c r="F139" s="21"/>
      <c r="G139" s="21"/>
      <c r="H139" s="21"/>
      <c r="I139" s="21"/>
    </row>
    <row r="140" spans="2:9" ht="15" customHeight="1" x14ac:dyDescent="0.25">
      <c r="B140" s="22"/>
      <c r="C140" s="21"/>
      <c r="D140" s="21"/>
      <c r="E140" s="21"/>
      <c r="F140" s="21"/>
      <c r="G140" s="21"/>
      <c r="H140" s="21"/>
      <c r="I140" s="21"/>
    </row>
    <row r="141" spans="2:9" ht="15" customHeight="1" x14ac:dyDescent="0.25">
      <c r="B141" s="22"/>
      <c r="C141" s="21"/>
      <c r="D141" s="21"/>
      <c r="E141" s="21"/>
      <c r="F141" s="21"/>
      <c r="G141" s="21"/>
      <c r="H141" s="21"/>
      <c r="I141" s="21"/>
    </row>
    <row r="142" spans="2:9" ht="15" customHeight="1" x14ac:dyDescent="0.25">
      <c r="B142" s="22"/>
      <c r="C142" s="21"/>
      <c r="D142" s="21"/>
      <c r="E142" s="21"/>
      <c r="F142" s="21"/>
      <c r="G142" s="21"/>
      <c r="H142" s="21"/>
      <c r="I142" s="21"/>
    </row>
    <row r="143" spans="2:9" ht="15" customHeight="1" x14ac:dyDescent="0.25">
      <c r="B143" s="22"/>
      <c r="C143" s="21"/>
      <c r="D143" s="21"/>
      <c r="E143" s="21"/>
      <c r="F143" s="21"/>
      <c r="G143" s="21"/>
      <c r="H143" s="21"/>
      <c r="I143" s="21"/>
    </row>
    <row r="144" spans="2:9" ht="15" customHeight="1" x14ac:dyDescent="0.25">
      <c r="B144" s="22"/>
      <c r="C144" s="21"/>
      <c r="D144" s="21"/>
      <c r="E144" s="21"/>
      <c r="F144" s="21"/>
      <c r="G144" s="21"/>
      <c r="H144" s="21"/>
      <c r="I144" s="21"/>
    </row>
    <row r="145" spans="2:9" ht="15" customHeight="1" x14ac:dyDescent="0.25">
      <c r="B145" s="22"/>
      <c r="C145" s="21"/>
      <c r="D145" s="21"/>
      <c r="E145" s="21"/>
      <c r="F145" s="21"/>
      <c r="G145" s="21"/>
      <c r="H145" s="21"/>
      <c r="I145" s="21"/>
    </row>
    <row r="146" spans="2:9" ht="15" customHeight="1" x14ac:dyDescent="0.25">
      <c r="B146" s="22"/>
      <c r="C146" s="21"/>
      <c r="D146" s="21"/>
      <c r="E146" s="21"/>
      <c r="F146" s="21"/>
      <c r="G146" s="21"/>
      <c r="H146" s="21"/>
      <c r="I146" s="21"/>
    </row>
    <row r="147" spans="2:9" ht="15" customHeight="1" x14ac:dyDescent="0.25">
      <c r="B147" s="22"/>
      <c r="C147" s="21"/>
      <c r="D147" s="21"/>
      <c r="E147" s="21"/>
      <c r="F147" s="21"/>
      <c r="G147" s="21"/>
      <c r="H147" s="21"/>
      <c r="I147" s="21"/>
    </row>
    <row r="148" spans="2:9" ht="15" customHeight="1" x14ac:dyDescent="0.25">
      <c r="B148" s="22"/>
      <c r="C148" s="21"/>
      <c r="D148" s="21"/>
      <c r="E148" s="21"/>
      <c r="F148" s="21"/>
      <c r="G148" s="21"/>
      <c r="H148" s="21"/>
      <c r="I148" s="21"/>
    </row>
    <row r="149" spans="2:9" ht="15" customHeight="1" x14ac:dyDescent="0.25">
      <c r="B149" s="22"/>
      <c r="C149" s="21"/>
      <c r="D149" s="21"/>
      <c r="E149" s="21"/>
      <c r="F149" s="21"/>
      <c r="G149" s="21"/>
      <c r="H149" s="21"/>
      <c r="I149" s="21"/>
    </row>
    <row r="150" spans="2:9" ht="15" customHeight="1" x14ac:dyDescent="0.25">
      <c r="B150" s="22"/>
      <c r="C150" s="21"/>
      <c r="D150" s="21"/>
      <c r="E150" s="21"/>
      <c r="F150" s="21"/>
      <c r="G150" s="21"/>
      <c r="H150" s="21"/>
      <c r="I150" s="21"/>
    </row>
    <row r="151" spans="2:9" ht="15" customHeight="1" x14ac:dyDescent="0.25">
      <c r="B151" s="22"/>
      <c r="C151" s="21"/>
      <c r="D151" s="21"/>
      <c r="E151" s="21"/>
      <c r="F151" s="21"/>
      <c r="G151" s="21"/>
      <c r="H151" s="21"/>
      <c r="I151" s="21"/>
    </row>
    <row r="152" spans="2:9" ht="15" customHeight="1" x14ac:dyDescent="0.25">
      <c r="B152" s="22"/>
      <c r="C152" s="21"/>
      <c r="D152" s="21"/>
      <c r="E152" s="21"/>
      <c r="F152" s="21"/>
      <c r="G152" s="21"/>
      <c r="H152" s="21"/>
      <c r="I152" s="21"/>
    </row>
    <row r="153" spans="2:9" ht="15" customHeight="1" x14ac:dyDescent="0.25">
      <c r="B153" s="22"/>
      <c r="C153" s="21"/>
      <c r="D153" s="21"/>
      <c r="E153" s="21"/>
      <c r="F153" s="21"/>
      <c r="G153" s="21"/>
      <c r="H153" s="21"/>
      <c r="I153" s="21"/>
    </row>
    <row r="154" spans="2:9" ht="15" customHeight="1" x14ac:dyDescent="0.25">
      <c r="B154" s="22"/>
      <c r="C154" s="21"/>
      <c r="D154" s="21"/>
      <c r="E154" s="21"/>
      <c r="F154" s="21"/>
      <c r="G154" s="21"/>
      <c r="H154" s="21"/>
      <c r="I154" s="21"/>
    </row>
    <row r="155" spans="2:9" ht="15" customHeight="1" x14ac:dyDescent="0.25">
      <c r="B155" s="22"/>
      <c r="C155" s="21"/>
      <c r="D155" s="21"/>
      <c r="E155" s="21"/>
      <c r="F155" s="21"/>
      <c r="G155" s="21"/>
      <c r="H155" s="21"/>
      <c r="I155" s="21"/>
    </row>
    <row r="156" spans="2:9" ht="15" customHeight="1" x14ac:dyDescent="0.25">
      <c r="B156" s="22"/>
      <c r="C156" s="21"/>
      <c r="D156" s="21"/>
      <c r="E156" s="21"/>
      <c r="F156" s="21"/>
      <c r="G156" s="21"/>
      <c r="H156" s="21"/>
      <c r="I156" s="21"/>
    </row>
    <row r="157" spans="2:9" ht="15" customHeight="1" x14ac:dyDescent="0.25">
      <c r="B157" s="22"/>
      <c r="C157" s="21"/>
      <c r="D157" s="21"/>
      <c r="E157" s="21"/>
      <c r="F157" s="21"/>
      <c r="G157" s="21"/>
      <c r="H157" s="21"/>
      <c r="I157" s="21"/>
    </row>
    <row r="158" spans="2:9" ht="15" customHeight="1" x14ac:dyDescent="0.25">
      <c r="B158" s="22"/>
      <c r="C158" s="21"/>
      <c r="D158" s="21"/>
      <c r="E158" s="21"/>
      <c r="F158" s="21"/>
      <c r="G158" s="21"/>
      <c r="H158" s="21"/>
      <c r="I158" s="21"/>
    </row>
    <row r="159" spans="2:9" ht="15" customHeight="1" x14ac:dyDescent="0.25">
      <c r="B159" s="22"/>
      <c r="C159" s="21"/>
      <c r="D159" s="21"/>
      <c r="E159" s="21"/>
      <c r="F159" s="21"/>
      <c r="G159" s="21"/>
      <c r="H159" s="21"/>
      <c r="I159" s="21"/>
    </row>
    <row r="160" spans="2:9" ht="15" customHeight="1" x14ac:dyDescent="0.25">
      <c r="B160" s="22"/>
      <c r="C160" s="21"/>
      <c r="D160" s="21"/>
      <c r="E160" s="21"/>
      <c r="F160" s="21"/>
      <c r="G160" s="21"/>
      <c r="H160" s="21"/>
      <c r="I160" s="21"/>
    </row>
    <row r="161" spans="2:9" ht="15" customHeight="1" x14ac:dyDescent="0.25">
      <c r="B161" s="22"/>
      <c r="C161" s="21"/>
      <c r="D161" s="21"/>
      <c r="E161" s="21"/>
      <c r="F161" s="21"/>
      <c r="G161" s="21"/>
      <c r="H161" s="21"/>
      <c r="I161" s="21"/>
    </row>
    <row r="162" spans="2:9" ht="15" customHeight="1" x14ac:dyDescent="0.25">
      <c r="B162" s="22"/>
      <c r="C162" s="21"/>
      <c r="D162" s="21"/>
      <c r="E162" s="21"/>
      <c r="F162" s="21"/>
      <c r="G162" s="21"/>
      <c r="H162" s="21"/>
      <c r="I162" s="21"/>
    </row>
    <row r="163" spans="2:9" ht="15" customHeight="1" x14ac:dyDescent="0.25">
      <c r="B163" s="22"/>
      <c r="C163" s="21"/>
      <c r="D163" s="21"/>
      <c r="E163" s="21"/>
      <c r="F163" s="21"/>
      <c r="G163" s="21"/>
      <c r="H163" s="21"/>
      <c r="I163" s="21"/>
    </row>
    <row r="164" spans="2:9" ht="15" customHeight="1" x14ac:dyDescent="0.25">
      <c r="B164" s="22"/>
      <c r="C164" s="21"/>
      <c r="D164" s="21"/>
      <c r="E164" s="21"/>
      <c r="F164" s="21"/>
      <c r="G164" s="21"/>
      <c r="H164" s="21"/>
      <c r="I164" s="21"/>
    </row>
    <row r="165" spans="2:9" ht="15" customHeight="1" x14ac:dyDescent="0.25">
      <c r="B165" s="22"/>
      <c r="C165" s="21"/>
      <c r="D165" s="21"/>
      <c r="E165" s="21"/>
      <c r="F165" s="21"/>
      <c r="G165" s="21"/>
      <c r="H165" s="21"/>
      <c r="I165" s="21"/>
    </row>
    <row r="166" spans="2:9" ht="15" customHeight="1" x14ac:dyDescent="0.25">
      <c r="B166" s="22"/>
      <c r="C166" s="21"/>
      <c r="D166" s="21"/>
      <c r="E166" s="21"/>
      <c r="F166" s="21"/>
      <c r="G166" s="21"/>
      <c r="H166" s="21"/>
      <c r="I166" s="21"/>
    </row>
    <row r="167" spans="2:9" ht="15" customHeight="1" x14ac:dyDescent="0.25">
      <c r="B167" s="22"/>
      <c r="C167" s="21"/>
      <c r="D167" s="21"/>
      <c r="E167" s="21"/>
      <c r="F167" s="21"/>
      <c r="G167" s="21"/>
      <c r="H167" s="21"/>
      <c r="I167" s="21"/>
    </row>
    <row r="168" spans="2:9" ht="15" customHeight="1" x14ac:dyDescent="0.25">
      <c r="B168" s="22"/>
      <c r="C168" s="21"/>
      <c r="D168" s="21"/>
      <c r="E168" s="21"/>
      <c r="F168" s="21"/>
      <c r="G168" s="21"/>
      <c r="H168" s="21"/>
      <c r="I168" s="21"/>
    </row>
    <row r="169" spans="2:9" ht="15" customHeight="1" x14ac:dyDescent="0.25">
      <c r="B169" s="22"/>
      <c r="C169" s="21"/>
      <c r="D169" s="21"/>
      <c r="E169" s="21"/>
      <c r="F169" s="21"/>
      <c r="G169" s="21"/>
      <c r="H169" s="21"/>
      <c r="I169" s="21"/>
    </row>
    <row r="170" spans="2:9" ht="15" customHeight="1" x14ac:dyDescent="0.25">
      <c r="B170" s="22"/>
      <c r="C170" s="21"/>
      <c r="D170" s="21"/>
      <c r="E170" s="21"/>
      <c r="F170" s="21"/>
      <c r="G170" s="21"/>
      <c r="H170" s="21"/>
      <c r="I170" s="21"/>
    </row>
    <row r="171" spans="2:9" ht="15" customHeight="1" x14ac:dyDescent="0.25">
      <c r="B171" s="22"/>
      <c r="C171" s="21"/>
      <c r="D171" s="21"/>
      <c r="E171" s="21"/>
      <c r="F171" s="21"/>
      <c r="G171" s="21"/>
      <c r="H171" s="21"/>
      <c r="I171" s="21"/>
    </row>
    <row r="172" spans="2:9" ht="15" customHeight="1" x14ac:dyDescent="0.25">
      <c r="B172" s="22"/>
      <c r="C172" s="21"/>
      <c r="D172" s="21"/>
      <c r="E172" s="21"/>
      <c r="F172" s="21"/>
      <c r="G172" s="21"/>
      <c r="H172" s="21"/>
      <c r="I172" s="21"/>
    </row>
    <row r="173" spans="2:9" ht="15" customHeight="1" x14ac:dyDescent="0.25">
      <c r="B173" s="22"/>
      <c r="C173" s="21"/>
      <c r="D173" s="21"/>
      <c r="E173" s="21"/>
      <c r="F173" s="21"/>
      <c r="G173" s="21"/>
      <c r="H173" s="21"/>
      <c r="I173" s="21"/>
    </row>
    <row r="174" spans="2:9" ht="15" customHeight="1" x14ac:dyDescent="0.25">
      <c r="B174" s="22"/>
      <c r="C174" s="21"/>
      <c r="D174" s="21"/>
      <c r="E174" s="21"/>
      <c r="F174" s="21"/>
      <c r="G174" s="21"/>
      <c r="H174" s="21"/>
      <c r="I174" s="21"/>
    </row>
    <row r="175" spans="2:9" ht="15" customHeight="1" x14ac:dyDescent="0.25">
      <c r="B175" s="22"/>
      <c r="C175" s="21"/>
      <c r="D175" s="21"/>
      <c r="E175" s="21"/>
      <c r="F175" s="21"/>
      <c r="G175" s="21"/>
      <c r="H175" s="21"/>
      <c r="I175" s="21"/>
    </row>
    <row r="176" spans="2:9" ht="15" customHeight="1" x14ac:dyDescent="0.25">
      <c r="B176" s="22"/>
      <c r="C176" s="21"/>
      <c r="D176" s="21"/>
      <c r="E176" s="21"/>
      <c r="F176" s="21"/>
      <c r="G176" s="21"/>
      <c r="H176" s="21"/>
      <c r="I176" s="21"/>
    </row>
    <row r="177" spans="2:9" ht="15" customHeight="1" x14ac:dyDescent="0.25">
      <c r="B177" s="22"/>
      <c r="C177" s="21"/>
      <c r="D177" s="21"/>
      <c r="E177" s="21"/>
      <c r="F177" s="21"/>
      <c r="G177" s="21"/>
      <c r="H177" s="21"/>
      <c r="I177" s="21"/>
    </row>
    <row r="178" spans="2:9" ht="15" customHeight="1" x14ac:dyDescent="0.25">
      <c r="B178" s="22"/>
      <c r="C178" s="21"/>
      <c r="D178" s="21"/>
      <c r="E178" s="21"/>
      <c r="F178" s="21"/>
      <c r="G178" s="21"/>
      <c r="H178" s="21"/>
      <c r="I178" s="21"/>
    </row>
    <row r="179" spans="2:9" ht="15" customHeight="1" x14ac:dyDescent="0.25">
      <c r="B179" s="22"/>
      <c r="C179" s="21"/>
      <c r="D179" s="21"/>
      <c r="E179" s="21"/>
      <c r="F179" s="21"/>
      <c r="G179" s="21"/>
      <c r="H179" s="21"/>
      <c r="I179" s="21"/>
    </row>
    <row r="180" spans="2:9" ht="15" customHeight="1" x14ac:dyDescent="0.25">
      <c r="B180" s="22"/>
      <c r="C180" s="21"/>
      <c r="D180" s="21"/>
      <c r="E180" s="21"/>
      <c r="F180" s="21"/>
      <c r="G180" s="21"/>
      <c r="H180" s="21"/>
      <c r="I180" s="21"/>
    </row>
    <row r="181" spans="2:9" ht="15" customHeight="1" x14ac:dyDescent="0.25">
      <c r="B181" s="22"/>
      <c r="C181" s="21"/>
      <c r="D181" s="21"/>
      <c r="E181" s="21"/>
      <c r="F181" s="21"/>
      <c r="G181" s="21"/>
      <c r="H181" s="21"/>
      <c r="I181" s="21"/>
    </row>
    <row r="182" spans="2:9" ht="15" customHeight="1" x14ac:dyDescent="0.25">
      <c r="B182" s="22"/>
      <c r="C182" s="21"/>
      <c r="D182" s="21"/>
      <c r="E182" s="21"/>
      <c r="F182" s="21"/>
      <c r="G182" s="21"/>
      <c r="H182" s="21"/>
      <c r="I182" s="21"/>
    </row>
    <row r="183" spans="2:9" ht="15" customHeight="1" x14ac:dyDescent="0.25">
      <c r="B183" s="22"/>
      <c r="C183" s="21"/>
      <c r="D183" s="21"/>
      <c r="E183" s="21"/>
      <c r="F183" s="21"/>
      <c r="G183" s="21"/>
      <c r="H183" s="21"/>
      <c r="I183" s="21"/>
    </row>
    <row r="184" spans="2:9" ht="15" customHeight="1" x14ac:dyDescent="0.25">
      <c r="B184" s="22"/>
      <c r="C184" s="21"/>
      <c r="D184" s="21"/>
      <c r="E184" s="21"/>
      <c r="F184" s="21"/>
      <c r="G184" s="21"/>
      <c r="H184" s="21"/>
      <c r="I184" s="21"/>
    </row>
    <row r="185" spans="2:9" ht="15" customHeight="1" x14ac:dyDescent="0.25">
      <c r="B185" s="22"/>
      <c r="C185" s="21"/>
      <c r="D185" s="21"/>
      <c r="E185" s="21"/>
      <c r="F185" s="21"/>
      <c r="G185" s="21"/>
      <c r="H185" s="21"/>
      <c r="I185" s="21"/>
    </row>
    <row r="186" spans="2:9" ht="15" customHeight="1" x14ac:dyDescent="0.25">
      <c r="B186" s="22"/>
      <c r="C186" s="21"/>
      <c r="D186" s="21"/>
      <c r="E186" s="21"/>
      <c r="F186" s="21"/>
      <c r="G186" s="21"/>
      <c r="H186" s="21"/>
      <c r="I186" s="21"/>
    </row>
    <row r="187" spans="2:9" ht="15" customHeight="1" x14ac:dyDescent="0.25">
      <c r="B187" s="22"/>
      <c r="C187" s="21"/>
      <c r="D187" s="21"/>
      <c r="E187" s="21"/>
      <c r="F187" s="21"/>
      <c r="G187" s="21"/>
      <c r="H187" s="21"/>
      <c r="I187" s="21"/>
    </row>
    <row r="188" spans="2:9" ht="15" customHeight="1" x14ac:dyDescent="0.25">
      <c r="B188" s="22"/>
      <c r="C188" s="21"/>
      <c r="D188" s="21"/>
      <c r="E188" s="21"/>
      <c r="F188" s="21"/>
      <c r="G188" s="21"/>
      <c r="H188" s="21"/>
      <c r="I188" s="21"/>
    </row>
    <row r="189" spans="2:9" ht="15" customHeight="1" x14ac:dyDescent="0.25">
      <c r="B189" s="22"/>
      <c r="C189" s="21"/>
      <c r="D189" s="21"/>
      <c r="E189" s="21"/>
      <c r="F189" s="21"/>
      <c r="G189" s="21"/>
      <c r="H189" s="21"/>
      <c r="I189" s="21"/>
    </row>
    <row r="190" spans="2:9" ht="15" customHeight="1" x14ac:dyDescent="0.25">
      <c r="B190" s="22"/>
      <c r="C190" s="21"/>
      <c r="D190" s="21"/>
      <c r="E190" s="21"/>
      <c r="F190" s="21"/>
      <c r="G190" s="21"/>
      <c r="H190" s="21"/>
      <c r="I190" s="21"/>
    </row>
    <row r="191" spans="2:9" ht="15" customHeight="1" x14ac:dyDescent="0.25">
      <c r="B191" s="22"/>
      <c r="C191" s="21"/>
      <c r="D191" s="21"/>
      <c r="E191" s="21"/>
      <c r="F191" s="21"/>
      <c r="G191" s="21"/>
      <c r="H191" s="21"/>
      <c r="I191" s="21"/>
    </row>
    <row r="192" spans="2:9" ht="15" customHeight="1" x14ac:dyDescent="0.25">
      <c r="B192" s="22"/>
      <c r="C192" s="21"/>
      <c r="D192" s="21"/>
      <c r="E192" s="21"/>
      <c r="F192" s="21"/>
      <c r="G192" s="21"/>
      <c r="H192" s="21"/>
      <c r="I192" s="21"/>
    </row>
    <row r="193" spans="2:9" ht="15" customHeight="1" x14ac:dyDescent="0.25">
      <c r="B193" s="22"/>
      <c r="C193" s="21"/>
      <c r="D193" s="21"/>
      <c r="E193" s="21"/>
      <c r="F193" s="21"/>
      <c r="G193" s="21"/>
      <c r="H193" s="21"/>
      <c r="I193" s="21"/>
    </row>
    <row r="194" spans="2:9" ht="15" customHeight="1" x14ac:dyDescent="0.25">
      <c r="B194" s="22"/>
      <c r="C194" s="21"/>
      <c r="D194" s="21"/>
      <c r="E194" s="21"/>
      <c r="F194" s="21"/>
      <c r="G194" s="21"/>
      <c r="H194" s="21"/>
      <c r="I194" s="21"/>
    </row>
    <row r="195" spans="2:9" ht="15" customHeight="1" x14ac:dyDescent="0.25">
      <c r="B195" s="22"/>
      <c r="C195" s="21"/>
      <c r="D195" s="21"/>
      <c r="E195" s="21"/>
      <c r="F195" s="21"/>
      <c r="G195" s="21"/>
      <c r="H195" s="21"/>
      <c r="I195" s="21"/>
    </row>
    <row r="196" spans="2:9" ht="15" customHeight="1" x14ac:dyDescent="0.25">
      <c r="B196" s="22"/>
      <c r="C196" s="21"/>
      <c r="D196" s="21"/>
      <c r="E196" s="21"/>
      <c r="F196" s="21"/>
      <c r="G196" s="21"/>
      <c r="H196" s="21"/>
      <c r="I196" s="21"/>
    </row>
    <row r="197" spans="2:9" ht="15" customHeight="1" x14ac:dyDescent="0.25">
      <c r="B197" s="22"/>
      <c r="C197" s="21"/>
      <c r="D197" s="21"/>
      <c r="E197" s="21"/>
      <c r="F197" s="21"/>
      <c r="G197" s="21"/>
      <c r="H197" s="21"/>
      <c r="I197" s="21"/>
    </row>
    <row r="198" spans="2:9" ht="15" customHeight="1" x14ac:dyDescent="0.25">
      <c r="B198" s="22"/>
      <c r="C198" s="21"/>
      <c r="D198" s="21"/>
      <c r="E198" s="21"/>
      <c r="F198" s="21"/>
      <c r="G198" s="21"/>
      <c r="H198" s="21"/>
      <c r="I198" s="21"/>
    </row>
    <row r="199" spans="2:9" ht="15" customHeight="1" x14ac:dyDescent="0.25">
      <c r="B199" s="22"/>
      <c r="C199" s="21"/>
      <c r="D199" s="21"/>
      <c r="E199" s="21"/>
      <c r="F199" s="21"/>
      <c r="G199" s="21"/>
      <c r="H199" s="21"/>
      <c r="I199" s="21"/>
    </row>
    <row r="200" spans="2:9" ht="15" customHeight="1" x14ac:dyDescent="0.25">
      <c r="B200" s="22"/>
      <c r="C200" s="21"/>
      <c r="D200" s="21"/>
      <c r="E200" s="21"/>
      <c r="F200" s="21"/>
      <c r="G200" s="21"/>
      <c r="H200" s="21"/>
      <c r="I200" s="21"/>
    </row>
    <row r="201" spans="2:9" ht="15" customHeight="1" x14ac:dyDescent="0.25">
      <c r="B201" s="22"/>
      <c r="C201" s="21"/>
      <c r="D201" s="21"/>
      <c r="E201" s="21"/>
      <c r="F201" s="21"/>
      <c r="G201" s="21"/>
      <c r="H201" s="21"/>
      <c r="I201" s="21"/>
    </row>
    <row r="202" spans="2:9" ht="15" customHeight="1" x14ac:dyDescent="0.25">
      <c r="B202" s="22"/>
      <c r="C202" s="21"/>
      <c r="D202" s="21"/>
      <c r="E202" s="21"/>
      <c r="F202" s="21"/>
      <c r="G202" s="21"/>
      <c r="H202" s="21"/>
      <c r="I202" s="21"/>
    </row>
    <row r="203" spans="2:9" ht="15" customHeight="1" x14ac:dyDescent="0.25">
      <c r="B203" s="22"/>
      <c r="C203" s="21"/>
      <c r="D203" s="21"/>
      <c r="E203" s="21"/>
      <c r="F203" s="21"/>
      <c r="G203" s="21"/>
      <c r="H203" s="21"/>
      <c r="I203" s="21"/>
    </row>
    <row r="204" spans="2:9" ht="15" customHeight="1" x14ac:dyDescent="0.25">
      <c r="B204" s="22"/>
      <c r="C204" s="21"/>
      <c r="D204" s="21"/>
      <c r="E204" s="21"/>
      <c r="F204" s="21"/>
      <c r="G204" s="21"/>
      <c r="H204" s="21"/>
      <c r="I204" s="21"/>
    </row>
    <row r="205" spans="2:9" ht="15" customHeight="1" x14ac:dyDescent="0.25">
      <c r="B205" s="22"/>
      <c r="C205" s="21"/>
      <c r="D205" s="21"/>
      <c r="E205" s="21"/>
      <c r="F205" s="21"/>
      <c r="G205" s="21"/>
      <c r="H205" s="21"/>
      <c r="I205" s="21"/>
    </row>
    <row r="206" spans="2:9" ht="15" customHeight="1" x14ac:dyDescent="0.25">
      <c r="B206" s="22"/>
      <c r="C206" s="21"/>
      <c r="D206" s="21"/>
      <c r="E206" s="21"/>
      <c r="F206" s="21"/>
      <c r="G206" s="21"/>
      <c r="H206" s="21"/>
      <c r="I206" s="21"/>
    </row>
    <row r="207" spans="2:9" ht="15" customHeight="1" x14ac:dyDescent="0.25">
      <c r="B207" s="22"/>
      <c r="C207" s="21"/>
      <c r="D207" s="21"/>
      <c r="E207" s="21"/>
      <c r="F207" s="21"/>
      <c r="G207" s="21"/>
      <c r="H207" s="21"/>
      <c r="I207" s="21"/>
    </row>
    <row r="208" spans="2:9" ht="15" customHeight="1" x14ac:dyDescent="0.25">
      <c r="B208" s="22"/>
      <c r="C208" s="21"/>
      <c r="D208" s="21"/>
      <c r="E208" s="21"/>
      <c r="F208" s="21"/>
      <c r="G208" s="21"/>
      <c r="H208" s="21"/>
      <c r="I208" s="21"/>
    </row>
    <row r="209" spans="2:9" ht="15" customHeight="1" x14ac:dyDescent="0.25">
      <c r="B209" s="22"/>
      <c r="C209" s="21"/>
      <c r="D209" s="21"/>
      <c r="E209" s="21"/>
      <c r="F209" s="21"/>
      <c r="G209" s="21"/>
      <c r="H209" s="21"/>
      <c r="I209" s="21"/>
    </row>
    <row r="210" spans="2:9" ht="15" customHeight="1" x14ac:dyDescent="0.25">
      <c r="B210" s="22"/>
      <c r="C210" s="21"/>
      <c r="D210" s="21"/>
      <c r="E210" s="21"/>
      <c r="F210" s="21"/>
      <c r="G210" s="21"/>
      <c r="H210" s="21"/>
      <c r="I210" s="21"/>
    </row>
    <row r="211" spans="2:9" ht="15" customHeight="1" x14ac:dyDescent="0.25">
      <c r="B211" s="22"/>
      <c r="C211" s="21"/>
      <c r="D211" s="21"/>
      <c r="E211" s="21"/>
      <c r="F211" s="21"/>
      <c r="G211" s="21"/>
      <c r="H211" s="21"/>
      <c r="I211" s="21"/>
    </row>
    <row r="212" spans="2:9" ht="15" customHeight="1" x14ac:dyDescent="0.25">
      <c r="B212" s="22"/>
      <c r="C212" s="21"/>
      <c r="D212" s="21"/>
      <c r="E212" s="21"/>
      <c r="F212" s="21"/>
      <c r="G212" s="21"/>
      <c r="H212" s="21"/>
      <c r="I212" s="21"/>
    </row>
    <row r="213" spans="2:9" ht="15" customHeight="1" x14ac:dyDescent="0.25">
      <c r="B213" s="22"/>
      <c r="C213" s="21"/>
      <c r="D213" s="21"/>
      <c r="E213" s="21"/>
      <c r="F213" s="21"/>
      <c r="G213" s="21"/>
      <c r="H213" s="21"/>
      <c r="I213" s="21"/>
    </row>
    <row r="214" spans="2:9" ht="15" customHeight="1" x14ac:dyDescent="0.25">
      <c r="B214" s="22"/>
      <c r="C214" s="21"/>
      <c r="D214" s="21"/>
      <c r="E214" s="21"/>
      <c r="F214" s="21"/>
      <c r="G214" s="21"/>
      <c r="H214" s="21"/>
      <c r="I214" s="21"/>
    </row>
    <row r="215" spans="2:9" ht="15" customHeight="1" x14ac:dyDescent="0.25">
      <c r="B215" s="22"/>
      <c r="C215" s="21"/>
      <c r="D215" s="21"/>
      <c r="E215" s="21"/>
      <c r="F215" s="21"/>
      <c r="G215" s="21"/>
      <c r="H215" s="21"/>
      <c r="I215" s="21"/>
    </row>
    <row r="216" spans="2:9" ht="15" customHeight="1" x14ac:dyDescent="0.25">
      <c r="B216" s="22"/>
      <c r="C216" s="21"/>
      <c r="D216" s="21"/>
      <c r="E216" s="21"/>
      <c r="F216" s="21"/>
      <c r="G216" s="21"/>
      <c r="H216" s="21"/>
      <c r="I216" s="21"/>
    </row>
    <row r="217" spans="2:9" ht="15" customHeight="1" x14ac:dyDescent="0.25">
      <c r="B217" s="22"/>
      <c r="C217" s="21"/>
      <c r="D217" s="21"/>
      <c r="E217" s="21"/>
      <c r="F217" s="21"/>
      <c r="G217" s="21"/>
      <c r="H217" s="21"/>
      <c r="I217" s="21"/>
    </row>
    <row r="218" spans="2:9" ht="15" customHeight="1" x14ac:dyDescent="0.25">
      <c r="B218" s="22"/>
      <c r="C218" s="21"/>
      <c r="D218" s="21"/>
      <c r="E218" s="21"/>
      <c r="F218" s="21"/>
      <c r="G218" s="21"/>
      <c r="H218" s="21"/>
      <c r="I218" s="21"/>
    </row>
    <row r="219" spans="2:9" ht="15" customHeight="1" x14ac:dyDescent="0.25">
      <c r="B219" s="22"/>
      <c r="C219" s="21"/>
      <c r="D219" s="21"/>
      <c r="E219" s="21"/>
      <c r="F219" s="21"/>
      <c r="G219" s="21"/>
      <c r="H219" s="21"/>
      <c r="I219" s="21"/>
    </row>
    <row r="220" spans="2:9" ht="15" customHeight="1" x14ac:dyDescent="0.25">
      <c r="B220" s="22"/>
      <c r="C220" s="21"/>
      <c r="D220" s="21"/>
      <c r="E220" s="21"/>
      <c r="F220" s="21"/>
      <c r="G220" s="21"/>
      <c r="H220" s="21"/>
      <c r="I220" s="21"/>
    </row>
    <row r="221" spans="2:9" ht="15" customHeight="1" x14ac:dyDescent="0.25">
      <c r="B221" s="22"/>
      <c r="C221" s="21"/>
      <c r="D221" s="21"/>
      <c r="E221" s="21"/>
      <c r="F221" s="21"/>
      <c r="G221" s="21"/>
      <c r="H221" s="21"/>
      <c r="I221" s="21"/>
    </row>
    <row r="222" spans="2:9" ht="15" customHeight="1" x14ac:dyDescent="0.25">
      <c r="B222" s="22"/>
      <c r="C222" s="21"/>
      <c r="D222" s="21"/>
      <c r="E222" s="21"/>
      <c r="F222" s="21"/>
      <c r="G222" s="21"/>
      <c r="H222" s="21"/>
      <c r="I222" s="21"/>
    </row>
    <row r="223" spans="2:9" ht="15" customHeight="1" x14ac:dyDescent="0.25">
      <c r="B223" s="22"/>
      <c r="C223" s="21"/>
      <c r="D223" s="21"/>
      <c r="E223" s="21"/>
      <c r="F223" s="21"/>
      <c r="G223" s="21"/>
      <c r="H223" s="21"/>
      <c r="I223" s="21"/>
    </row>
    <row r="224" spans="2:9" ht="15" customHeight="1" x14ac:dyDescent="0.25">
      <c r="B224" s="22"/>
      <c r="C224" s="21"/>
      <c r="D224" s="21"/>
      <c r="E224" s="21"/>
      <c r="F224" s="21"/>
      <c r="G224" s="21"/>
      <c r="H224" s="21"/>
      <c r="I224" s="21"/>
    </row>
    <row r="225" spans="2:9" ht="15" customHeight="1" x14ac:dyDescent="0.25">
      <c r="B225" s="22"/>
      <c r="C225" s="21"/>
      <c r="D225" s="21"/>
      <c r="E225" s="21"/>
      <c r="F225" s="21"/>
      <c r="G225" s="21"/>
      <c r="H225" s="21"/>
      <c r="I225" s="21"/>
    </row>
    <row r="226" spans="2:9" ht="15" customHeight="1" x14ac:dyDescent="0.25">
      <c r="B226" s="22"/>
      <c r="C226" s="21"/>
      <c r="D226" s="21"/>
      <c r="E226" s="21"/>
      <c r="F226" s="21"/>
      <c r="G226" s="21"/>
      <c r="H226" s="21"/>
      <c r="I226" s="21"/>
    </row>
    <row r="227" spans="2:9" ht="15" customHeight="1" x14ac:dyDescent="0.25">
      <c r="B227" s="22"/>
      <c r="C227" s="21"/>
      <c r="D227" s="21"/>
      <c r="E227" s="21"/>
      <c r="F227" s="21"/>
      <c r="G227" s="21"/>
      <c r="H227" s="21"/>
      <c r="I227" s="21"/>
    </row>
    <row r="228" spans="2:9" ht="15" customHeight="1" x14ac:dyDescent="0.25">
      <c r="B228" s="22"/>
      <c r="C228" s="21"/>
      <c r="D228" s="21"/>
      <c r="E228" s="21"/>
      <c r="F228" s="21"/>
      <c r="G228" s="21"/>
      <c r="H228" s="21"/>
      <c r="I228" s="21"/>
    </row>
    <row r="229" spans="2:9" ht="15" customHeight="1" x14ac:dyDescent="0.25">
      <c r="B229" s="22"/>
      <c r="C229" s="21"/>
      <c r="D229" s="21"/>
      <c r="E229" s="21"/>
      <c r="F229" s="21"/>
      <c r="G229" s="21"/>
      <c r="H229" s="21"/>
      <c r="I229" s="21"/>
    </row>
    <row r="230" spans="2:9" ht="15" customHeight="1" x14ac:dyDescent="0.25">
      <c r="B230" s="22"/>
      <c r="C230" s="21"/>
      <c r="D230" s="21"/>
      <c r="E230" s="21"/>
      <c r="F230" s="21"/>
      <c r="G230" s="21"/>
      <c r="H230" s="21"/>
      <c r="I230" s="21"/>
    </row>
    <row r="231" spans="2:9" ht="15" customHeight="1" x14ac:dyDescent="0.25">
      <c r="B231" s="22"/>
      <c r="C231" s="21"/>
      <c r="D231" s="21"/>
      <c r="E231" s="21"/>
      <c r="F231" s="21"/>
      <c r="G231" s="21"/>
      <c r="H231" s="21"/>
      <c r="I231" s="21"/>
    </row>
    <row r="232" spans="2:9" ht="15" customHeight="1" x14ac:dyDescent="0.25">
      <c r="B232" s="22"/>
      <c r="C232" s="21"/>
      <c r="D232" s="21"/>
      <c r="E232" s="21"/>
      <c r="F232" s="21"/>
      <c r="G232" s="21"/>
      <c r="H232" s="21"/>
      <c r="I232" s="21"/>
    </row>
    <row r="233" spans="2:9" ht="15" customHeight="1" x14ac:dyDescent="0.25">
      <c r="B233" s="22"/>
      <c r="C233" s="21"/>
      <c r="D233" s="21"/>
      <c r="E233" s="21"/>
      <c r="F233" s="21"/>
      <c r="G233" s="21"/>
      <c r="H233" s="21"/>
      <c r="I233" s="21"/>
    </row>
    <row r="234" spans="2:9" ht="15" customHeight="1" x14ac:dyDescent="0.25">
      <c r="B234" s="22"/>
      <c r="C234" s="21"/>
      <c r="D234" s="21"/>
      <c r="E234" s="21"/>
      <c r="F234" s="21"/>
      <c r="G234" s="21"/>
      <c r="H234" s="21"/>
      <c r="I234" s="21"/>
    </row>
    <row r="235" spans="2:9" ht="15" customHeight="1" x14ac:dyDescent="0.25">
      <c r="B235" s="22"/>
      <c r="C235" s="21"/>
      <c r="D235" s="21"/>
      <c r="E235" s="21"/>
      <c r="F235" s="21"/>
      <c r="G235" s="21"/>
      <c r="H235" s="21"/>
      <c r="I235" s="21"/>
    </row>
    <row r="236" spans="2:9" ht="15" customHeight="1" x14ac:dyDescent="0.25">
      <c r="B236" s="22"/>
      <c r="C236" s="21"/>
      <c r="D236" s="21"/>
      <c r="E236" s="21"/>
      <c r="F236" s="21"/>
      <c r="G236" s="21"/>
      <c r="H236" s="21"/>
      <c r="I236" s="21"/>
    </row>
    <row r="237" spans="2:9" ht="15" customHeight="1" x14ac:dyDescent="0.25">
      <c r="B237" s="22"/>
      <c r="C237" s="21"/>
      <c r="D237" s="21"/>
      <c r="E237" s="21"/>
      <c r="F237" s="21"/>
      <c r="G237" s="21"/>
      <c r="H237" s="21"/>
      <c r="I237" s="21"/>
    </row>
    <row r="238" spans="2:9" ht="15" customHeight="1" x14ac:dyDescent="0.25">
      <c r="B238" s="22"/>
      <c r="C238" s="21"/>
      <c r="D238" s="21"/>
      <c r="E238" s="21"/>
      <c r="F238" s="21"/>
      <c r="G238" s="21"/>
      <c r="H238" s="21"/>
      <c r="I238" s="21"/>
    </row>
    <row r="239" spans="2:9" ht="15" customHeight="1" x14ac:dyDescent="0.25">
      <c r="B239" s="22"/>
      <c r="C239" s="21"/>
      <c r="D239" s="21"/>
      <c r="E239" s="21"/>
      <c r="F239" s="21"/>
      <c r="G239" s="21"/>
      <c r="H239" s="21"/>
      <c r="I239" s="21"/>
    </row>
    <row r="240" spans="2:9" ht="15" customHeight="1" x14ac:dyDescent="0.25">
      <c r="B240" s="22"/>
      <c r="C240" s="21"/>
      <c r="D240" s="21"/>
      <c r="E240" s="21"/>
      <c r="F240" s="21"/>
      <c r="G240" s="21"/>
      <c r="H240" s="21"/>
      <c r="I240" s="21"/>
    </row>
    <row r="241" spans="2:9" ht="15" customHeight="1" x14ac:dyDescent="0.25">
      <c r="B241" s="22"/>
      <c r="C241" s="21"/>
      <c r="D241" s="21"/>
      <c r="E241" s="21"/>
      <c r="F241" s="21"/>
      <c r="G241" s="21"/>
      <c r="H241" s="21"/>
      <c r="I241" s="21"/>
    </row>
    <row r="242" spans="2:9" ht="15" customHeight="1" x14ac:dyDescent="0.25">
      <c r="B242" s="22"/>
      <c r="C242" s="21"/>
      <c r="D242" s="21"/>
      <c r="E242" s="21"/>
      <c r="F242" s="21"/>
      <c r="G242" s="21"/>
      <c r="H242" s="21"/>
      <c r="I242" s="21"/>
    </row>
    <row r="243" spans="2:9" ht="15" customHeight="1" x14ac:dyDescent="0.25">
      <c r="B243" s="22"/>
      <c r="C243" s="21"/>
      <c r="D243" s="21"/>
      <c r="E243" s="21"/>
      <c r="F243" s="21"/>
      <c r="G243" s="21"/>
      <c r="H243" s="21"/>
      <c r="I243" s="21"/>
    </row>
    <row r="244" spans="2:9" ht="15" customHeight="1" x14ac:dyDescent="0.25">
      <c r="B244" s="22"/>
      <c r="C244" s="21"/>
      <c r="D244" s="21"/>
      <c r="E244" s="21"/>
      <c r="F244" s="21"/>
      <c r="G244" s="21"/>
      <c r="H244" s="21"/>
      <c r="I244" s="21"/>
    </row>
    <row r="245" spans="2:9" ht="15" customHeight="1" x14ac:dyDescent="0.25">
      <c r="B245" s="22"/>
      <c r="C245" s="21"/>
      <c r="D245" s="21"/>
      <c r="E245" s="21"/>
      <c r="F245" s="21"/>
      <c r="G245" s="21"/>
      <c r="H245" s="21"/>
      <c r="I245" s="21"/>
    </row>
    <row r="246" spans="2:9" ht="15" customHeight="1" x14ac:dyDescent="0.25">
      <c r="B246" s="22"/>
      <c r="C246" s="21"/>
      <c r="D246" s="21"/>
      <c r="E246" s="21"/>
      <c r="F246" s="21"/>
      <c r="G246" s="21"/>
      <c r="H246" s="21"/>
      <c r="I246" s="21"/>
    </row>
    <row r="247" spans="2:9" ht="15" customHeight="1" x14ac:dyDescent="0.25">
      <c r="B247" s="22"/>
      <c r="C247" s="21"/>
      <c r="D247" s="21"/>
      <c r="E247" s="21"/>
      <c r="F247" s="21"/>
      <c r="G247" s="21"/>
      <c r="H247" s="21"/>
      <c r="I247" s="21"/>
    </row>
    <row r="248" spans="2:9" ht="15" customHeight="1" x14ac:dyDescent="0.25">
      <c r="B248" s="22"/>
      <c r="C248" s="21"/>
      <c r="D248" s="21"/>
      <c r="E248" s="21"/>
      <c r="F248" s="21"/>
      <c r="G248" s="21"/>
      <c r="H248" s="21"/>
      <c r="I248" s="21"/>
    </row>
    <row r="249" spans="2:9" ht="15" customHeight="1" x14ac:dyDescent="0.25">
      <c r="B249" s="22"/>
      <c r="C249" s="21"/>
      <c r="D249" s="21"/>
      <c r="E249" s="21"/>
      <c r="F249" s="21"/>
      <c r="G249" s="21"/>
      <c r="H249" s="21"/>
      <c r="I249" s="21"/>
    </row>
    <row r="250" spans="2:9" ht="15" customHeight="1" x14ac:dyDescent="0.25">
      <c r="B250" s="22"/>
      <c r="C250" s="21"/>
      <c r="D250" s="21"/>
      <c r="E250" s="21"/>
      <c r="F250" s="21"/>
      <c r="G250" s="21"/>
      <c r="H250" s="21"/>
      <c r="I250" s="21"/>
    </row>
    <row r="251" spans="2:9" ht="15" customHeight="1" x14ac:dyDescent="0.25">
      <c r="B251" s="22"/>
      <c r="C251" s="21"/>
      <c r="D251" s="21"/>
      <c r="E251" s="21"/>
      <c r="F251" s="21"/>
      <c r="G251" s="21"/>
      <c r="H251" s="21"/>
      <c r="I251" s="21"/>
    </row>
    <row r="252" spans="2:9" ht="15" customHeight="1" x14ac:dyDescent="0.25">
      <c r="B252" s="22"/>
      <c r="C252" s="21"/>
      <c r="D252" s="21"/>
      <c r="E252" s="21"/>
      <c r="F252" s="21"/>
      <c r="G252" s="21"/>
      <c r="H252" s="21"/>
      <c r="I252" s="21"/>
    </row>
    <row r="253" spans="2:9" ht="15" customHeight="1" x14ac:dyDescent="0.25">
      <c r="B253" s="22"/>
      <c r="C253" s="21"/>
      <c r="D253" s="21"/>
      <c r="E253" s="21"/>
      <c r="F253" s="21"/>
      <c r="G253" s="21"/>
      <c r="H253" s="21"/>
      <c r="I253" s="21"/>
    </row>
    <row r="254" spans="2:9" ht="15" customHeight="1" x14ac:dyDescent="0.25">
      <c r="B254" s="22"/>
      <c r="C254" s="21"/>
      <c r="D254" s="21"/>
      <c r="E254" s="21"/>
      <c r="F254" s="21"/>
      <c r="G254" s="21"/>
      <c r="H254" s="21"/>
      <c r="I254" s="21"/>
    </row>
    <row r="255" spans="2:9" ht="15" customHeight="1" x14ac:dyDescent="0.25">
      <c r="B255" s="22"/>
      <c r="C255" s="21"/>
      <c r="D255" s="21"/>
      <c r="E255" s="21"/>
      <c r="F255" s="21"/>
      <c r="G255" s="21"/>
      <c r="H255" s="21"/>
      <c r="I255" s="21"/>
    </row>
    <row r="256" spans="2:9" ht="15" customHeight="1" x14ac:dyDescent="0.25">
      <c r="B256" s="22"/>
      <c r="C256" s="21"/>
      <c r="D256" s="21"/>
      <c r="E256" s="21"/>
      <c r="F256" s="21"/>
      <c r="G256" s="21"/>
      <c r="H256" s="21"/>
      <c r="I256" s="21"/>
    </row>
    <row r="257" spans="2:9" ht="15" customHeight="1" x14ac:dyDescent="0.25">
      <c r="B257" s="22"/>
      <c r="C257" s="21"/>
      <c r="D257" s="21"/>
      <c r="E257" s="21"/>
      <c r="F257" s="21"/>
      <c r="G257" s="21"/>
      <c r="H257" s="21"/>
      <c r="I257" s="21"/>
    </row>
    <row r="258" spans="2:9" ht="15" customHeight="1" x14ac:dyDescent="0.25">
      <c r="B258" s="22"/>
      <c r="C258" s="21"/>
      <c r="D258" s="21"/>
      <c r="E258" s="21"/>
      <c r="F258" s="21"/>
      <c r="G258" s="21"/>
      <c r="H258" s="21"/>
      <c r="I258" s="21"/>
    </row>
    <row r="259" spans="2:9" ht="15" customHeight="1" x14ac:dyDescent="0.25">
      <c r="B259" s="22"/>
      <c r="C259" s="21"/>
      <c r="D259" s="21"/>
      <c r="E259" s="21"/>
      <c r="F259" s="21"/>
      <c r="G259" s="21"/>
      <c r="H259" s="21"/>
      <c r="I259" s="21"/>
    </row>
    <row r="260" spans="2:9" ht="15" customHeight="1" x14ac:dyDescent="0.25">
      <c r="B260" s="22"/>
      <c r="C260" s="21"/>
      <c r="D260" s="21"/>
      <c r="E260" s="21"/>
      <c r="F260" s="21"/>
      <c r="G260" s="21"/>
      <c r="H260" s="21"/>
      <c r="I260" s="21"/>
    </row>
    <row r="261" spans="2:9" ht="15" customHeight="1" x14ac:dyDescent="0.25">
      <c r="B261" s="22"/>
      <c r="C261" s="21"/>
      <c r="D261" s="21"/>
      <c r="E261" s="21"/>
      <c r="F261" s="21"/>
      <c r="G261" s="21"/>
      <c r="H261" s="21"/>
      <c r="I261" s="21"/>
    </row>
    <row r="262" spans="2:9" ht="15" customHeight="1" x14ac:dyDescent="0.25">
      <c r="B262" s="22"/>
      <c r="C262" s="21"/>
      <c r="D262" s="21"/>
      <c r="E262" s="21"/>
      <c r="F262" s="21"/>
      <c r="G262" s="21"/>
      <c r="H262" s="21"/>
      <c r="I262" s="21"/>
    </row>
    <row r="263" spans="2:9" ht="15" customHeight="1" x14ac:dyDescent="0.25">
      <c r="B263" s="22"/>
      <c r="C263" s="21"/>
      <c r="D263" s="21"/>
      <c r="E263" s="21"/>
      <c r="F263" s="21"/>
      <c r="G263" s="21"/>
      <c r="H263" s="21"/>
      <c r="I263" s="21"/>
    </row>
    <row r="264" spans="2:9" ht="15" customHeight="1" x14ac:dyDescent="0.25">
      <c r="B264" s="22"/>
      <c r="C264" s="21"/>
      <c r="D264" s="21"/>
      <c r="E264" s="21"/>
      <c r="F264" s="21"/>
      <c r="G264" s="21"/>
      <c r="H264" s="21"/>
      <c r="I264" s="21"/>
    </row>
    <row r="265" spans="2:9" ht="15" customHeight="1" x14ac:dyDescent="0.25">
      <c r="B265" s="22"/>
      <c r="C265" s="21"/>
      <c r="D265" s="21"/>
      <c r="E265" s="21"/>
      <c r="F265" s="21"/>
      <c r="G265" s="21"/>
      <c r="H265" s="21"/>
      <c r="I265" s="21"/>
    </row>
    <row r="266" spans="2:9" ht="15" customHeight="1" x14ac:dyDescent="0.25">
      <c r="B266" s="22"/>
      <c r="C266" s="21"/>
      <c r="D266" s="21"/>
      <c r="E266" s="21"/>
      <c r="F266" s="21"/>
      <c r="G266" s="21"/>
      <c r="H266" s="21"/>
      <c r="I266" s="21"/>
    </row>
    <row r="267" spans="2:9" ht="15" customHeight="1" x14ac:dyDescent="0.25">
      <c r="B267" s="22"/>
      <c r="C267" s="21"/>
      <c r="D267" s="21"/>
      <c r="E267" s="21"/>
      <c r="F267" s="21"/>
      <c r="G267" s="21"/>
      <c r="H267" s="21"/>
      <c r="I267" s="21"/>
    </row>
    <row r="268" spans="2:9" ht="15" customHeight="1" x14ac:dyDescent="0.25">
      <c r="B268" s="22"/>
      <c r="C268" s="21"/>
      <c r="D268" s="21"/>
      <c r="E268" s="21"/>
      <c r="F268" s="21"/>
      <c r="G268" s="21"/>
      <c r="H268" s="21"/>
      <c r="I268" s="21"/>
    </row>
    <row r="269" spans="2:9" ht="15" customHeight="1" x14ac:dyDescent="0.25">
      <c r="B269" s="22"/>
      <c r="C269" s="21"/>
      <c r="D269" s="21"/>
      <c r="E269" s="21"/>
      <c r="F269" s="21"/>
      <c r="G269" s="21"/>
      <c r="H269" s="21"/>
      <c r="I269" s="21"/>
    </row>
    <row r="270" spans="2:9" ht="15" customHeight="1" x14ac:dyDescent="0.25">
      <c r="B270" s="22"/>
      <c r="C270" s="21"/>
      <c r="D270" s="21"/>
      <c r="E270" s="21"/>
      <c r="F270" s="21"/>
      <c r="G270" s="21"/>
      <c r="H270" s="21"/>
      <c r="I270" s="21"/>
    </row>
    <row r="271" spans="2:9" ht="15" customHeight="1" x14ac:dyDescent="0.25">
      <c r="B271" s="22"/>
      <c r="C271" s="21"/>
      <c r="D271" s="21"/>
      <c r="E271" s="21"/>
      <c r="F271" s="21"/>
      <c r="G271" s="21"/>
      <c r="H271" s="21"/>
      <c r="I271" s="21"/>
    </row>
    <row r="272" spans="2:9" ht="15" customHeight="1" x14ac:dyDescent="0.25">
      <c r="B272" s="22"/>
      <c r="C272" s="21"/>
      <c r="D272" s="21"/>
      <c r="E272" s="21"/>
      <c r="F272" s="21"/>
      <c r="G272" s="21"/>
      <c r="H272" s="21"/>
      <c r="I272" s="21"/>
    </row>
    <row r="273" spans="2:9" ht="15" customHeight="1" x14ac:dyDescent="0.25">
      <c r="B273" s="22"/>
      <c r="C273" s="21"/>
      <c r="D273" s="21"/>
      <c r="E273" s="21"/>
      <c r="F273" s="21"/>
      <c r="G273" s="21"/>
      <c r="H273" s="21"/>
      <c r="I273" s="21"/>
    </row>
    <row r="274" spans="2:9" ht="15" customHeight="1" x14ac:dyDescent="0.25">
      <c r="B274" s="22"/>
      <c r="C274" s="21"/>
      <c r="D274" s="21"/>
      <c r="E274" s="21"/>
      <c r="F274" s="21"/>
      <c r="G274" s="21"/>
      <c r="H274" s="21"/>
      <c r="I274" s="21"/>
    </row>
    <row r="275" spans="2:9" ht="15" customHeight="1" x14ac:dyDescent="0.25">
      <c r="B275" s="22"/>
      <c r="C275" s="21"/>
      <c r="D275" s="21"/>
      <c r="E275" s="21"/>
      <c r="F275" s="21"/>
      <c r="G275" s="21"/>
      <c r="H275" s="21"/>
      <c r="I275" s="21"/>
    </row>
    <row r="276" spans="2:9" ht="15" customHeight="1" x14ac:dyDescent="0.25">
      <c r="B276" s="22"/>
      <c r="C276" s="21"/>
      <c r="D276" s="21"/>
      <c r="E276" s="21"/>
      <c r="F276" s="21"/>
      <c r="G276" s="21"/>
      <c r="H276" s="21"/>
      <c r="I276" s="21"/>
    </row>
    <row r="277" spans="2:9" ht="15" customHeight="1" x14ac:dyDescent="0.25">
      <c r="B277" s="22"/>
      <c r="C277" s="21"/>
      <c r="D277" s="21"/>
      <c r="E277" s="21"/>
      <c r="F277" s="21"/>
      <c r="G277" s="21"/>
      <c r="H277" s="21"/>
      <c r="I277" s="21"/>
    </row>
    <row r="278" spans="2:9" ht="15" customHeight="1" x14ac:dyDescent="0.25">
      <c r="B278" s="22"/>
      <c r="C278" s="21"/>
      <c r="D278" s="21"/>
      <c r="E278" s="21"/>
      <c r="F278" s="21"/>
      <c r="G278" s="21"/>
      <c r="H278" s="21"/>
      <c r="I278" s="21"/>
    </row>
    <row r="279" spans="2:9" ht="15" customHeight="1" x14ac:dyDescent="0.25">
      <c r="B279" s="22"/>
      <c r="C279" s="21"/>
      <c r="D279" s="21"/>
      <c r="E279" s="21"/>
      <c r="F279" s="21"/>
      <c r="G279" s="21"/>
      <c r="H279" s="21"/>
      <c r="I279" s="21"/>
    </row>
    <row r="280" spans="2:9" ht="15" customHeight="1" x14ac:dyDescent="0.25">
      <c r="B280" s="22"/>
      <c r="C280" s="21"/>
      <c r="D280" s="21"/>
      <c r="E280" s="21"/>
      <c r="F280" s="21"/>
      <c r="G280" s="21"/>
      <c r="H280" s="21"/>
      <c r="I280" s="21"/>
    </row>
    <row r="281" spans="2:9" ht="15" customHeight="1" x14ac:dyDescent="0.25">
      <c r="B281" s="22"/>
      <c r="C281" s="21"/>
      <c r="D281" s="21"/>
      <c r="E281" s="21"/>
      <c r="F281" s="21"/>
      <c r="G281" s="21"/>
      <c r="H281" s="21"/>
      <c r="I281" s="21"/>
    </row>
    <row r="282" spans="2:9" ht="15" customHeight="1" x14ac:dyDescent="0.25">
      <c r="B282" s="22"/>
      <c r="C282" s="21"/>
      <c r="D282" s="21"/>
      <c r="E282" s="21"/>
      <c r="F282" s="21"/>
      <c r="G282" s="21"/>
      <c r="H282" s="21"/>
      <c r="I282" s="21"/>
    </row>
    <row r="283" spans="2:9" ht="15" customHeight="1" x14ac:dyDescent="0.25">
      <c r="B283" s="22"/>
      <c r="C283" s="21"/>
      <c r="D283" s="21"/>
      <c r="E283" s="21"/>
      <c r="F283" s="21"/>
      <c r="G283" s="21"/>
      <c r="H283" s="21"/>
      <c r="I283" s="21"/>
    </row>
    <row r="284" spans="2:9" ht="15" customHeight="1" x14ac:dyDescent="0.25">
      <c r="B284" s="22"/>
      <c r="C284" s="21"/>
      <c r="D284" s="21"/>
      <c r="E284" s="21"/>
      <c r="F284" s="21"/>
      <c r="G284" s="21"/>
      <c r="H284" s="21"/>
      <c r="I284" s="21"/>
    </row>
    <row r="285" spans="2:9" ht="15" customHeight="1" x14ac:dyDescent="0.25">
      <c r="B285" s="22"/>
      <c r="C285" s="21"/>
      <c r="D285" s="21"/>
      <c r="E285" s="21"/>
      <c r="F285" s="21"/>
      <c r="G285" s="21"/>
      <c r="H285" s="21"/>
      <c r="I285" s="21"/>
    </row>
    <row r="286" spans="2:9" ht="15" customHeight="1" x14ac:dyDescent="0.25">
      <c r="B286" s="22"/>
      <c r="C286" s="21"/>
      <c r="D286" s="21"/>
      <c r="E286" s="21"/>
      <c r="F286" s="21"/>
      <c r="G286" s="21"/>
      <c r="H286" s="21"/>
      <c r="I286" s="21"/>
    </row>
    <row r="287" spans="2:9" ht="15" customHeight="1" x14ac:dyDescent="0.25">
      <c r="B287" s="22"/>
      <c r="C287" s="21"/>
      <c r="D287" s="21"/>
      <c r="E287" s="21"/>
      <c r="F287" s="21"/>
      <c r="G287" s="21"/>
      <c r="H287" s="21"/>
      <c r="I287" s="21"/>
    </row>
    <row r="288" spans="2:9" ht="15" customHeight="1" x14ac:dyDescent="0.25">
      <c r="B288" s="22"/>
      <c r="C288" s="21"/>
      <c r="D288" s="21"/>
      <c r="E288" s="21"/>
      <c r="F288" s="21"/>
      <c r="G288" s="21"/>
      <c r="H288" s="21"/>
      <c r="I288" s="21"/>
    </row>
    <row r="289" spans="2:9" ht="15" customHeight="1" x14ac:dyDescent="0.25">
      <c r="B289" s="22"/>
      <c r="C289" s="21"/>
      <c r="D289" s="21"/>
      <c r="E289" s="21"/>
      <c r="F289" s="21"/>
      <c r="G289" s="21"/>
      <c r="H289" s="21"/>
      <c r="I289" s="21"/>
    </row>
    <row r="290" spans="2:9" ht="15" customHeight="1" x14ac:dyDescent="0.25">
      <c r="B290" s="22"/>
      <c r="C290" s="21"/>
      <c r="D290" s="21"/>
      <c r="E290" s="21"/>
      <c r="F290" s="21"/>
      <c r="G290" s="21"/>
      <c r="H290" s="21"/>
      <c r="I290" s="21"/>
    </row>
    <row r="291" spans="2:9" ht="15" customHeight="1" x14ac:dyDescent="0.25">
      <c r="B291" s="22"/>
      <c r="C291" s="21"/>
      <c r="D291" s="21"/>
      <c r="E291" s="21"/>
      <c r="F291" s="21"/>
      <c r="G291" s="21"/>
      <c r="H291" s="21"/>
      <c r="I291" s="21"/>
    </row>
    <row r="292" spans="2:9" ht="15" customHeight="1" x14ac:dyDescent="0.25">
      <c r="B292" s="22"/>
      <c r="C292" s="21"/>
      <c r="D292" s="21"/>
      <c r="E292" s="21"/>
      <c r="F292" s="21"/>
      <c r="G292" s="21"/>
      <c r="H292" s="21"/>
      <c r="I292" s="21"/>
    </row>
    <row r="293" spans="2:9" ht="15" customHeight="1" x14ac:dyDescent="0.25">
      <c r="B293" s="22"/>
      <c r="C293" s="21"/>
      <c r="D293" s="21"/>
      <c r="E293" s="21"/>
      <c r="F293" s="21"/>
      <c r="G293" s="21"/>
      <c r="H293" s="21"/>
      <c r="I293" s="21"/>
    </row>
    <row r="294" spans="2:9" ht="15" customHeight="1" x14ac:dyDescent="0.25">
      <c r="B294" s="22"/>
      <c r="C294" s="21"/>
      <c r="D294" s="21"/>
      <c r="E294" s="21"/>
      <c r="F294" s="21"/>
      <c r="G294" s="21"/>
      <c r="H294" s="21"/>
      <c r="I294" s="21"/>
    </row>
    <row r="295" spans="2:9" ht="15" customHeight="1" x14ac:dyDescent="0.25">
      <c r="B295" s="22"/>
      <c r="C295" s="21"/>
      <c r="D295" s="21"/>
      <c r="E295" s="21"/>
      <c r="F295" s="21"/>
      <c r="G295" s="21"/>
      <c r="H295" s="21"/>
      <c r="I295" s="21"/>
    </row>
    <row r="296" spans="2:9" ht="15" customHeight="1" x14ac:dyDescent="0.25">
      <c r="B296" s="22"/>
      <c r="C296" s="21"/>
      <c r="D296" s="21"/>
      <c r="E296" s="21"/>
      <c r="F296" s="21"/>
      <c r="G296" s="21"/>
      <c r="H296" s="21"/>
      <c r="I296" s="21"/>
    </row>
    <row r="297" spans="2:9" ht="15" customHeight="1" x14ac:dyDescent="0.25">
      <c r="B297" s="22"/>
      <c r="C297" s="21"/>
      <c r="D297" s="21"/>
      <c r="E297" s="21"/>
      <c r="F297" s="21"/>
      <c r="G297" s="21"/>
      <c r="H297" s="21"/>
      <c r="I297" s="21"/>
    </row>
    <row r="298" spans="2:9" ht="15" customHeight="1" x14ac:dyDescent="0.25">
      <c r="B298" s="22"/>
      <c r="C298" s="21"/>
      <c r="D298" s="21"/>
      <c r="E298" s="21"/>
      <c r="F298" s="21"/>
      <c r="G298" s="21"/>
      <c r="H298" s="21"/>
      <c r="I298" s="21"/>
    </row>
    <row r="299" spans="2:9" ht="15" customHeight="1" x14ac:dyDescent="0.25">
      <c r="B299" s="22"/>
      <c r="C299" s="21"/>
      <c r="D299" s="21"/>
      <c r="E299" s="21"/>
      <c r="F299" s="21"/>
      <c r="G299" s="21"/>
      <c r="H299" s="21"/>
      <c r="I299" s="21"/>
    </row>
    <row r="300" spans="2:9" ht="15" customHeight="1" x14ac:dyDescent="0.25">
      <c r="B300" s="22"/>
      <c r="C300" s="21"/>
      <c r="D300" s="21"/>
      <c r="E300" s="21"/>
      <c r="F300" s="21"/>
      <c r="G300" s="21"/>
      <c r="H300" s="21"/>
      <c r="I300" s="21"/>
    </row>
    <row r="301" spans="2:9" ht="15" customHeight="1" x14ac:dyDescent="0.25">
      <c r="B301" s="22"/>
      <c r="C301" s="21"/>
      <c r="D301" s="21"/>
      <c r="E301" s="21"/>
      <c r="F301" s="21"/>
      <c r="G301" s="21"/>
      <c r="H301" s="21"/>
      <c r="I301" s="21"/>
    </row>
    <row r="302" spans="2:9" ht="15" customHeight="1" x14ac:dyDescent="0.25">
      <c r="B302" s="22"/>
      <c r="C302" s="21"/>
      <c r="D302" s="21"/>
      <c r="E302" s="21"/>
      <c r="F302" s="21"/>
      <c r="G302" s="21"/>
      <c r="H302" s="21"/>
      <c r="I302" s="21"/>
    </row>
    <row r="303" spans="2:9" ht="15" customHeight="1" x14ac:dyDescent="0.25">
      <c r="B303" s="22"/>
      <c r="C303" s="21"/>
      <c r="D303" s="21"/>
      <c r="E303" s="21"/>
      <c r="F303" s="21"/>
      <c r="G303" s="21"/>
      <c r="H303" s="21"/>
      <c r="I303" s="21"/>
    </row>
    <row r="304" spans="2:9" ht="15" customHeight="1" x14ac:dyDescent="0.25">
      <c r="B304" s="22"/>
      <c r="C304" s="21"/>
      <c r="D304" s="21"/>
      <c r="E304" s="21"/>
      <c r="F304" s="21"/>
      <c r="G304" s="21"/>
      <c r="H304" s="21"/>
      <c r="I304" s="21"/>
    </row>
    <row r="305" spans="2:9" ht="15" customHeight="1" x14ac:dyDescent="0.25">
      <c r="B305" s="22"/>
      <c r="C305" s="21"/>
      <c r="D305" s="21"/>
      <c r="E305" s="21"/>
      <c r="F305" s="21"/>
      <c r="G305" s="21"/>
      <c r="H305" s="21"/>
      <c r="I305" s="21"/>
    </row>
    <row r="306" spans="2:9" ht="15" customHeight="1" x14ac:dyDescent="0.25">
      <c r="B306" s="22"/>
      <c r="C306" s="21"/>
      <c r="D306" s="21"/>
      <c r="E306" s="21"/>
      <c r="F306" s="21"/>
      <c r="G306" s="21"/>
      <c r="H306" s="21"/>
      <c r="I306" s="21"/>
    </row>
    <row r="307" spans="2:9" ht="15" customHeight="1" x14ac:dyDescent="0.25">
      <c r="B307" s="22"/>
      <c r="C307" s="21"/>
      <c r="D307" s="21"/>
      <c r="E307" s="21"/>
      <c r="F307" s="21"/>
      <c r="G307" s="21"/>
      <c r="H307" s="21"/>
      <c r="I307" s="21"/>
    </row>
    <row r="308" spans="2:9" ht="15" customHeight="1" x14ac:dyDescent="0.25">
      <c r="B308" s="22"/>
      <c r="C308" s="21"/>
      <c r="D308" s="21"/>
      <c r="E308" s="21"/>
      <c r="F308" s="21"/>
      <c r="G308" s="21"/>
      <c r="H308" s="21"/>
      <c r="I308" s="21"/>
    </row>
    <row r="309" spans="2:9" ht="15" customHeight="1" x14ac:dyDescent="0.25">
      <c r="B309" s="22"/>
      <c r="C309" s="21"/>
      <c r="D309" s="21"/>
      <c r="E309" s="21"/>
      <c r="F309" s="21"/>
      <c r="G309" s="21"/>
      <c r="H309" s="21"/>
      <c r="I309" s="21"/>
    </row>
    <row r="310" spans="2:9" ht="15" customHeight="1" x14ac:dyDescent="0.25">
      <c r="B310" s="22"/>
      <c r="C310" s="21"/>
      <c r="D310" s="21"/>
      <c r="E310" s="21"/>
      <c r="F310" s="21"/>
      <c r="G310" s="21"/>
      <c r="H310" s="21"/>
      <c r="I310" s="21"/>
    </row>
    <row r="311" spans="2:9" ht="15" customHeight="1" x14ac:dyDescent="0.25">
      <c r="B311" s="22"/>
      <c r="C311" s="21"/>
      <c r="D311" s="21"/>
      <c r="E311" s="21"/>
      <c r="F311" s="21"/>
      <c r="G311" s="21"/>
      <c r="H311" s="21"/>
      <c r="I311" s="21"/>
    </row>
    <row r="312" spans="2:9" ht="15" customHeight="1" x14ac:dyDescent="0.25">
      <c r="B312" s="22"/>
      <c r="C312" s="21"/>
      <c r="D312" s="21"/>
      <c r="E312" s="21"/>
      <c r="F312" s="21"/>
      <c r="G312" s="21"/>
      <c r="H312" s="21"/>
      <c r="I312" s="21"/>
    </row>
    <row r="313" spans="2:9" ht="15" customHeight="1" x14ac:dyDescent="0.25">
      <c r="B313" s="22"/>
      <c r="C313" s="21"/>
      <c r="D313" s="21"/>
      <c r="E313" s="21"/>
      <c r="F313" s="21"/>
      <c r="G313" s="21"/>
      <c r="H313" s="21"/>
      <c r="I313" s="21"/>
    </row>
    <row r="314" spans="2:9" ht="15" customHeight="1" x14ac:dyDescent="0.25">
      <c r="B314" s="22"/>
      <c r="C314" s="21"/>
      <c r="D314" s="21"/>
      <c r="E314" s="21"/>
      <c r="F314" s="21"/>
      <c r="G314" s="21"/>
      <c r="H314" s="21"/>
      <c r="I314" s="21"/>
    </row>
    <row r="315" spans="2:9" ht="15" customHeight="1" x14ac:dyDescent="0.25">
      <c r="B315" s="22"/>
      <c r="C315" s="21"/>
      <c r="D315" s="21"/>
      <c r="E315" s="21"/>
      <c r="F315" s="21"/>
      <c r="G315" s="21"/>
      <c r="H315" s="21"/>
      <c r="I315" s="21"/>
    </row>
    <row r="316" spans="2:9" ht="15" customHeight="1" x14ac:dyDescent="0.25">
      <c r="B316" s="22"/>
      <c r="C316" s="21"/>
      <c r="D316" s="21"/>
      <c r="E316" s="21"/>
      <c r="F316" s="21"/>
      <c r="G316" s="21"/>
      <c r="H316" s="21"/>
      <c r="I316" s="21"/>
    </row>
    <row r="317" spans="2:9" ht="15" customHeight="1" x14ac:dyDescent="0.25">
      <c r="B317" s="22"/>
      <c r="C317" s="21"/>
      <c r="D317" s="21"/>
      <c r="E317" s="21"/>
      <c r="F317" s="21"/>
      <c r="G317" s="21"/>
      <c r="H317" s="21"/>
      <c r="I317" s="21"/>
    </row>
    <row r="318" spans="2:9" ht="15" customHeight="1" x14ac:dyDescent="0.25">
      <c r="B318" s="22"/>
      <c r="C318" s="21"/>
      <c r="D318" s="21"/>
      <c r="E318" s="21"/>
      <c r="F318" s="21"/>
      <c r="G318" s="21"/>
      <c r="H318" s="21"/>
      <c r="I318" s="21"/>
    </row>
    <row r="319" spans="2:9" ht="15" customHeight="1" x14ac:dyDescent="0.25">
      <c r="B319" s="22"/>
      <c r="C319" s="21"/>
      <c r="D319" s="21"/>
      <c r="E319" s="21"/>
      <c r="F319" s="21"/>
      <c r="G319" s="21"/>
      <c r="H319" s="21"/>
      <c r="I319" s="21"/>
    </row>
    <row r="320" spans="2:9" ht="15" customHeight="1" x14ac:dyDescent="0.25">
      <c r="B320" s="22"/>
      <c r="C320" s="21"/>
      <c r="D320" s="21"/>
      <c r="E320" s="21"/>
      <c r="F320" s="21"/>
      <c r="G320" s="21"/>
      <c r="H320" s="21"/>
      <c r="I320" s="21"/>
    </row>
    <row r="321" spans="2:9" ht="15" customHeight="1" x14ac:dyDescent="0.25">
      <c r="B321" s="22"/>
      <c r="C321" s="21"/>
      <c r="D321" s="21"/>
      <c r="E321" s="21"/>
      <c r="F321" s="21"/>
      <c r="G321" s="21"/>
      <c r="H321" s="21"/>
      <c r="I321" s="21"/>
    </row>
    <row r="322" spans="2:9" ht="15" customHeight="1" x14ac:dyDescent="0.25">
      <c r="B322" s="22"/>
      <c r="C322" s="21"/>
      <c r="D322" s="21"/>
      <c r="E322" s="21"/>
      <c r="F322" s="21"/>
      <c r="G322" s="21"/>
      <c r="H322" s="21"/>
      <c r="I322" s="21"/>
    </row>
    <row r="323" spans="2:9" ht="15" customHeight="1" x14ac:dyDescent="0.25">
      <c r="B323" s="22"/>
      <c r="C323" s="21"/>
      <c r="D323" s="21"/>
      <c r="E323" s="21"/>
      <c r="F323" s="21"/>
      <c r="G323" s="21"/>
      <c r="H323" s="21"/>
      <c r="I323" s="21"/>
    </row>
    <row r="324" spans="2:9" ht="15" customHeight="1" x14ac:dyDescent="0.25">
      <c r="B324" s="22"/>
      <c r="C324" s="21"/>
      <c r="D324" s="21"/>
      <c r="E324" s="21"/>
      <c r="F324" s="21"/>
      <c r="G324" s="21"/>
      <c r="H324" s="21"/>
      <c r="I324" s="21"/>
    </row>
    <row r="325" spans="2:9" ht="15" customHeight="1" x14ac:dyDescent="0.25">
      <c r="B325" s="22"/>
      <c r="C325" s="21"/>
      <c r="D325" s="21"/>
      <c r="E325" s="21"/>
      <c r="F325" s="21"/>
      <c r="G325" s="21"/>
      <c r="H325" s="21"/>
      <c r="I325" s="21"/>
    </row>
    <row r="326" spans="2:9" ht="15" customHeight="1" x14ac:dyDescent="0.25">
      <c r="B326" s="22"/>
      <c r="C326" s="21"/>
      <c r="D326" s="21"/>
      <c r="E326" s="21"/>
      <c r="F326" s="21"/>
      <c r="G326" s="21"/>
      <c r="H326" s="21"/>
      <c r="I326" s="21"/>
    </row>
    <row r="327" spans="2:9" ht="15" customHeight="1" x14ac:dyDescent="0.25">
      <c r="B327" s="22"/>
      <c r="C327" s="21"/>
      <c r="D327" s="21"/>
      <c r="E327" s="21"/>
      <c r="F327" s="21"/>
      <c r="G327" s="21"/>
      <c r="H327" s="21"/>
      <c r="I327" s="21"/>
    </row>
    <row r="328" spans="2:9" ht="15" customHeight="1" x14ac:dyDescent="0.25">
      <c r="B328" s="22"/>
      <c r="C328" s="21"/>
      <c r="D328" s="21"/>
      <c r="E328" s="21"/>
      <c r="F328" s="21"/>
      <c r="G328" s="21"/>
      <c r="H328" s="21"/>
      <c r="I328" s="21"/>
    </row>
    <row r="329" spans="2:9" ht="15" customHeight="1" x14ac:dyDescent="0.25">
      <c r="B329" s="22"/>
      <c r="C329" s="21"/>
      <c r="D329" s="21"/>
      <c r="E329" s="21"/>
      <c r="F329" s="21"/>
      <c r="G329" s="21"/>
      <c r="H329" s="21"/>
      <c r="I329" s="21"/>
    </row>
    <row r="330" spans="2:9" ht="15" customHeight="1" x14ac:dyDescent="0.25">
      <c r="B330" s="22"/>
      <c r="C330" s="21"/>
      <c r="D330" s="21"/>
      <c r="E330" s="21"/>
      <c r="F330" s="21"/>
      <c r="G330" s="21"/>
      <c r="H330" s="21"/>
      <c r="I330" s="21"/>
    </row>
    <row r="331" spans="2:9" ht="15" customHeight="1" x14ac:dyDescent="0.25">
      <c r="B331" s="22"/>
      <c r="C331" s="21"/>
      <c r="D331" s="21"/>
      <c r="E331" s="21"/>
      <c r="F331" s="21"/>
      <c r="G331" s="21"/>
      <c r="H331" s="21"/>
      <c r="I331" s="21"/>
    </row>
    <row r="332" spans="2:9" ht="15" customHeight="1" x14ac:dyDescent="0.25">
      <c r="B332" s="22"/>
      <c r="C332" s="21"/>
      <c r="D332" s="21"/>
      <c r="E332" s="21"/>
      <c r="F332" s="21"/>
      <c r="G332" s="21"/>
      <c r="H332" s="21"/>
      <c r="I332" s="21"/>
    </row>
    <row r="333" spans="2:9" ht="15" customHeight="1" x14ac:dyDescent="0.25">
      <c r="B333" s="22"/>
      <c r="C333" s="21"/>
      <c r="D333" s="21"/>
      <c r="E333" s="21"/>
      <c r="F333" s="21"/>
      <c r="G333" s="21"/>
      <c r="H333" s="21"/>
      <c r="I333" s="21"/>
    </row>
    <row r="334" spans="2:9" ht="15" customHeight="1" x14ac:dyDescent="0.25">
      <c r="B334" s="22"/>
      <c r="C334" s="21"/>
      <c r="D334" s="21"/>
      <c r="E334" s="21"/>
      <c r="F334" s="21"/>
      <c r="G334" s="21"/>
      <c r="H334" s="21"/>
      <c r="I334" s="21"/>
    </row>
    <row r="335" spans="2:9" ht="15" customHeight="1" x14ac:dyDescent="0.25">
      <c r="B335" s="22"/>
      <c r="C335" s="21"/>
      <c r="D335" s="21"/>
      <c r="E335" s="21"/>
      <c r="F335" s="21"/>
      <c r="G335" s="21"/>
      <c r="H335" s="21"/>
      <c r="I335" s="21"/>
    </row>
    <row r="336" spans="2:9" ht="15" customHeight="1" x14ac:dyDescent="0.25">
      <c r="B336" s="22"/>
      <c r="C336" s="21"/>
      <c r="D336" s="21"/>
      <c r="E336" s="21"/>
      <c r="F336" s="21"/>
      <c r="G336" s="21"/>
      <c r="H336" s="21"/>
      <c r="I336" s="21"/>
    </row>
    <row r="337" spans="2:9" ht="15" customHeight="1" x14ac:dyDescent="0.25">
      <c r="B337" s="22"/>
      <c r="C337" s="21"/>
      <c r="D337" s="21"/>
      <c r="E337" s="21"/>
      <c r="F337" s="21"/>
      <c r="G337" s="21"/>
      <c r="H337" s="21"/>
      <c r="I337" s="21"/>
    </row>
    <row r="338" spans="2:9" ht="15" customHeight="1" x14ac:dyDescent="0.25">
      <c r="B338" s="22"/>
      <c r="C338" s="21"/>
      <c r="D338" s="21"/>
      <c r="E338" s="21"/>
      <c r="F338" s="21"/>
      <c r="G338" s="21"/>
      <c r="H338" s="21"/>
      <c r="I338" s="21"/>
    </row>
    <row r="339" spans="2:9" ht="15" customHeight="1" x14ac:dyDescent="0.25">
      <c r="B339" s="22"/>
      <c r="C339" s="21"/>
      <c r="D339" s="21"/>
      <c r="E339" s="21"/>
      <c r="F339" s="21"/>
      <c r="G339" s="21"/>
      <c r="H339" s="21"/>
      <c r="I339" s="21"/>
    </row>
    <row r="340" spans="2:9" ht="15" customHeight="1" x14ac:dyDescent="0.25">
      <c r="B340" s="22"/>
      <c r="C340" s="21"/>
      <c r="D340" s="21"/>
      <c r="E340" s="21"/>
      <c r="F340" s="21"/>
      <c r="G340" s="21"/>
      <c r="H340" s="21"/>
      <c r="I340" s="21"/>
    </row>
    <row r="341" spans="2:9" ht="15" customHeight="1" x14ac:dyDescent="0.25">
      <c r="B341" s="22"/>
      <c r="C341" s="21"/>
      <c r="D341" s="21"/>
      <c r="E341" s="21"/>
      <c r="F341" s="21"/>
      <c r="G341" s="21"/>
      <c r="H341" s="21"/>
      <c r="I341" s="21"/>
    </row>
    <row r="342" spans="2:9" ht="15" customHeight="1" x14ac:dyDescent="0.25">
      <c r="B342" s="22"/>
      <c r="C342" s="21"/>
      <c r="D342" s="21"/>
      <c r="E342" s="21"/>
      <c r="F342" s="21"/>
      <c r="G342" s="21"/>
      <c r="H342" s="21"/>
      <c r="I342" s="21"/>
    </row>
    <row r="343" spans="2:9" ht="15" customHeight="1" x14ac:dyDescent="0.25">
      <c r="B343" s="22"/>
      <c r="C343" s="21"/>
      <c r="D343" s="21"/>
      <c r="E343" s="21"/>
      <c r="F343" s="21"/>
      <c r="G343" s="21"/>
      <c r="H343" s="21"/>
      <c r="I343" s="21"/>
    </row>
    <row r="344" spans="2:9" ht="15" customHeight="1" x14ac:dyDescent="0.25">
      <c r="B344" s="22"/>
      <c r="C344" s="21"/>
      <c r="D344" s="21"/>
      <c r="E344" s="21"/>
      <c r="F344" s="21"/>
      <c r="G344" s="21"/>
      <c r="H344" s="21"/>
      <c r="I344" s="21"/>
    </row>
    <row r="345" spans="2:9" ht="15" customHeight="1" x14ac:dyDescent="0.25">
      <c r="B345" s="22"/>
      <c r="C345" s="21"/>
      <c r="D345" s="21"/>
      <c r="E345" s="21"/>
      <c r="F345" s="21"/>
      <c r="G345" s="21"/>
      <c r="H345" s="21"/>
      <c r="I345" s="21"/>
    </row>
    <row r="346" spans="2:9" ht="15" customHeight="1" x14ac:dyDescent="0.25">
      <c r="B346" s="22"/>
      <c r="C346" s="21"/>
      <c r="D346" s="21"/>
      <c r="E346" s="21"/>
      <c r="F346" s="21"/>
      <c r="G346" s="21"/>
      <c r="H346" s="21"/>
      <c r="I346" s="21"/>
    </row>
    <row r="347" spans="2:9" ht="15" customHeight="1" x14ac:dyDescent="0.25">
      <c r="B347" s="22"/>
      <c r="C347" s="21"/>
      <c r="D347" s="21"/>
      <c r="E347" s="21"/>
      <c r="F347" s="21"/>
      <c r="G347" s="21"/>
      <c r="H347" s="21"/>
      <c r="I347" s="21"/>
    </row>
    <row r="348" spans="2:9" ht="15" customHeight="1" x14ac:dyDescent="0.25">
      <c r="B348" s="22"/>
      <c r="C348" s="21"/>
      <c r="D348" s="21"/>
      <c r="E348" s="21"/>
      <c r="F348" s="21"/>
      <c r="G348" s="21"/>
      <c r="H348" s="21"/>
      <c r="I348" s="21"/>
    </row>
    <row r="349" spans="2:9" ht="15" customHeight="1" x14ac:dyDescent="0.25">
      <c r="B349" s="22"/>
      <c r="C349" s="21"/>
      <c r="D349" s="21"/>
      <c r="E349" s="21"/>
      <c r="F349" s="21"/>
      <c r="G349" s="21"/>
      <c r="H349" s="21"/>
      <c r="I349" s="21"/>
    </row>
    <row r="350" spans="2:9" ht="15" customHeight="1" x14ac:dyDescent="0.25">
      <c r="B350" s="22"/>
      <c r="C350" s="21"/>
      <c r="D350" s="21"/>
      <c r="E350" s="21"/>
      <c r="F350" s="21"/>
      <c r="G350" s="21"/>
      <c r="H350" s="21"/>
      <c r="I350" s="21"/>
    </row>
    <row r="351" spans="2:9" ht="15" customHeight="1" x14ac:dyDescent="0.25">
      <c r="B351" s="22"/>
      <c r="C351" s="21"/>
      <c r="D351" s="21"/>
      <c r="E351" s="21"/>
      <c r="F351" s="21"/>
      <c r="G351" s="21"/>
      <c r="H351" s="21"/>
      <c r="I351" s="21"/>
    </row>
    <row r="352" spans="2:9" ht="15" customHeight="1" x14ac:dyDescent="0.25">
      <c r="B352" s="22"/>
      <c r="C352" s="21"/>
      <c r="D352" s="21"/>
      <c r="E352" s="21"/>
      <c r="F352" s="21"/>
      <c r="G352" s="21"/>
      <c r="H352" s="21"/>
      <c r="I352" s="21"/>
    </row>
    <row r="353" spans="2:9" ht="15" customHeight="1" x14ac:dyDescent="0.25">
      <c r="B353" s="22"/>
      <c r="C353" s="21"/>
      <c r="D353" s="21"/>
      <c r="E353" s="21"/>
      <c r="F353" s="21"/>
      <c r="G353" s="21"/>
      <c r="H353" s="21"/>
      <c r="I353" s="21"/>
    </row>
    <row r="354" spans="2:9" ht="15" customHeight="1" x14ac:dyDescent="0.25">
      <c r="B354" s="22"/>
      <c r="C354" s="21"/>
      <c r="D354" s="21"/>
      <c r="E354" s="21"/>
      <c r="F354" s="21"/>
      <c r="G354" s="21"/>
      <c r="H354" s="21"/>
      <c r="I354" s="21"/>
    </row>
    <row r="355" spans="2:9" ht="15" customHeight="1" x14ac:dyDescent="0.25">
      <c r="B355" s="22"/>
      <c r="C355" s="21"/>
      <c r="D355" s="21"/>
      <c r="E355" s="21"/>
      <c r="F355" s="21"/>
      <c r="G355" s="21"/>
      <c r="H355" s="21"/>
      <c r="I355" s="21"/>
    </row>
    <row r="356" spans="2:9" ht="15" customHeight="1" x14ac:dyDescent="0.25">
      <c r="B356" s="22"/>
      <c r="C356" s="21"/>
      <c r="D356" s="21"/>
      <c r="E356" s="21"/>
      <c r="F356" s="21"/>
      <c r="G356" s="21"/>
      <c r="H356" s="21"/>
      <c r="I356" s="21"/>
    </row>
    <row r="357" spans="2:9" ht="15" customHeight="1" x14ac:dyDescent="0.25">
      <c r="B357" s="22"/>
      <c r="C357" s="21"/>
      <c r="D357" s="21"/>
      <c r="E357" s="21"/>
      <c r="F357" s="21"/>
      <c r="G357" s="21"/>
      <c r="H357" s="21"/>
      <c r="I357" s="21"/>
    </row>
    <row r="358" spans="2:9" ht="15" customHeight="1" x14ac:dyDescent="0.25">
      <c r="B358" s="22"/>
      <c r="C358" s="21"/>
      <c r="D358" s="21"/>
      <c r="E358" s="21"/>
      <c r="F358" s="21"/>
      <c r="G358" s="21"/>
      <c r="H358" s="21"/>
      <c r="I358" s="21"/>
    </row>
    <row r="359" spans="2:9" ht="15" customHeight="1" x14ac:dyDescent="0.25">
      <c r="B359" s="22"/>
      <c r="C359" s="21"/>
      <c r="D359" s="21"/>
      <c r="E359" s="21"/>
      <c r="F359" s="21"/>
      <c r="G359" s="21"/>
      <c r="H359" s="21"/>
      <c r="I359" s="21"/>
    </row>
    <row r="360" spans="2:9" ht="15" customHeight="1" x14ac:dyDescent="0.25">
      <c r="B360" s="22"/>
      <c r="C360" s="21"/>
      <c r="D360" s="21"/>
      <c r="E360" s="21"/>
      <c r="F360" s="21"/>
      <c r="G360" s="21"/>
      <c r="H360" s="21"/>
      <c r="I360" s="21"/>
    </row>
    <row r="361" spans="2:9" ht="15" customHeight="1" x14ac:dyDescent="0.25">
      <c r="B361" s="22"/>
      <c r="C361" s="21"/>
      <c r="D361" s="21"/>
      <c r="E361" s="21"/>
      <c r="F361" s="21"/>
      <c r="G361" s="21"/>
      <c r="H361" s="21"/>
      <c r="I361" s="21"/>
    </row>
    <row r="362" spans="2:9" ht="15" customHeight="1" x14ac:dyDescent="0.25">
      <c r="B362" s="22"/>
      <c r="C362" s="21"/>
      <c r="D362" s="21"/>
      <c r="E362" s="21"/>
      <c r="F362" s="21"/>
      <c r="G362" s="21"/>
      <c r="H362" s="21"/>
      <c r="I362" s="21"/>
    </row>
    <row r="363" spans="2:9" ht="15" customHeight="1" x14ac:dyDescent="0.25">
      <c r="B363" s="22"/>
      <c r="C363" s="21"/>
      <c r="D363" s="21"/>
      <c r="E363" s="21"/>
      <c r="F363" s="21"/>
      <c r="G363" s="21"/>
      <c r="H363" s="21"/>
      <c r="I363" s="21"/>
    </row>
    <row r="364" spans="2:9" ht="15" customHeight="1" x14ac:dyDescent="0.25">
      <c r="B364" s="22"/>
      <c r="C364" s="21"/>
      <c r="D364" s="21"/>
      <c r="E364" s="21"/>
      <c r="F364" s="21"/>
      <c r="G364" s="21"/>
      <c r="H364" s="21"/>
      <c r="I364" s="21"/>
    </row>
    <row r="365" spans="2:9" ht="15" customHeight="1" x14ac:dyDescent="0.25">
      <c r="B365" s="22"/>
      <c r="C365" s="21"/>
      <c r="D365" s="21"/>
      <c r="E365" s="21"/>
      <c r="F365" s="21"/>
      <c r="G365" s="21"/>
      <c r="H365" s="21"/>
      <c r="I365" s="21"/>
    </row>
    <row r="366" spans="2:9" ht="15" customHeight="1" x14ac:dyDescent="0.25">
      <c r="B366" s="22"/>
      <c r="C366" s="21"/>
      <c r="D366" s="21"/>
      <c r="E366" s="21"/>
      <c r="F366" s="21"/>
      <c r="G366" s="21"/>
      <c r="H366" s="21"/>
      <c r="I366" s="21"/>
    </row>
    <row r="367" spans="2:9" ht="15" customHeight="1" x14ac:dyDescent="0.25">
      <c r="B367" s="22"/>
      <c r="C367" s="21"/>
      <c r="D367" s="21"/>
      <c r="E367" s="21"/>
      <c r="F367" s="21"/>
      <c r="G367" s="21"/>
      <c r="H367" s="21"/>
      <c r="I367" s="21"/>
    </row>
    <row r="368" spans="2:9" ht="15" customHeight="1" x14ac:dyDescent="0.25">
      <c r="B368" s="22"/>
      <c r="C368" s="21"/>
      <c r="D368" s="21"/>
      <c r="E368" s="21"/>
      <c r="F368" s="21"/>
      <c r="G368" s="21"/>
      <c r="H368" s="21"/>
      <c r="I368" s="21"/>
    </row>
    <row r="369" spans="2:9" ht="15" customHeight="1" x14ac:dyDescent="0.25">
      <c r="B369" s="22"/>
      <c r="C369" s="21"/>
      <c r="D369" s="21"/>
      <c r="E369" s="21"/>
      <c r="F369" s="21"/>
      <c r="G369" s="21"/>
      <c r="H369" s="21"/>
      <c r="I369" s="21"/>
    </row>
    <row r="370" spans="2:9" ht="15" customHeight="1" x14ac:dyDescent="0.25">
      <c r="B370" s="22"/>
      <c r="C370" s="21"/>
      <c r="D370" s="21"/>
      <c r="E370" s="21"/>
      <c r="F370" s="21"/>
      <c r="G370" s="21"/>
      <c r="H370" s="21"/>
      <c r="I370" s="21"/>
    </row>
    <row r="371" spans="2:9" ht="15" customHeight="1" x14ac:dyDescent="0.25">
      <c r="B371" s="22"/>
      <c r="C371" s="21"/>
      <c r="D371" s="21"/>
      <c r="E371" s="21"/>
      <c r="F371" s="21"/>
      <c r="G371" s="21"/>
      <c r="H371" s="21"/>
      <c r="I371" s="21"/>
    </row>
    <row r="372" spans="2:9" ht="15" customHeight="1" x14ac:dyDescent="0.25">
      <c r="B372" s="22"/>
      <c r="C372" s="21"/>
      <c r="D372" s="21"/>
      <c r="E372" s="21"/>
      <c r="F372" s="21"/>
      <c r="G372" s="21"/>
      <c r="H372" s="21"/>
      <c r="I372" s="21"/>
    </row>
    <row r="373" spans="2:9" ht="15" customHeight="1" x14ac:dyDescent="0.25">
      <c r="B373" s="22"/>
      <c r="C373" s="21"/>
      <c r="D373" s="21"/>
      <c r="E373" s="21"/>
      <c r="F373" s="21"/>
      <c r="G373" s="21"/>
      <c r="H373" s="21"/>
      <c r="I373" s="21"/>
    </row>
    <row r="374" spans="2:9" ht="15" customHeight="1" x14ac:dyDescent="0.25">
      <c r="B374" s="22"/>
      <c r="C374" s="21"/>
      <c r="D374" s="21"/>
      <c r="E374" s="21"/>
      <c r="F374" s="21"/>
      <c r="G374" s="21"/>
      <c r="H374" s="21"/>
      <c r="I374" s="21"/>
    </row>
    <row r="375" spans="2:9" ht="15" customHeight="1" x14ac:dyDescent="0.25">
      <c r="B375" s="22"/>
      <c r="C375" s="21"/>
      <c r="D375" s="21"/>
      <c r="E375" s="21"/>
      <c r="F375" s="21"/>
      <c r="G375" s="21"/>
      <c r="H375" s="21"/>
      <c r="I375" s="21"/>
    </row>
    <row r="376" spans="2:9" ht="15" customHeight="1" x14ac:dyDescent="0.25">
      <c r="B376" s="22"/>
      <c r="C376" s="21"/>
      <c r="D376" s="21"/>
      <c r="E376" s="21"/>
      <c r="F376" s="21"/>
      <c r="G376" s="21"/>
      <c r="H376" s="21"/>
      <c r="I376" s="21"/>
    </row>
    <row r="377" spans="2:9" ht="15" customHeight="1" x14ac:dyDescent="0.25">
      <c r="B377" s="22"/>
      <c r="C377" s="21"/>
      <c r="D377" s="21"/>
      <c r="E377" s="21"/>
      <c r="F377" s="21"/>
      <c r="G377" s="21"/>
      <c r="H377" s="21"/>
      <c r="I377" s="21"/>
    </row>
    <row r="378" spans="2:9" ht="15" customHeight="1" x14ac:dyDescent="0.25">
      <c r="B378" s="22"/>
      <c r="C378" s="21"/>
      <c r="D378" s="21"/>
      <c r="E378" s="21"/>
      <c r="F378" s="21"/>
      <c r="G378" s="21"/>
      <c r="H378" s="21"/>
      <c r="I378" s="21"/>
    </row>
    <row r="379" spans="2:9" ht="15" customHeight="1" x14ac:dyDescent="0.25">
      <c r="B379" s="22"/>
      <c r="C379" s="21"/>
      <c r="D379" s="21"/>
      <c r="E379" s="21"/>
      <c r="F379" s="21"/>
      <c r="G379" s="21"/>
      <c r="H379" s="21"/>
      <c r="I379" s="21"/>
    </row>
    <row r="380" spans="2:9" ht="15" customHeight="1" x14ac:dyDescent="0.25">
      <c r="B380" s="22"/>
      <c r="C380" s="21"/>
      <c r="D380" s="21"/>
      <c r="E380" s="21"/>
      <c r="F380" s="21"/>
      <c r="G380" s="21"/>
      <c r="H380" s="21"/>
      <c r="I380" s="21"/>
    </row>
    <row r="381" spans="2:9" ht="15" customHeight="1" x14ac:dyDescent="0.25">
      <c r="B381" s="22"/>
      <c r="C381" s="21"/>
      <c r="D381" s="21"/>
      <c r="E381" s="21"/>
      <c r="F381" s="21"/>
      <c r="G381" s="21"/>
      <c r="H381" s="21"/>
      <c r="I381" s="21"/>
    </row>
    <row r="382" spans="2:9" ht="15" customHeight="1" x14ac:dyDescent="0.25">
      <c r="B382" s="22"/>
      <c r="C382" s="21"/>
      <c r="D382" s="21"/>
      <c r="E382" s="21"/>
      <c r="F382" s="21"/>
      <c r="G382" s="21"/>
      <c r="H382" s="21"/>
      <c r="I382" s="21"/>
    </row>
    <row r="383" spans="2:9" ht="15" customHeight="1" x14ac:dyDescent="0.25">
      <c r="B383" s="22"/>
      <c r="C383" s="21"/>
      <c r="D383" s="21"/>
      <c r="E383" s="21"/>
      <c r="F383" s="21"/>
      <c r="G383" s="21"/>
      <c r="H383" s="21"/>
      <c r="I383" s="21"/>
    </row>
    <row r="384" spans="2:9" ht="15" customHeight="1" x14ac:dyDescent="0.25">
      <c r="B384" s="22"/>
      <c r="C384" s="21"/>
      <c r="D384" s="21"/>
      <c r="E384" s="21"/>
      <c r="F384" s="21"/>
      <c r="G384" s="21"/>
      <c r="H384" s="21"/>
      <c r="I384" s="21"/>
    </row>
    <row r="385" spans="2:9" ht="15" customHeight="1" x14ac:dyDescent="0.25">
      <c r="B385" s="22"/>
      <c r="C385" s="21"/>
      <c r="D385" s="21"/>
      <c r="E385" s="21"/>
      <c r="F385" s="21"/>
      <c r="G385" s="21"/>
      <c r="H385" s="21"/>
      <c r="I385" s="21"/>
    </row>
    <row r="386" spans="2:9" ht="15" customHeight="1" x14ac:dyDescent="0.25">
      <c r="B386" s="22"/>
      <c r="C386" s="21"/>
      <c r="D386" s="21"/>
      <c r="E386" s="21"/>
      <c r="F386" s="21"/>
      <c r="G386" s="21"/>
      <c r="H386" s="21"/>
      <c r="I386" s="21"/>
    </row>
    <row r="387" spans="2:9" ht="15" customHeight="1" x14ac:dyDescent="0.25">
      <c r="B387" s="22"/>
      <c r="C387" s="21"/>
      <c r="D387" s="21"/>
      <c r="E387" s="21"/>
      <c r="F387" s="21"/>
      <c r="G387" s="21"/>
      <c r="H387" s="21"/>
      <c r="I387" s="21"/>
    </row>
    <row r="388" spans="2:9" ht="15" customHeight="1" x14ac:dyDescent="0.25">
      <c r="B388" s="22"/>
      <c r="C388" s="21"/>
      <c r="D388" s="21"/>
      <c r="E388" s="21"/>
      <c r="F388" s="21"/>
      <c r="G388" s="21"/>
      <c r="H388" s="21"/>
      <c r="I388" s="21"/>
    </row>
    <row r="389" spans="2:9" ht="15" customHeight="1" x14ac:dyDescent="0.25">
      <c r="B389" s="22"/>
      <c r="C389" s="21"/>
      <c r="D389" s="21"/>
      <c r="E389" s="21"/>
      <c r="F389" s="21"/>
      <c r="G389" s="21"/>
      <c r="H389" s="21"/>
      <c r="I389" s="21"/>
    </row>
    <row r="390" spans="2:9" ht="15" customHeight="1" x14ac:dyDescent="0.25">
      <c r="B390" s="22"/>
      <c r="C390" s="21"/>
      <c r="D390" s="21"/>
      <c r="E390" s="21"/>
      <c r="F390" s="21"/>
      <c r="G390" s="21"/>
      <c r="H390" s="21"/>
      <c r="I390" s="21"/>
    </row>
    <row r="391" spans="2:9" ht="15" customHeight="1" x14ac:dyDescent="0.25">
      <c r="B391" s="22"/>
      <c r="C391" s="21"/>
      <c r="D391" s="21"/>
      <c r="E391" s="21"/>
      <c r="F391" s="21"/>
      <c r="G391" s="21"/>
      <c r="H391" s="21"/>
      <c r="I391" s="21"/>
    </row>
    <row r="392" spans="2:9" ht="15" customHeight="1" x14ac:dyDescent="0.25">
      <c r="B392" s="22"/>
      <c r="C392" s="21"/>
      <c r="D392" s="21"/>
      <c r="E392" s="21"/>
      <c r="F392" s="21"/>
      <c r="G392" s="21"/>
      <c r="H392" s="21"/>
      <c r="I392" s="21"/>
    </row>
    <row r="393" spans="2:9" ht="15" customHeight="1" x14ac:dyDescent="0.25">
      <c r="B393" s="22"/>
      <c r="C393" s="21"/>
      <c r="D393" s="21"/>
      <c r="E393" s="21"/>
      <c r="F393" s="21"/>
      <c r="G393" s="21"/>
      <c r="H393" s="21"/>
      <c r="I393" s="21"/>
    </row>
    <row r="394" spans="2:9" ht="15" customHeight="1" x14ac:dyDescent="0.25">
      <c r="B394" s="22"/>
      <c r="C394" s="21"/>
      <c r="D394" s="21"/>
      <c r="E394" s="21"/>
      <c r="F394" s="21"/>
      <c r="G394" s="21"/>
      <c r="H394" s="21"/>
      <c r="I394" s="21"/>
    </row>
    <row r="395" spans="2:9" ht="15" customHeight="1" x14ac:dyDescent="0.25">
      <c r="B395" s="22"/>
      <c r="C395" s="21"/>
      <c r="D395" s="21"/>
      <c r="E395" s="21"/>
      <c r="F395" s="21"/>
      <c r="G395" s="21"/>
      <c r="H395" s="21"/>
      <c r="I395" s="21"/>
    </row>
    <row r="396" spans="2:9" ht="15" customHeight="1" x14ac:dyDescent="0.25">
      <c r="B396" s="22"/>
      <c r="C396" s="21"/>
      <c r="D396" s="21"/>
      <c r="E396" s="21"/>
      <c r="F396" s="21"/>
      <c r="G396" s="21"/>
      <c r="H396" s="21"/>
      <c r="I396" s="21"/>
    </row>
    <row r="397" spans="2:9" ht="15" customHeight="1" x14ac:dyDescent="0.25">
      <c r="B397" s="22"/>
      <c r="C397" s="21"/>
      <c r="D397" s="21"/>
      <c r="E397" s="21"/>
      <c r="F397" s="21"/>
      <c r="G397" s="21"/>
      <c r="H397" s="21"/>
      <c r="I397" s="21"/>
    </row>
    <row r="398" spans="2:9" ht="15" customHeight="1" x14ac:dyDescent="0.25">
      <c r="B398" s="22"/>
      <c r="C398" s="21"/>
      <c r="D398" s="21"/>
      <c r="E398" s="21"/>
      <c r="F398" s="21"/>
      <c r="G398" s="21"/>
      <c r="H398" s="21"/>
      <c r="I398" s="21"/>
    </row>
    <row r="399" spans="2:9" ht="15" customHeight="1" x14ac:dyDescent="0.25">
      <c r="B399" s="22"/>
      <c r="C399" s="21"/>
      <c r="D399" s="21"/>
      <c r="E399" s="21"/>
      <c r="F399" s="21"/>
      <c r="G399" s="21"/>
      <c r="H399" s="21"/>
      <c r="I399" s="21"/>
    </row>
    <row r="400" spans="2:9" ht="15" customHeight="1" x14ac:dyDescent="0.25">
      <c r="B400" s="22"/>
      <c r="C400" s="21"/>
      <c r="D400" s="21"/>
      <c r="E400" s="21"/>
      <c r="F400" s="21"/>
      <c r="G400" s="21"/>
      <c r="H400" s="21"/>
      <c r="I400" s="21"/>
    </row>
    <row r="401" spans="2:9" ht="15" customHeight="1" x14ac:dyDescent="0.25">
      <c r="B401" s="22"/>
      <c r="C401" s="21"/>
      <c r="D401" s="21"/>
      <c r="E401" s="21"/>
      <c r="F401" s="21"/>
      <c r="G401" s="21"/>
      <c r="H401" s="21"/>
      <c r="I401" s="21"/>
    </row>
    <row r="402" spans="2:9" ht="15" customHeight="1" x14ac:dyDescent="0.25">
      <c r="B402" s="22"/>
      <c r="C402" s="21"/>
      <c r="D402" s="21"/>
      <c r="E402" s="21"/>
      <c r="F402" s="21"/>
      <c r="G402" s="21"/>
      <c r="H402" s="21"/>
      <c r="I402" s="21"/>
    </row>
    <row r="403" spans="2:9" ht="15" customHeight="1" x14ac:dyDescent="0.25">
      <c r="B403" s="22"/>
      <c r="C403" s="21"/>
      <c r="D403" s="21"/>
      <c r="E403" s="21"/>
      <c r="F403" s="21"/>
      <c r="G403" s="21"/>
      <c r="H403" s="21"/>
      <c r="I403" s="21"/>
    </row>
    <row r="404" spans="2:9" ht="15" customHeight="1" x14ac:dyDescent="0.25">
      <c r="B404" s="22"/>
      <c r="C404" s="21"/>
      <c r="D404" s="21"/>
      <c r="E404" s="21"/>
      <c r="F404" s="21"/>
      <c r="G404" s="21"/>
      <c r="H404" s="21"/>
      <c r="I404" s="21"/>
    </row>
    <row r="405" spans="2:9" ht="15" customHeight="1" x14ac:dyDescent="0.25">
      <c r="B405" s="22"/>
      <c r="C405" s="21"/>
      <c r="D405" s="21"/>
      <c r="E405" s="21"/>
      <c r="F405" s="21"/>
      <c r="G405" s="21"/>
      <c r="H405" s="21"/>
      <c r="I405" s="21"/>
    </row>
    <row r="406" spans="2:9" ht="15" customHeight="1" x14ac:dyDescent="0.25">
      <c r="B406" s="22"/>
      <c r="C406" s="21"/>
      <c r="D406" s="21"/>
      <c r="E406" s="21"/>
      <c r="F406" s="21"/>
      <c r="G406" s="21"/>
      <c r="H406" s="21"/>
      <c r="I406" s="21"/>
    </row>
    <row r="407" spans="2:9" ht="15" customHeight="1" x14ac:dyDescent="0.25">
      <c r="B407" s="22"/>
      <c r="C407" s="21"/>
      <c r="D407" s="21"/>
      <c r="E407" s="21"/>
      <c r="F407" s="21"/>
      <c r="G407" s="21"/>
      <c r="H407" s="21"/>
      <c r="I407" s="21"/>
    </row>
    <row r="408" spans="2:9" ht="15" customHeight="1" x14ac:dyDescent="0.25">
      <c r="B408" s="22"/>
      <c r="C408" s="21"/>
      <c r="D408" s="21"/>
      <c r="E408" s="21"/>
      <c r="F408" s="21"/>
      <c r="G408" s="21"/>
      <c r="H408" s="21"/>
      <c r="I408" s="21"/>
    </row>
    <row r="409" spans="2:9" ht="15" customHeight="1" x14ac:dyDescent="0.25">
      <c r="B409" s="22"/>
      <c r="C409" s="21"/>
      <c r="D409" s="21"/>
      <c r="E409" s="21"/>
      <c r="F409" s="21"/>
      <c r="G409" s="21"/>
      <c r="H409" s="21"/>
      <c r="I409" s="21"/>
    </row>
    <row r="410" spans="2:9" ht="15" customHeight="1" x14ac:dyDescent="0.25">
      <c r="B410" s="22"/>
      <c r="C410" s="21"/>
      <c r="D410" s="21"/>
      <c r="E410" s="21"/>
      <c r="F410" s="21"/>
      <c r="G410" s="21"/>
      <c r="H410" s="21"/>
      <c r="I410" s="21"/>
    </row>
    <row r="411" spans="2:9" ht="15" customHeight="1" x14ac:dyDescent="0.25">
      <c r="B411" s="22"/>
      <c r="C411" s="21"/>
      <c r="D411" s="21"/>
      <c r="E411" s="21"/>
      <c r="F411" s="21"/>
      <c r="G411" s="21"/>
      <c r="H411" s="21"/>
      <c r="I411" s="21"/>
    </row>
    <row r="412" spans="2:9" ht="15" customHeight="1" x14ac:dyDescent="0.25">
      <c r="B412" s="22"/>
      <c r="C412" s="21"/>
      <c r="D412" s="21"/>
      <c r="E412" s="21"/>
      <c r="F412" s="21"/>
      <c r="G412" s="21"/>
      <c r="H412" s="21"/>
      <c r="I412" s="21"/>
    </row>
    <row r="413" spans="2:9" ht="15" customHeight="1" x14ac:dyDescent="0.25">
      <c r="B413" s="22"/>
      <c r="C413" s="21"/>
      <c r="D413" s="21"/>
      <c r="E413" s="21"/>
      <c r="F413" s="21"/>
      <c r="G413" s="21"/>
      <c r="H413" s="21"/>
      <c r="I413" s="21"/>
    </row>
    <row r="414" spans="2:9" ht="15" customHeight="1" x14ac:dyDescent="0.25">
      <c r="B414" s="22"/>
      <c r="C414" s="21"/>
      <c r="D414" s="21"/>
      <c r="E414" s="21"/>
      <c r="F414" s="21"/>
      <c r="G414" s="21"/>
      <c r="H414" s="21"/>
      <c r="I414" s="21"/>
    </row>
    <row r="415" spans="2:9" ht="15" customHeight="1" x14ac:dyDescent="0.25">
      <c r="B415" s="22"/>
      <c r="C415" s="21"/>
      <c r="D415" s="21"/>
      <c r="E415" s="21"/>
      <c r="F415" s="21"/>
      <c r="G415" s="21"/>
      <c r="H415" s="21"/>
      <c r="I415" s="21"/>
    </row>
    <row r="416" spans="2:9" ht="15" customHeight="1" x14ac:dyDescent="0.25">
      <c r="B416" s="22"/>
      <c r="C416" s="21"/>
      <c r="D416" s="21"/>
      <c r="E416" s="21"/>
      <c r="F416" s="21"/>
      <c r="G416" s="21"/>
      <c r="H416" s="21"/>
      <c r="I416" s="21"/>
    </row>
    <row r="417" spans="2:9" ht="15" customHeight="1" x14ac:dyDescent="0.25">
      <c r="B417" s="22"/>
      <c r="C417" s="21"/>
      <c r="D417" s="21"/>
      <c r="E417" s="21"/>
      <c r="F417" s="21"/>
      <c r="G417" s="21"/>
      <c r="H417" s="21"/>
      <c r="I417" s="21"/>
    </row>
    <row r="418" spans="2:9" ht="15" customHeight="1" x14ac:dyDescent="0.25">
      <c r="B418" s="22"/>
      <c r="C418" s="21"/>
      <c r="D418" s="21"/>
      <c r="E418" s="21"/>
      <c r="F418" s="21"/>
      <c r="G418" s="21"/>
      <c r="H418" s="21"/>
      <c r="I418" s="21"/>
    </row>
    <row r="419" spans="2:9" ht="15" customHeight="1" x14ac:dyDescent="0.25">
      <c r="B419" s="22"/>
      <c r="C419" s="21"/>
      <c r="D419" s="21"/>
      <c r="E419" s="21"/>
      <c r="F419" s="21"/>
      <c r="G419" s="21"/>
      <c r="H419" s="21"/>
      <c r="I419" s="21"/>
    </row>
    <row r="420" spans="2:9" ht="15" customHeight="1" x14ac:dyDescent="0.25">
      <c r="B420" s="22"/>
      <c r="C420" s="21"/>
      <c r="D420" s="21"/>
      <c r="E420" s="21"/>
      <c r="F420" s="21"/>
      <c r="G420" s="21"/>
      <c r="H420" s="21"/>
      <c r="I420" s="21"/>
    </row>
    <row r="421" spans="2:9" ht="15" customHeight="1" x14ac:dyDescent="0.25">
      <c r="B421" s="22"/>
      <c r="C421" s="21"/>
      <c r="D421" s="21"/>
      <c r="E421" s="21"/>
      <c r="F421" s="21"/>
      <c r="G421" s="21"/>
      <c r="H421" s="21"/>
      <c r="I421" s="21"/>
    </row>
    <row r="422" spans="2:9" ht="15" customHeight="1" x14ac:dyDescent="0.25">
      <c r="B422" s="22"/>
      <c r="C422" s="21"/>
      <c r="D422" s="21"/>
      <c r="E422" s="21"/>
      <c r="F422" s="21"/>
      <c r="G422" s="21"/>
      <c r="H422" s="21"/>
      <c r="I422" s="21"/>
    </row>
    <row r="423" spans="2:9" ht="15" customHeight="1" x14ac:dyDescent="0.25">
      <c r="B423" s="22"/>
      <c r="C423" s="21"/>
      <c r="D423" s="21"/>
      <c r="E423" s="21"/>
      <c r="F423" s="21"/>
      <c r="G423" s="21"/>
      <c r="H423" s="21"/>
      <c r="I423" s="21"/>
    </row>
    <row r="424" spans="2:9" ht="15" customHeight="1" x14ac:dyDescent="0.25">
      <c r="B424" s="22"/>
      <c r="C424" s="21"/>
      <c r="D424" s="21"/>
      <c r="E424" s="21"/>
      <c r="F424" s="21"/>
      <c r="G424" s="21"/>
      <c r="H424" s="21"/>
      <c r="I424" s="21"/>
    </row>
    <row r="425" spans="2:9" ht="15" customHeight="1" x14ac:dyDescent="0.25">
      <c r="B425" s="22"/>
      <c r="C425" s="21"/>
      <c r="D425" s="21"/>
      <c r="E425" s="21"/>
      <c r="F425" s="21"/>
      <c r="G425" s="21"/>
      <c r="H425" s="21"/>
      <c r="I425" s="21"/>
    </row>
    <row r="426" spans="2:9" ht="15" customHeight="1" x14ac:dyDescent="0.25">
      <c r="B426" s="22"/>
      <c r="C426" s="21"/>
      <c r="D426" s="21"/>
      <c r="E426" s="21"/>
      <c r="F426" s="21"/>
      <c r="G426" s="21"/>
      <c r="H426" s="21"/>
      <c r="I426" s="21"/>
    </row>
    <row r="427" spans="2:9" ht="15" customHeight="1" x14ac:dyDescent="0.25">
      <c r="B427" s="22"/>
      <c r="C427" s="21"/>
      <c r="D427" s="21"/>
      <c r="E427" s="21"/>
      <c r="F427" s="21"/>
      <c r="G427" s="21"/>
      <c r="H427" s="21"/>
      <c r="I427" s="21"/>
    </row>
    <row r="428" spans="2:9" ht="15" customHeight="1" x14ac:dyDescent="0.25">
      <c r="B428" s="22"/>
      <c r="C428" s="21"/>
      <c r="D428" s="21"/>
      <c r="E428" s="21"/>
      <c r="F428" s="21"/>
      <c r="G428" s="21"/>
      <c r="H428" s="21"/>
      <c r="I428" s="21"/>
    </row>
    <row r="429" spans="2:9" ht="15" customHeight="1" x14ac:dyDescent="0.25">
      <c r="B429" s="22"/>
      <c r="C429" s="21"/>
      <c r="D429" s="21"/>
      <c r="E429" s="21"/>
      <c r="F429" s="21"/>
      <c r="G429" s="21"/>
      <c r="H429" s="21"/>
      <c r="I429" s="21"/>
    </row>
    <row r="430" spans="2:9" ht="15" customHeight="1" x14ac:dyDescent="0.25">
      <c r="B430" s="22"/>
      <c r="C430" s="21"/>
      <c r="D430" s="21"/>
      <c r="E430" s="21"/>
      <c r="F430" s="21"/>
      <c r="G430" s="21"/>
      <c r="H430" s="21"/>
      <c r="I430" s="21"/>
    </row>
    <row r="431" spans="2:9" ht="15" customHeight="1" x14ac:dyDescent="0.25">
      <c r="B431" s="22"/>
      <c r="C431" s="21"/>
      <c r="D431" s="21"/>
      <c r="E431" s="21"/>
      <c r="F431" s="21"/>
      <c r="G431" s="21"/>
      <c r="H431" s="21"/>
      <c r="I431" s="21"/>
    </row>
    <row r="432" spans="2:9" ht="15" customHeight="1" x14ac:dyDescent="0.25">
      <c r="B432" s="22"/>
      <c r="C432" s="21"/>
      <c r="D432" s="21"/>
      <c r="E432" s="21"/>
      <c r="F432" s="21"/>
      <c r="G432" s="21"/>
      <c r="H432" s="21"/>
      <c r="I432" s="21"/>
    </row>
    <row r="433" spans="2:9" ht="15" customHeight="1" x14ac:dyDescent="0.25">
      <c r="B433" s="22"/>
      <c r="C433" s="21"/>
      <c r="D433" s="21"/>
      <c r="E433" s="21"/>
      <c r="F433" s="21"/>
      <c r="G433" s="21"/>
      <c r="H433" s="21"/>
      <c r="I433" s="21"/>
    </row>
    <row r="434" spans="2:9" ht="15" customHeight="1" x14ac:dyDescent="0.25">
      <c r="B434" s="22"/>
      <c r="C434" s="21"/>
      <c r="D434" s="21"/>
      <c r="E434" s="21"/>
      <c r="F434" s="21"/>
      <c r="G434" s="21"/>
      <c r="H434" s="21"/>
      <c r="I434" s="21"/>
    </row>
    <row r="435" spans="2:9" ht="15" customHeight="1" x14ac:dyDescent="0.25">
      <c r="B435" s="22"/>
      <c r="C435" s="21"/>
      <c r="D435" s="21"/>
      <c r="E435" s="21"/>
      <c r="F435" s="21"/>
      <c r="G435" s="21"/>
      <c r="H435" s="21"/>
      <c r="I435" s="21"/>
    </row>
    <row r="436" spans="2:9" ht="15" customHeight="1" x14ac:dyDescent="0.25">
      <c r="B436" s="22"/>
      <c r="C436" s="21"/>
      <c r="D436" s="21"/>
      <c r="E436" s="21"/>
      <c r="F436" s="21"/>
      <c r="G436" s="21"/>
      <c r="H436" s="21"/>
      <c r="I436" s="21"/>
    </row>
    <row r="437" spans="2:9" ht="15" customHeight="1" x14ac:dyDescent="0.25">
      <c r="B437" s="22"/>
      <c r="C437" s="21"/>
      <c r="D437" s="21"/>
      <c r="E437" s="21"/>
      <c r="F437" s="21"/>
      <c r="G437" s="21"/>
      <c r="H437" s="21"/>
      <c r="I437" s="21"/>
    </row>
    <row r="438" spans="2:9" ht="15" customHeight="1" x14ac:dyDescent="0.25">
      <c r="B438" s="22"/>
      <c r="C438" s="21"/>
      <c r="D438" s="21"/>
      <c r="E438" s="21"/>
      <c r="F438" s="21"/>
      <c r="G438" s="21"/>
      <c r="H438" s="21"/>
      <c r="I438" s="21"/>
    </row>
    <row r="439" spans="2:9" ht="15" customHeight="1" x14ac:dyDescent="0.25">
      <c r="B439" s="22"/>
      <c r="C439" s="21"/>
      <c r="D439" s="21"/>
      <c r="E439" s="21"/>
      <c r="F439" s="21"/>
      <c r="G439" s="21"/>
      <c r="H439" s="21"/>
      <c r="I439" s="21"/>
    </row>
    <row r="440" spans="2:9" ht="15" customHeight="1" x14ac:dyDescent="0.25">
      <c r="B440" s="22"/>
      <c r="C440" s="21"/>
      <c r="D440" s="21"/>
      <c r="E440" s="21"/>
      <c r="F440" s="21"/>
      <c r="G440" s="21"/>
      <c r="H440" s="21"/>
      <c r="I440" s="21"/>
    </row>
    <row r="441" spans="2:9" ht="15" customHeight="1" x14ac:dyDescent="0.25">
      <c r="B441" s="22"/>
      <c r="C441" s="21"/>
      <c r="D441" s="21"/>
      <c r="E441" s="21"/>
      <c r="F441" s="21"/>
      <c r="G441" s="21"/>
      <c r="H441" s="21"/>
      <c r="I441" s="21"/>
    </row>
    <row r="442" spans="2:9" ht="15" customHeight="1" x14ac:dyDescent="0.25">
      <c r="B442" s="22"/>
      <c r="C442" s="21"/>
      <c r="D442" s="21"/>
      <c r="E442" s="21"/>
      <c r="F442" s="21"/>
      <c r="G442" s="21"/>
      <c r="H442" s="21"/>
      <c r="I442" s="21"/>
    </row>
    <row r="443" spans="2:9" ht="15" customHeight="1" x14ac:dyDescent="0.25">
      <c r="B443" s="22"/>
      <c r="C443" s="21"/>
      <c r="D443" s="21"/>
      <c r="E443" s="21"/>
      <c r="F443" s="21"/>
      <c r="G443" s="21"/>
      <c r="H443" s="21"/>
      <c r="I443" s="21"/>
    </row>
    <row r="444" spans="2:9" ht="15" customHeight="1" x14ac:dyDescent="0.25">
      <c r="B444" s="22"/>
      <c r="C444" s="21"/>
      <c r="D444" s="21"/>
      <c r="E444" s="21"/>
      <c r="F444" s="21"/>
      <c r="G444" s="21"/>
      <c r="H444" s="21"/>
      <c r="I444" s="21"/>
    </row>
    <row r="445" spans="2:9" ht="15" customHeight="1" x14ac:dyDescent="0.25">
      <c r="B445" s="22"/>
      <c r="C445" s="21"/>
      <c r="D445" s="21"/>
      <c r="E445" s="21"/>
      <c r="F445" s="21"/>
      <c r="G445" s="21"/>
      <c r="H445" s="21"/>
      <c r="I445" s="21"/>
    </row>
  </sheetData>
  <mergeCells count="3">
    <mergeCell ref="A4:A8"/>
    <mergeCell ref="A10:G10"/>
    <mergeCell ref="I10:M10"/>
  </mergeCells>
  <printOptions headings="1" gridLines="1"/>
  <pageMargins left="0.75" right="0.75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5"/>
  <sheetViews>
    <sheetView topLeftCell="A4" workbookViewId="0">
      <selection activeCell="A32" sqref="A32"/>
    </sheetView>
  </sheetViews>
  <sheetFormatPr defaultColWidth="11" defaultRowHeight="15" customHeight="1" x14ac:dyDescent="0.25"/>
  <cols>
    <col min="1" max="1" width="12" style="2" customWidth="1"/>
    <col min="2" max="2" width="9.875" style="2" customWidth="1"/>
    <col min="3" max="3" width="9.625" style="2" customWidth="1"/>
    <col min="4" max="4" width="8.5" style="2" customWidth="1"/>
    <col min="5" max="5" width="7.625" style="2" customWidth="1"/>
    <col min="6" max="6" width="12.125" style="2" customWidth="1"/>
    <col min="7" max="7" width="7.125" style="2" customWidth="1"/>
    <col min="8" max="8" width="9.625" style="2" customWidth="1"/>
    <col min="9" max="9" width="11.125" style="2" customWidth="1"/>
    <col min="10" max="16384" width="11" style="2"/>
  </cols>
  <sheetData>
    <row r="1" spans="1:15" ht="15" customHeight="1" x14ac:dyDescent="0.25">
      <c r="B1" s="1" t="s">
        <v>5</v>
      </c>
      <c r="I1" s="3" t="s">
        <v>4</v>
      </c>
    </row>
    <row r="2" spans="1:15" ht="15" customHeight="1" x14ac:dyDescent="0.25">
      <c r="B2" s="4" t="s">
        <v>6</v>
      </c>
      <c r="I2" s="3" t="s">
        <v>7</v>
      </c>
    </row>
    <row r="3" spans="1:15" ht="15" customHeight="1" thickBot="1" x14ac:dyDescent="0.3">
      <c r="A3" s="29"/>
      <c r="B3" s="30" t="s">
        <v>15</v>
      </c>
      <c r="C3" s="31" t="s">
        <v>16</v>
      </c>
      <c r="D3" s="31" t="s">
        <v>17</v>
      </c>
      <c r="E3" s="31" t="s">
        <v>24</v>
      </c>
      <c r="F3" s="31" t="s">
        <v>25</v>
      </c>
      <c r="G3" s="31" t="s">
        <v>26</v>
      </c>
      <c r="I3" s="3" t="s">
        <v>8</v>
      </c>
    </row>
    <row r="4" spans="1:15" ht="15" customHeight="1" x14ac:dyDescent="0.25">
      <c r="A4" s="51" t="s">
        <v>27</v>
      </c>
      <c r="B4" s="32" t="s">
        <v>16</v>
      </c>
      <c r="C4" s="19"/>
      <c r="D4" s="6"/>
      <c r="E4" s="6"/>
      <c r="F4" s="13">
        <v>5.4480000000000004</v>
      </c>
      <c r="G4" s="14">
        <v>69.39</v>
      </c>
      <c r="I4" s="24">
        <v>2000</v>
      </c>
      <c r="J4" s="2" t="s">
        <v>19</v>
      </c>
    </row>
    <row r="5" spans="1:15" ht="15" customHeight="1" x14ac:dyDescent="0.25">
      <c r="A5" s="51"/>
      <c r="B5" s="32" t="s">
        <v>17</v>
      </c>
      <c r="C5" s="15">
        <v>0.67500000000000004</v>
      </c>
      <c r="D5" s="12">
        <v>0.70299999999999996</v>
      </c>
      <c r="E5" s="8"/>
      <c r="F5" s="8"/>
      <c r="G5" s="9"/>
      <c r="I5" s="25">
        <v>500</v>
      </c>
      <c r="J5" s="2" t="s">
        <v>20</v>
      </c>
    </row>
    <row r="6" spans="1:15" ht="15" customHeight="1" x14ac:dyDescent="0.25">
      <c r="A6" s="51"/>
      <c r="B6" s="32" t="s">
        <v>24</v>
      </c>
      <c r="C6" s="7"/>
      <c r="D6" s="16">
        <v>4.7E-2</v>
      </c>
      <c r="E6" s="12">
        <v>0.76700000000000002</v>
      </c>
      <c r="F6" s="8"/>
      <c r="G6" s="9"/>
      <c r="I6" s="25">
        <v>300</v>
      </c>
      <c r="J6" s="2" t="s">
        <v>21</v>
      </c>
    </row>
    <row r="7" spans="1:15" ht="15" customHeight="1" x14ac:dyDescent="0.25">
      <c r="A7" s="51"/>
      <c r="B7" s="32" t="s">
        <v>25</v>
      </c>
      <c r="C7" s="7"/>
      <c r="D7" s="8"/>
      <c r="E7" s="16">
        <v>2.1999999999999999E-2</v>
      </c>
      <c r="F7" s="12">
        <v>0.76500000000000001</v>
      </c>
      <c r="G7" s="9"/>
      <c r="I7" s="25">
        <v>300</v>
      </c>
      <c r="J7" s="2" t="s">
        <v>22</v>
      </c>
    </row>
    <row r="8" spans="1:15" ht="15" customHeight="1" thickBot="1" x14ac:dyDescent="0.3">
      <c r="A8" s="51"/>
      <c r="B8" s="32" t="s">
        <v>26</v>
      </c>
      <c r="C8" s="10"/>
      <c r="D8" s="11"/>
      <c r="E8" s="11"/>
      <c r="F8" s="17">
        <v>6.8000000000000005E-2</v>
      </c>
      <c r="G8" s="18">
        <v>0.876</v>
      </c>
      <c r="I8" s="26">
        <v>2</v>
      </c>
      <c r="J8" s="2" t="s">
        <v>23</v>
      </c>
    </row>
    <row r="9" spans="1:15" ht="15" customHeight="1" thickBot="1" x14ac:dyDescent="0.3">
      <c r="B9" s="5"/>
      <c r="C9" s="8"/>
      <c r="D9" s="8"/>
      <c r="E9" s="8"/>
      <c r="F9" s="27"/>
      <c r="G9" s="27"/>
      <c r="I9" s="23"/>
    </row>
    <row r="10" spans="1:15" ht="15" customHeight="1" x14ac:dyDescent="0.25">
      <c r="A10" s="52" t="s">
        <v>13</v>
      </c>
      <c r="B10" s="53"/>
      <c r="C10" s="53"/>
      <c r="D10" s="53"/>
      <c r="E10" s="53"/>
      <c r="F10" s="53"/>
      <c r="G10" s="54"/>
      <c r="H10" s="28" t="s">
        <v>14</v>
      </c>
      <c r="I10" s="52" t="s">
        <v>12</v>
      </c>
      <c r="J10" s="53"/>
      <c r="K10" s="53"/>
      <c r="L10" s="53"/>
      <c r="M10" s="54"/>
    </row>
    <row r="11" spans="1:15" ht="15" customHeight="1" thickBot="1" x14ac:dyDescent="0.3">
      <c r="A11" s="33" t="s">
        <v>3</v>
      </c>
      <c r="B11" s="34" t="s">
        <v>1</v>
      </c>
      <c r="C11" s="34" t="s">
        <v>10</v>
      </c>
      <c r="D11" s="34" t="s">
        <v>11</v>
      </c>
      <c r="E11" s="34" t="s">
        <v>18</v>
      </c>
      <c r="F11" s="34" t="s">
        <v>2</v>
      </c>
      <c r="G11" s="35" t="s">
        <v>0</v>
      </c>
      <c r="H11" s="36" t="s">
        <v>9</v>
      </c>
      <c r="I11" s="34" t="s">
        <v>1</v>
      </c>
      <c r="J11" s="34" t="s">
        <v>10</v>
      </c>
      <c r="K11" s="34" t="s">
        <v>11</v>
      </c>
      <c r="L11" s="34" t="s">
        <v>18</v>
      </c>
      <c r="M11" s="35" t="s">
        <v>2</v>
      </c>
    </row>
    <row r="12" spans="1:15" ht="15" customHeight="1" thickBot="1" x14ac:dyDescent="0.3">
      <c r="A12" s="44">
        <v>0</v>
      </c>
      <c r="B12" s="45">
        <v>2000</v>
      </c>
      <c r="C12" s="45">
        <v>500</v>
      </c>
      <c r="D12" s="45">
        <v>300</v>
      </c>
      <c r="E12" s="45">
        <v>300</v>
      </c>
      <c r="F12" s="45">
        <v>2</v>
      </c>
      <c r="G12" s="46">
        <f>SUM(B12:F12)</f>
        <v>3102</v>
      </c>
      <c r="H12" s="40">
        <f>G13/G12</f>
        <v>1.2851489361702129</v>
      </c>
      <c r="I12" s="37">
        <f>B12/G12</f>
        <v>0.64474532559638942</v>
      </c>
      <c r="J12" s="38">
        <f>C12/G12</f>
        <v>0.16118633139909735</v>
      </c>
      <c r="K12" s="38">
        <f>D12/G12</f>
        <v>9.6711798839458407E-2</v>
      </c>
      <c r="L12" s="38">
        <f>E12/G12</f>
        <v>9.6711798839458407E-2</v>
      </c>
      <c r="M12" s="39">
        <f>F12/G12</f>
        <v>6.4474532559638943E-4</v>
      </c>
      <c r="O12" s="20"/>
    </row>
    <row r="13" spans="1:15" ht="15" customHeight="1" thickBot="1" x14ac:dyDescent="0.25">
      <c r="A13" s="47">
        <f>A12+1</f>
        <v>1</v>
      </c>
      <c r="B13" s="48">
        <f>Ph_sa*E12+Ph_a*F12</f>
        <v>1773.18</v>
      </c>
      <c r="C13" s="49">
        <f>Psj_h*B12+Psj_sj*C12</f>
        <v>1701.5</v>
      </c>
      <c r="D13" s="48">
        <f>Plj_sj*C12+Plj_lj*D12</f>
        <v>253.6</v>
      </c>
      <c r="E13" s="48">
        <f>Psa_lj*D12+Psa_sa*E12</f>
        <v>236.1</v>
      </c>
      <c r="F13" s="48">
        <f>Pa_sa*E12+Pa_a*F12</f>
        <v>22.152000000000001</v>
      </c>
      <c r="G13" s="50">
        <f>SUM(B13:F13)</f>
        <v>3986.5320000000002</v>
      </c>
      <c r="H13" s="40">
        <f t="shared" ref="H13:H76" si="0">G14/G13</f>
        <v>1.4329719244696897</v>
      </c>
      <c r="I13" s="37">
        <f t="shared" ref="I13:I76" si="1">B13/G13</f>
        <v>0.44479261674056547</v>
      </c>
      <c r="J13" s="38">
        <f t="shared" ref="J13:J76" si="2">C13/G13</f>
        <v>0.42681207626077</v>
      </c>
      <c r="K13" s="38">
        <f t="shared" ref="K13:K76" si="3">D13/G13</f>
        <v>6.3614188974276384E-2</v>
      </c>
      <c r="L13" s="38">
        <f t="shared" ref="L13:L76" si="4">E13/G13</f>
        <v>5.9224408583701316E-2</v>
      </c>
      <c r="M13" s="39">
        <f t="shared" ref="M13:M76" si="5">F13/G13</f>
        <v>5.5567094406867926E-3</v>
      </c>
    </row>
    <row r="14" spans="1:15" ht="15" customHeight="1" thickBot="1" x14ac:dyDescent="0.25">
      <c r="A14" s="47">
        <f t="shared" ref="A14:A77" si="6">A13+1</f>
        <v>2</v>
      </c>
      <c r="B14" s="48">
        <f>Ph_sa*E13+Ph_a*F13</f>
        <v>2823.4000800000003</v>
      </c>
      <c r="C14" s="49">
        <f>Psj_h*B13+Psj_sj*C13</f>
        <v>2393.0509999999999</v>
      </c>
      <c r="D14" s="48">
        <f>Plj_sj*C13+Plj_lj*D13</f>
        <v>274.48169999999999</v>
      </c>
      <c r="E14" s="48">
        <f>Psa_lj*D13+Psa_sa*E13</f>
        <v>186.19569999999999</v>
      </c>
      <c r="F14" s="48">
        <f>Pa_sa*E13+Pa_a*F13</f>
        <v>35.459952000000001</v>
      </c>
      <c r="G14" s="50">
        <f t="shared" ref="G14:G77" si="7">SUM(B14:F14)</f>
        <v>5712.5884320000014</v>
      </c>
      <c r="H14" s="40">
        <f t="shared" si="0"/>
        <v>1.326591900403862</v>
      </c>
      <c r="I14" s="37">
        <f t="shared" si="1"/>
        <v>0.49424181587881627</v>
      </c>
      <c r="J14" s="38">
        <f t="shared" si="2"/>
        <v>0.41890835100161111</v>
      </c>
      <c r="K14" s="38">
        <f t="shared" si="3"/>
        <v>4.8048569097407005E-2</v>
      </c>
      <c r="L14" s="38">
        <f t="shared" si="4"/>
        <v>3.2593928692113409E-2</v>
      </c>
      <c r="M14" s="39">
        <f t="shared" si="5"/>
        <v>6.2073353300520061E-3</v>
      </c>
    </row>
    <row r="15" spans="1:15" ht="15" customHeight="1" thickBot="1" x14ac:dyDescent="0.25">
      <c r="A15" s="47">
        <f t="shared" si="6"/>
        <v>3</v>
      </c>
      <c r="B15" s="48">
        <f>Ph_sa*E14+Ph_a*F14</f>
        <v>3474.9602428800004</v>
      </c>
      <c r="C15" s="49">
        <f>Psj_h*B14+Psj_sj*C14</f>
        <v>3588.109907</v>
      </c>
      <c r="D15" s="48">
        <f>Plj_sj*C14+Plj_lj*D14</f>
        <v>323.00086089999996</v>
      </c>
      <c r="E15" s="48">
        <f>Psa_lj*D14+Psa_sa*E14</f>
        <v>148.47830789999998</v>
      </c>
      <c r="F15" s="48">
        <f>Pa_sa*E14+Pa_a*F14</f>
        <v>43.724225552</v>
      </c>
      <c r="G15" s="50">
        <f t="shared" si="7"/>
        <v>7578.2735442319999</v>
      </c>
      <c r="H15" s="40">
        <f t="shared" si="0"/>
        <v>1.226723593934739</v>
      </c>
      <c r="I15" s="37">
        <f t="shared" si="1"/>
        <v>0.45854246651268921</v>
      </c>
      <c r="J15" s="38">
        <f t="shared" si="2"/>
        <v>0.47347326354179886</v>
      </c>
      <c r="K15" s="38">
        <f t="shared" si="3"/>
        <v>4.2621958552267282E-2</v>
      </c>
      <c r="L15" s="38">
        <f t="shared" si="4"/>
        <v>1.9592629776871841E-2</v>
      </c>
      <c r="M15" s="39">
        <f t="shared" si="5"/>
        <v>5.7696816163728378E-3</v>
      </c>
    </row>
    <row r="16" spans="1:15" ht="15" customHeight="1" thickBot="1" x14ac:dyDescent="0.25">
      <c r="A16" s="47">
        <f t="shared" si="6"/>
        <v>4</v>
      </c>
      <c r="B16" s="48">
        <f>Ph_sa*E15+Ph_a*F15</f>
        <v>3842.9338324924802</v>
      </c>
      <c r="C16" s="49">
        <f>Psj_h*B15+Psj_sj*C15</f>
        <v>4868.039428565</v>
      </c>
      <c r="D16" s="48">
        <f>Plj_sj*C15+Plj_lj*D15</f>
        <v>416.38282593930001</v>
      </c>
      <c r="E16" s="48">
        <f>Psa_lj*D15+Psa_sa*E15</f>
        <v>120.69192448329999</v>
      </c>
      <c r="F16" s="48">
        <f>Pa_sa*E15+Pa_a*F15</f>
        <v>48.398946520751998</v>
      </c>
      <c r="G16" s="50">
        <f t="shared" si="7"/>
        <v>9296.4469580008317</v>
      </c>
      <c r="H16" s="40">
        <f t="shared" si="0"/>
        <v>1.1544628136335879</v>
      </c>
      <c r="I16" s="37">
        <f t="shared" si="1"/>
        <v>0.41337662118161428</v>
      </c>
      <c r="J16" s="38">
        <f t="shared" si="2"/>
        <v>0.52364515718291738</v>
      </c>
      <c r="K16" s="38">
        <f t="shared" si="3"/>
        <v>4.4789458577069285E-2</v>
      </c>
      <c r="L16" s="38">
        <f t="shared" si="4"/>
        <v>1.2982586253496397E-2</v>
      </c>
      <c r="M16" s="39">
        <f t="shared" si="5"/>
        <v>5.2061768049026791E-3</v>
      </c>
    </row>
    <row r="17" spans="1:15" ht="15" customHeight="1" thickBot="1" x14ac:dyDescent="0.25">
      <c r="A17" s="47">
        <f t="shared" si="6"/>
        <v>5</v>
      </c>
      <c r="B17" s="48">
        <f>Ph_sa*E16+Ph_a*F16</f>
        <v>4015.9325036599994</v>
      </c>
      <c r="C17" s="49">
        <f>Psj_h*B16+Psj_sj*C16</f>
        <v>6016.2120552136194</v>
      </c>
      <c r="D17" s="48">
        <f>Plj_sj*C16+Plj_lj*D16</f>
        <v>548.16348063799808</v>
      </c>
      <c r="E17" s="48">
        <f>Psa_lj*D16+Psa_sa*E16</f>
        <v>101.4897444003891</v>
      </c>
      <c r="F17" s="48">
        <f>Pa_sa*E16+Pa_a*F16</f>
        <v>50.604528017043151</v>
      </c>
      <c r="G17" s="50">
        <f t="shared" si="7"/>
        <v>10732.40231192905</v>
      </c>
      <c r="H17" s="40">
        <f t="shared" si="0"/>
        <v>1.1040071899521262</v>
      </c>
      <c r="I17" s="37">
        <f t="shared" si="1"/>
        <v>0.37418765966276685</v>
      </c>
      <c r="J17" s="38">
        <f t="shared" si="2"/>
        <v>0.56056527516925148</v>
      </c>
      <c r="K17" s="38">
        <f t="shared" si="3"/>
        <v>5.107556208815571E-2</v>
      </c>
      <c r="L17" s="38">
        <f t="shared" si="4"/>
        <v>9.4563865060838612E-3</v>
      </c>
      <c r="M17" s="39">
        <f t="shared" si="5"/>
        <v>4.715116573741956E-3</v>
      </c>
      <c r="O17" s="8"/>
    </row>
    <row r="18" spans="1:15" ht="15" customHeight="1" thickBot="1" x14ac:dyDescent="0.25">
      <c r="A18" s="47">
        <f t="shared" si="6"/>
        <v>6</v>
      </c>
      <c r="B18" s="48">
        <f>Ph_sa*E17+Ph_a*F17</f>
        <v>4064.364326595944</v>
      </c>
      <c r="C18" s="49">
        <f>Psj_h*B17+Psj_sj*C17</f>
        <v>6940.1515147856735</v>
      </c>
      <c r="D18" s="48">
        <f>Plj_sj*C17+Plj_lj*D17</f>
        <v>703.20335624438462</v>
      </c>
      <c r="E18" s="48">
        <f>Psa_lj*D17+Psa_sa*E17</f>
        <v>89.699251040333621</v>
      </c>
      <c r="F18" s="48">
        <f>Pa_sa*E17+Pa_a*F17</f>
        <v>51.230869162156253</v>
      </c>
      <c r="G18" s="50">
        <f t="shared" si="7"/>
        <v>11848.649317828493</v>
      </c>
      <c r="H18" s="40">
        <f t="shared" si="0"/>
        <v>1.0690312383447391</v>
      </c>
      <c r="I18" s="37">
        <f t="shared" si="1"/>
        <v>0.34302342972378747</v>
      </c>
      <c r="J18" s="38">
        <f t="shared" si="2"/>
        <v>0.58573355735517696</v>
      </c>
      <c r="K18" s="38">
        <f t="shared" si="3"/>
        <v>5.9348820053800107E-2</v>
      </c>
      <c r="L18" s="38">
        <f t="shared" si="4"/>
        <v>7.570419938529571E-3</v>
      </c>
      <c r="M18" s="39">
        <f t="shared" si="5"/>
        <v>4.3237729287058822E-3</v>
      </c>
      <c r="O18" s="8"/>
    </row>
    <row r="19" spans="1:15" ht="15" customHeight="1" thickBot="1" x14ac:dyDescent="0.25">
      <c r="A19" s="47">
        <f t="shared" si="6"/>
        <v>7</v>
      </c>
      <c r="B19" s="48">
        <f>Ph_sa*E18+Ph_a*F18</f>
        <v>4043.5915308297599</v>
      </c>
      <c r="C19" s="49">
        <f>Psj_h*B18+Psj_sj*C18</f>
        <v>7622.3724353465896</v>
      </c>
      <c r="D19" s="48">
        <f>Plj_sj*C18+Plj_lj*D18</f>
        <v>865.54409543436964</v>
      </c>
      <c r="E19" s="48">
        <f>Psa_lj*D18+Psa_sa*E18</f>
        <v>84.09040088323168</v>
      </c>
      <c r="F19" s="48">
        <f>Pa_sa*E18+Pa_a*F18</f>
        <v>50.977790456791567</v>
      </c>
      <c r="G19" s="50">
        <f t="shared" si="7"/>
        <v>12666.576252950743</v>
      </c>
      <c r="H19" s="40">
        <f t="shared" si="0"/>
        <v>1.0452149711898733</v>
      </c>
      <c r="I19" s="37">
        <f t="shared" si="1"/>
        <v>0.31923318899120706</v>
      </c>
      <c r="J19" s="38">
        <f t="shared" si="2"/>
        <v>0.60177054028873189</v>
      </c>
      <c r="K19" s="38">
        <f t="shared" si="3"/>
        <v>6.8332916342151787E-2</v>
      </c>
      <c r="L19" s="38">
        <f t="shared" si="4"/>
        <v>6.6387632461962559E-3</v>
      </c>
      <c r="M19" s="39">
        <f t="shared" si="5"/>
        <v>4.0245911317129627E-3</v>
      </c>
      <c r="O19" s="8"/>
    </row>
    <row r="20" spans="1:15" ht="15" customHeight="1" thickBot="1" x14ac:dyDescent="0.25">
      <c r="A20" s="47">
        <f t="shared" si="6"/>
        <v>8</v>
      </c>
      <c r="B20" s="48">
        <f>Ph_sa*E19+Ph_a*F19</f>
        <v>3995.4733838086131</v>
      </c>
      <c r="C20" s="49">
        <f>Psj_h*B19+Psj_sj*C19</f>
        <v>8087.9521053587405</v>
      </c>
      <c r="D20" s="48">
        <f>Plj_sj*C19+Plj_lj*D19</f>
        <v>1022.1238256594513</v>
      </c>
      <c r="E20" s="48">
        <f>Psa_lj*D19+Psa_sa*E19</f>
        <v>83.371126775228362</v>
      </c>
      <c r="F20" s="48">
        <f>Pa_sa*E19+Pa_a*F19</f>
        <v>50.374691700209162</v>
      </c>
      <c r="G20" s="50">
        <f t="shared" si="7"/>
        <v>13239.295133302243</v>
      </c>
      <c r="H20" s="40">
        <f t="shared" si="0"/>
        <v>1.0297108953727907</v>
      </c>
      <c r="I20" s="37">
        <f t="shared" si="1"/>
        <v>0.30178898072589705</v>
      </c>
      <c r="J20" s="38">
        <f t="shared" si="2"/>
        <v>0.61090503866888146</v>
      </c>
      <c r="K20" s="38">
        <f t="shared" si="3"/>
        <v>7.7203794867325815E-2</v>
      </c>
      <c r="L20" s="38">
        <f t="shared" si="4"/>
        <v>6.2972481492247932E-3</v>
      </c>
      <c r="M20" s="39">
        <f t="shared" si="5"/>
        <v>3.8049375886708807E-3</v>
      </c>
      <c r="O20" s="8"/>
    </row>
    <row r="21" spans="1:15" ht="15" customHeight="1" thickBot="1" x14ac:dyDescent="0.25">
      <c r="A21" s="47">
        <f t="shared" si="6"/>
        <v>9</v>
      </c>
      <c r="B21" s="48">
        <f>Ph_sa*E20+Ph_a*F20</f>
        <v>3949.7057557489579</v>
      </c>
      <c r="C21" s="49">
        <f>Psj_h*B20+Psj_sj*C20</f>
        <v>8382.7748641380076</v>
      </c>
      <c r="D21" s="48">
        <f>Plj_sj*C20+Plj_lj*D20</f>
        <v>1164.1027232326601</v>
      </c>
      <c r="E21" s="48">
        <f>Psa_lj*D20+Psa_sa*E20</f>
        <v>86.265636147557615</v>
      </c>
      <c r="F21" s="48">
        <f>Pa_sa*E20+Pa_a*F20</f>
        <v>49.797466550098754</v>
      </c>
      <c r="G21" s="50">
        <f t="shared" si="7"/>
        <v>13632.646445817283</v>
      </c>
      <c r="H21" s="40">
        <f t="shared" si="0"/>
        <v>1.0205291307459421</v>
      </c>
      <c r="I21" s="37">
        <f t="shared" si="1"/>
        <v>0.28972406578920645</v>
      </c>
      <c r="J21" s="38">
        <f t="shared" si="2"/>
        <v>0.6149044426153939</v>
      </c>
      <c r="K21" s="38">
        <f t="shared" si="3"/>
        <v>8.5390810057267036E-2</v>
      </c>
      <c r="L21" s="38">
        <f t="shared" si="4"/>
        <v>6.3278715904809008E-3</v>
      </c>
      <c r="M21" s="39">
        <f t="shared" si="5"/>
        <v>3.6528099476516112E-3</v>
      </c>
      <c r="O21" s="8"/>
    </row>
    <row r="22" spans="1:15" ht="15" customHeight="1" thickBot="1" x14ac:dyDescent="0.25">
      <c r="A22" s="47">
        <f t="shared" si="6"/>
        <v>10</v>
      </c>
      <c r="B22" s="48">
        <f>Ph_sa*E21+Ph_a*F21</f>
        <v>3925.4213896432466</v>
      </c>
      <c r="C22" s="49">
        <f>Psj_h*B21+Psj_sj*C21</f>
        <v>8559.1421146195662</v>
      </c>
      <c r="D22" s="48">
        <f>Plj_sj*C21+Plj_lj*D21</f>
        <v>1286.8572073339367</v>
      </c>
      <c r="E22" s="48">
        <f>Psa_lj*D21+Psa_sa*E21</f>
        <v>91.603471564000088</v>
      </c>
      <c r="F22" s="48">
        <f>Pa_sa*E21+Pa_a*F21</f>
        <v>49.488643955920423</v>
      </c>
      <c r="G22" s="50">
        <f t="shared" si="7"/>
        <v>13912.512827116669</v>
      </c>
      <c r="H22" s="40">
        <f t="shared" si="0"/>
        <v>1.0161411527402995</v>
      </c>
      <c r="I22" s="37">
        <f t="shared" si="1"/>
        <v>0.28215042375323218</v>
      </c>
      <c r="J22" s="38">
        <f t="shared" si="2"/>
        <v>0.61521180400546127</v>
      </c>
      <c r="K22" s="38">
        <f t="shared" si="3"/>
        <v>9.2496389640392113E-2</v>
      </c>
      <c r="L22" s="38">
        <f t="shared" si="4"/>
        <v>6.5842506456099828E-3</v>
      </c>
      <c r="M22" s="39">
        <f t="shared" si="5"/>
        <v>3.5571319553044981E-3</v>
      </c>
    </row>
    <row r="23" spans="1:15" ht="15" customHeight="1" thickBot="1" x14ac:dyDescent="0.25">
      <c r="A23" s="47">
        <f t="shared" si="6"/>
        <v>11</v>
      </c>
      <c r="B23" s="48">
        <f>Ph_sa*E22+Ph_a*F22</f>
        <v>3933.0727171819908</v>
      </c>
      <c r="C23" s="49">
        <f>Psj_h*B22+Psj_sj*C22</f>
        <v>8666.7363445867468</v>
      </c>
      <c r="D23" s="48">
        <f>Plj_sj*C22+Plj_lj*D22</f>
        <v>1389.2991574122491</v>
      </c>
      <c r="E23" s="48">
        <f>Psa_lj*D22+Psa_sa*E22</f>
        <v>98.387514307806669</v>
      </c>
      <c r="F23" s="48">
        <f>Pa_sa*E22+Pa_a*F22</f>
        <v>49.581088171738301</v>
      </c>
      <c r="G23" s="50">
        <f t="shared" si="7"/>
        <v>14137.076821660534</v>
      </c>
      <c r="H23" s="40">
        <f t="shared" si="0"/>
        <v>1.0152643490334365</v>
      </c>
      <c r="I23" s="37">
        <f t="shared" si="1"/>
        <v>0.27820975770293749</v>
      </c>
      <c r="J23" s="38">
        <f t="shared" si="2"/>
        <v>0.61305009896443052</v>
      </c>
      <c r="K23" s="38">
        <f t="shared" si="3"/>
        <v>9.8273439052378495E-2</v>
      </c>
      <c r="L23" s="38">
        <f t="shared" si="4"/>
        <v>6.9595373604435231E-3</v>
      </c>
      <c r="M23" s="39">
        <f t="shared" si="5"/>
        <v>3.5071669198098432E-3</v>
      </c>
    </row>
    <row r="24" spans="1:15" ht="15" customHeight="1" thickBot="1" x14ac:dyDescent="0.25">
      <c r="A24" s="47">
        <f t="shared" si="6"/>
        <v>12</v>
      </c>
      <c r="B24" s="48">
        <f>Ph_sa*E23+Ph_a*F23</f>
        <v>3976.4468861858513</v>
      </c>
      <c r="C24" s="49">
        <f>Psj_h*B23+Psj_sj*C23</f>
        <v>8747.5397343423265</v>
      </c>
      <c r="D24" s="48">
        <f>Plj_sj*C23+Plj_lj*D23</f>
        <v>1472.9290619307721</v>
      </c>
      <c r="E24" s="48">
        <f>Psa_lj*D23+Psa_sa*E23</f>
        <v>105.83102990854158</v>
      </c>
      <c r="F24" s="48">
        <f>Pa_sa*E23+Pa_a*F23</f>
        <v>50.123384211373605</v>
      </c>
      <c r="G24" s="50">
        <f t="shared" si="7"/>
        <v>14352.870096578867</v>
      </c>
      <c r="H24" s="40">
        <f t="shared" si="0"/>
        <v>1.0167716836039651</v>
      </c>
      <c r="I24" s="37">
        <f t="shared" si="1"/>
        <v>0.27704890098139134</v>
      </c>
      <c r="J24" s="38">
        <f t="shared" si="2"/>
        <v>0.60946275382422499</v>
      </c>
      <c r="K24" s="38">
        <f t="shared" si="3"/>
        <v>0.10262261499056261</v>
      </c>
      <c r="L24" s="38">
        <f t="shared" si="4"/>
        <v>7.3735099110084851E-3</v>
      </c>
      <c r="M24" s="39">
        <f t="shared" si="5"/>
        <v>3.492220292812443E-3</v>
      </c>
    </row>
    <row r="25" spans="1:15" ht="15" customHeight="1" thickBot="1" x14ac:dyDescent="0.25">
      <c r="A25" s="47">
        <f t="shared" si="6"/>
        <v>13</v>
      </c>
      <c r="B25" s="48">
        <f>Ph_sa*E24+Ph_a*F24</f>
        <v>4054.6290813689488</v>
      </c>
      <c r="C25" s="49">
        <f>Psj_h*B24+Psj_sj*C24</f>
        <v>8833.6220814181052</v>
      </c>
      <c r="D25" s="48">
        <f>Plj_sj*C24+Plj_lj*D24</f>
        <v>1540.8709580149916</v>
      </c>
      <c r="E25" s="48">
        <f>Psa_lj*D24+Psa_sa*E24</f>
        <v>113.36517724251129</v>
      </c>
      <c r="F25" s="48">
        <f>Pa_sa*E24+Pa_a*F24</f>
        <v>51.104594602944104</v>
      </c>
      <c r="G25" s="50">
        <f t="shared" si="7"/>
        <v>14593.591892647501</v>
      </c>
      <c r="H25" s="40">
        <f t="shared" si="0"/>
        <v>1.0196804603662606</v>
      </c>
      <c r="I25" s="37">
        <f t="shared" si="1"/>
        <v>0.27783626616362622</v>
      </c>
      <c r="J25" s="38">
        <f t="shared" si="2"/>
        <v>0.60530828506096801</v>
      </c>
      <c r="K25" s="38">
        <f t="shared" si="3"/>
        <v>0.10558544937736053</v>
      </c>
      <c r="L25" s="38">
        <f t="shared" si="4"/>
        <v>7.7681476963616198E-3</v>
      </c>
      <c r="M25" s="39">
        <f t="shared" si="5"/>
        <v>3.501851701683632E-3</v>
      </c>
    </row>
    <row r="26" spans="1:15" ht="15" customHeight="1" thickBot="1" x14ac:dyDescent="0.25">
      <c r="A26" s="47">
        <f t="shared" si="6"/>
        <v>14</v>
      </c>
      <c r="B26" s="48">
        <f>Ph_sa*E25+Ph_a*F25</f>
        <v>4163.7613051154931</v>
      </c>
      <c r="C26" s="49">
        <f>Psj_h*B25+Psj_sj*C25</f>
        <v>8946.9109531609683</v>
      </c>
      <c r="D26" s="48">
        <f>Plj_sj*C25+Plj_lj*D25</f>
        <v>1597.0282626241494</v>
      </c>
      <c r="E26" s="48">
        <f>Psa_lj*D25+Psa_sa*E25</f>
        <v>120.62352166685096</v>
      </c>
      <c r="F26" s="48">
        <f>Pa_sa*E25+Pa_a*F25</f>
        <v>52.476456924669804</v>
      </c>
      <c r="G26" s="50">
        <f t="shared" si="7"/>
        <v>14880.80049949213</v>
      </c>
      <c r="H26" s="40">
        <f t="shared" si="0"/>
        <v>1.0231791265135313</v>
      </c>
      <c r="I26" s="37">
        <f t="shared" si="1"/>
        <v>0.27980761554175793</v>
      </c>
      <c r="J26" s="38">
        <f t="shared" si="2"/>
        <v>0.60123855255409941</v>
      </c>
      <c r="K26" s="38">
        <f t="shared" si="3"/>
        <v>0.10732139461708762</v>
      </c>
      <c r="L26" s="38">
        <f t="shared" si="4"/>
        <v>8.1059833891978968E-3</v>
      </c>
      <c r="M26" s="39">
        <f t="shared" si="5"/>
        <v>3.5264538978572279E-3</v>
      </c>
    </row>
    <row r="27" spans="1:15" ht="15" customHeight="1" thickBot="1" x14ac:dyDescent="0.25">
      <c r="A27" s="47">
        <f t="shared" si="6"/>
        <v>15</v>
      </c>
      <c r="B27" s="48">
        <f>Ph_sa*E26+Ph_a*F26</f>
        <v>4298.4982920438415</v>
      </c>
      <c r="C27" s="49">
        <f>Psj_h*B26+Psj_sj*C26</f>
        <v>9100.2172810251177</v>
      </c>
      <c r="D27" s="48">
        <f>Plj_sj*C26+Plj_lj*D26</f>
        <v>1645.4254922312882</v>
      </c>
      <c r="E27" s="48">
        <f>Psa_lj*D26+Psa_sa*E26</f>
        <v>127.41161585287227</v>
      </c>
      <c r="F27" s="48">
        <f>Pa_sa*E26+Pa_a*F26</f>
        <v>54.171775739356612</v>
      </c>
      <c r="G27" s="50">
        <f t="shared" si="7"/>
        <v>15225.724456892476</v>
      </c>
      <c r="H27" s="40">
        <f t="shared" si="0"/>
        <v>1.0266569856034817</v>
      </c>
      <c r="I27" s="37">
        <f t="shared" si="1"/>
        <v>0.28231814546584483</v>
      </c>
      <c r="J27" s="38">
        <f t="shared" si="2"/>
        <v>0.5976869807929287</v>
      </c>
      <c r="K27" s="38">
        <f t="shared" si="3"/>
        <v>0.10806878167865613</v>
      </c>
      <c r="L27" s="38">
        <f t="shared" si="4"/>
        <v>8.3681808516635012E-3</v>
      </c>
      <c r="M27" s="39">
        <f t="shared" si="5"/>
        <v>3.557911210906867E-3</v>
      </c>
    </row>
    <row r="28" spans="1:15" ht="15" customHeight="1" thickBot="1" x14ac:dyDescent="0.25">
      <c r="A28" s="47">
        <f t="shared" si="6"/>
        <v>16</v>
      </c>
      <c r="B28" s="48">
        <f>Ph_sa*E27+Ph_a*F27</f>
        <v>4453.1180017204033</v>
      </c>
      <c r="C28" s="49">
        <f>Psj_h*B27+Psj_sj*C27</f>
        <v>9298.9390956902498</v>
      </c>
      <c r="D28" s="48">
        <f>Plj_sj*C27+Plj_lj*D27</f>
        <v>1689.7515647495786</v>
      </c>
      <c r="E28" s="48">
        <f>Psa_lj*D27+Psa_sa*E27</f>
        <v>133.66924695653563</v>
      </c>
      <c r="F28" s="48">
        <f>Pa_sa*E27+Pa_a*F27</f>
        <v>56.118465425671708</v>
      </c>
      <c r="G28" s="50">
        <f t="shared" si="7"/>
        <v>15631.596374542438</v>
      </c>
      <c r="H28" s="40">
        <f t="shared" si="0"/>
        <v>1.0297137415513509</v>
      </c>
      <c r="I28" s="37">
        <f t="shared" si="1"/>
        <v>0.28487928520037376</v>
      </c>
      <c r="J28" s="38">
        <f t="shared" si="2"/>
        <v>0.59488096243544697</v>
      </c>
      <c r="K28" s="38">
        <f t="shared" si="3"/>
        <v>0.10809846443460516</v>
      </c>
      <c r="L28" s="38">
        <f t="shared" si="4"/>
        <v>8.5512217532835531E-3</v>
      </c>
      <c r="M28" s="39">
        <f t="shared" si="5"/>
        <v>3.5900661762906087E-3</v>
      </c>
    </row>
    <row r="29" spans="1:15" ht="15" customHeight="1" thickBot="1" x14ac:dyDescent="0.25">
      <c r="A29" s="47">
        <f t="shared" si="6"/>
        <v>17</v>
      </c>
      <c r="B29" s="48">
        <f>Ph_sa*E28+Ph_a*F28</f>
        <v>4622.2903733065659</v>
      </c>
      <c r="C29" s="49">
        <f>Psj_h*B28+Psj_sj*C28</f>
        <v>9543.0088354315176</v>
      </c>
      <c r="D29" s="48">
        <f>Plj_sj*C28+Plj_lj*D28</f>
        <v>1733.0895876603686</v>
      </c>
      <c r="E29" s="48">
        <f>Psa_lj*D28+Psa_sa*E28</f>
        <v>139.43150834624049</v>
      </c>
      <c r="F29" s="48">
        <f>Pa_sa*E28+Pa_a*F28</f>
        <v>58.249284505932842</v>
      </c>
      <c r="G29" s="50">
        <f t="shared" si="7"/>
        <v>16096.069589250626</v>
      </c>
      <c r="H29" s="40">
        <f t="shared" si="0"/>
        <v>1.0321416511103487</v>
      </c>
      <c r="I29" s="37">
        <f t="shared" si="1"/>
        <v>0.28716888602379376</v>
      </c>
      <c r="J29" s="38">
        <f t="shared" si="2"/>
        <v>0.59287820436639926</v>
      </c>
      <c r="K29" s="38">
        <f t="shared" si="3"/>
        <v>0.10767160132171465</v>
      </c>
      <c r="L29" s="38">
        <f t="shared" si="4"/>
        <v>8.6624568546445936E-3</v>
      </c>
      <c r="M29" s="39">
        <f t="shared" si="5"/>
        <v>3.6188514334476551E-3</v>
      </c>
    </row>
    <row r="30" spans="1:15" ht="15" customHeight="1" thickBot="1" x14ac:dyDescent="0.25">
      <c r="A30" s="47">
        <f t="shared" si="6"/>
        <v>18</v>
      </c>
      <c r="B30" s="48">
        <f>Ph_sa*E29+Ph_a*F29</f>
        <v>4801.5407093369986</v>
      </c>
      <c r="C30" s="49">
        <f>Psj_h*B29+Psj_sj*C29</f>
        <v>9828.7812132902873</v>
      </c>
      <c r="D30" s="48">
        <f>Plj_sj*C29+Plj_lj*D29</f>
        <v>1777.8011290007842</v>
      </c>
      <c r="E30" s="48">
        <f>Psa_lj*D29+Psa_sa*E29</f>
        <v>144.79307481340209</v>
      </c>
      <c r="F30" s="48">
        <f>Pa_sa*E29+Pa_a*F29</f>
        <v>60.507715794741522</v>
      </c>
      <c r="G30" s="50">
        <f t="shared" si="7"/>
        <v>16613.423842236214</v>
      </c>
      <c r="H30" s="40">
        <f t="shared" si="0"/>
        <v>1.0338863080601512</v>
      </c>
      <c r="I30" s="37">
        <f t="shared" si="1"/>
        <v>0.28901572336522641</v>
      </c>
      <c r="J30" s="38">
        <f t="shared" si="2"/>
        <v>0.5916168338703689</v>
      </c>
      <c r="K30" s="38">
        <f t="shared" si="3"/>
        <v>0.10700991835777345</v>
      </c>
      <c r="L30" s="38">
        <f t="shared" si="4"/>
        <v>8.7154265242601874E-3</v>
      </c>
      <c r="M30" s="39">
        <f t="shared" si="5"/>
        <v>3.6420978823710677E-3</v>
      </c>
    </row>
    <row r="31" spans="1:15" ht="15" customHeight="1" thickBot="1" x14ac:dyDescent="0.25">
      <c r="A31" s="47">
        <f t="shared" si="6"/>
        <v>19</v>
      </c>
      <c r="B31" s="48">
        <f>Ph_sa*E30+Ph_a*F30</f>
        <v>4987.4630705805284</v>
      </c>
      <c r="C31" s="49">
        <f>Psj_h*B30+Psj_sj*C30</f>
        <v>10150.673171745546</v>
      </c>
      <c r="D31" s="48">
        <f>Plj_sj*C30+Plj_lj*D30</f>
        <v>1825.5261829682449</v>
      </c>
      <c r="E31" s="48">
        <f>Psa_lj*D30+Psa_sa*E30</f>
        <v>149.87832707026985</v>
      </c>
      <c r="F31" s="48">
        <f>Pa_sa*E30+Pa_a*F30</f>
        <v>62.850688123504916</v>
      </c>
      <c r="G31" s="50">
        <f t="shared" si="7"/>
        <v>17176.391440488092</v>
      </c>
      <c r="H31" s="40">
        <f t="shared" si="0"/>
        <v>1.0349982355387184</v>
      </c>
      <c r="I31" s="37">
        <f t="shared" si="1"/>
        <v>0.29036733867301773</v>
      </c>
      <c r="J31" s="38">
        <f t="shared" si="2"/>
        <v>0.59096657216477011</v>
      </c>
      <c r="K31" s="38">
        <f t="shared" si="3"/>
        <v>0.10628112367450622</v>
      </c>
      <c r="L31" s="38">
        <f t="shared" si="4"/>
        <v>8.7258332222784288E-3</v>
      </c>
      <c r="M31" s="39">
        <f t="shared" si="5"/>
        <v>3.6591322654276281E-3</v>
      </c>
    </row>
    <row r="32" spans="1:15" ht="15" customHeight="1" thickBot="1" x14ac:dyDescent="0.25">
      <c r="A32" s="47">
        <f t="shared" si="6"/>
        <v>20</v>
      </c>
      <c r="B32" s="48">
        <f>Ph_sa*E31+Ph_a*F31</f>
        <v>5177.7463747688362</v>
      </c>
      <c r="C32" s="49">
        <f>Psj_h*B31+Psj_sj*C31</f>
        <v>10502.460812378975</v>
      </c>
      <c r="D32" s="48">
        <f>Plj_sj*C31+Plj_lj*D31</f>
        <v>1877.2602214086844</v>
      </c>
      <c r="E32" s="48">
        <f>Psa_lj*D31+Psa_sa*E31</f>
        <v>154.81849623405782</v>
      </c>
      <c r="F32" s="48">
        <f>Pa_sa*E31+Pa_a*F31</f>
        <v>65.248929036968661</v>
      </c>
      <c r="G32" s="50">
        <f t="shared" si="7"/>
        <v>17777.534833827522</v>
      </c>
      <c r="H32" s="40">
        <f t="shared" si="0"/>
        <v>1.0355867178204636</v>
      </c>
      <c r="I32" s="37">
        <f t="shared" si="1"/>
        <v>0.29125221371618382</v>
      </c>
      <c r="J32" s="38">
        <f t="shared" si="2"/>
        <v>0.5907714939415919</v>
      </c>
      <c r="K32" s="38">
        <f t="shared" si="3"/>
        <v>0.10559733050482277</v>
      </c>
      <c r="L32" s="38">
        <f t="shared" si="4"/>
        <v>8.7086594221975847E-3</v>
      </c>
      <c r="M32" s="39">
        <f t="shared" si="5"/>
        <v>3.6703024152039024E-3</v>
      </c>
    </row>
    <row r="33" spans="1:13" ht="15" customHeight="1" thickBot="1" x14ac:dyDescent="0.25">
      <c r="A33" s="47">
        <f t="shared" si="6"/>
        <v>21</v>
      </c>
      <c r="B33" s="48">
        <f>Ph_sa*E32+Ph_a*F32</f>
        <v>5371.0743533584027</v>
      </c>
      <c r="C33" s="49">
        <f>Psj_h*B32+Psj_sj*C32</f>
        <v>10878.208754071384</v>
      </c>
      <c r="D33" s="48">
        <f>Plj_sj*C32+Plj_lj*D32</f>
        <v>1933.4742480022728</v>
      </c>
      <c r="E33" s="48">
        <f>Psa_lj*D32+Psa_sa*E32</f>
        <v>159.73587449004529</v>
      </c>
      <c r="F33" s="48">
        <f>Pa_sa*E32+Pa_a*F32</f>
        <v>67.685719580300486</v>
      </c>
      <c r="G33" s="50">
        <f t="shared" si="7"/>
        <v>18410.178949502406</v>
      </c>
      <c r="H33" s="40">
        <f t="shared" si="0"/>
        <v>1.035782910516523</v>
      </c>
      <c r="I33" s="37">
        <f t="shared" si="1"/>
        <v>0.29174482051971434</v>
      </c>
      <c r="J33" s="38">
        <f t="shared" si="2"/>
        <v>0.5908801203893459</v>
      </c>
      <c r="K33" s="38">
        <f t="shared" si="3"/>
        <v>0.10502202359388425</v>
      </c>
      <c r="L33" s="38">
        <f t="shared" si="4"/>
        <v>8.6764976553561773E-3</v>
      </c>
      <c r="M33" s="39">
        <f t="shared" si="5"/>
        <v>3.6765378416992469E-3</v>
      </c>
    </row>
    <row r="34" spans="1:13" ht="15" customHeight="1" thickBot="1" x14ac:dyDescent="0.25">
      <c r="A34" s="47">
        <f t="shared" si="6"/>
        <v>22</v>
      </c>
      <c r="B34" s="48">
        <f>Ph_sa*E33+Ph_a*F33</f>
        <v>5566.9531258988181</v>
      </c>
      <c r="C34" s="49">
        <f>Psj_h*B33+Psj_sj*C33</f>
        <v>11272.855942629105</v>
      </c>
      <c r="D34" s="48">
        <f>Plj_sj*C33+Plj_lj*D33</f>
        <v>1994.2505596590984</v>
      </c>
      <c r="E34" s="48">
        <f>Psa_lj*D33+Psa_sa*E33</f>
        <v>164.73437744093465</v>
      </c>
      <c r="F34" s="48">
        <f>Pa_sa*E33+Pa_a*F33</f>
        <v>70.154729817666308</v>
      </c>
      <c r="G34" s="50">
        <f t="shared" si="7"/>
        <v>19068.948735445625</v>
      </c>
      <c r="H34" s="40">
        <f t="shared" si="0"/>
        <v>1.035714561542014</v>
      </c>
      <c r="I34" s="37">
        <f t="shared" si="1"/>
        <v>0.2919381242842658</v>
      </c>
      <c r="J34" s="38">
        <f t="shared" si="2"/>
        <v>0.59116294762883104</v>
      </c>
      <c r="K34" s="38">
        <f t="shared" si="3"/>
        <v>0.10458104362891059</v>
      </c>
      <c r="L34" s="38">
        <f t="shared" si="4"/>
        <v>8.638880922403662E-3</v>
      </c>
      <c r="M34" s="39">
        <f t="shared" si="5"/>
        <v>3.6790035355888143E-3</v>
      </c>
    </row>
    <row r="35" spans="1:13" ht="15" customHeight="1" thickBot="1" x14ac:dyDescent="0.25">
      <c r="A35" s="47">
        <f t="shared" si="6"/>
        <v>23</v>
      </c>
      <c r="B35" s="48">
        <f>Ph_sa*E34+Ph_a*F34</f>
        <v>5765.5095903460769</v>
      </c>
      <c r="C35" s="49">
        <f>Psj_h*B34+Psj_sj*C34</f>
        <v>11682.511087649962</v>
      </c>
      <c r="D35" s="48">
        <f>Plj_sj*C34+Plj_lj*D34</f>
        <v>2059.4144085620965</v>
      </c>
      <c r="E35" s="48">
        <f>Psa_lj*D34+Psa_sa*E34</f>
        <v>169.89531105481518</v>
      </c>
      <c r="F35" s="48">
        <f>Pa_sa*E34+Pa_a*F34</f>
        <v>72.657480986259245</v>
      </c>
      <c r="G35" s="50">
        <f t="shared" si="7"/>
        <v>19749.987878599208</v>
      </c>
      <c r="H35" s="40">
        <f t="shared" si="0"/>
        <v>1.0354914337670402</v>
      </c>
      <c r="I35" s="37">
        <f t="shared" si="1"/>
        <v>0.29192471538645842</v>
      </c>
      <c r="J35" s="38">
        <f t="shared" si="2"/>
        <v>0.59151991178227292</v>
      </c>
      <c r="K35" s="38">
        <f t="shared" si="3"/>
        <v>0.1042742112664103</v>
      </c>
      <c r="L35" s="38">
        <f t="shared" si="4"/>
        <v>8.6022995102144444E-3</v>
      </c>
      <c r="M35" s="39">
        <f t="shared" si="5"/>
        <v>3.6788620546440846E-3</v>
      </c>
    </row>
    <row r="36" spans="1:13" ht="15" customHeight="1" thickBot="1" x14ac:dyDescent="0.25">
      <c r="A36" s="47">
        <f t="shared" si="6"/>
        <v>24</v>
      </c>
      <c r="B36" s="48">
        <f>Ph_sa*E35+Ph_a*F35</f>
        <v>5967.2922602631625</v>
      </c>
      <c r="C36" s="49">
        <f>Psj_h*B35+Psj_sj*C35</f>
        <v>12104.524268101526</v>
      </c>
      <c r="D36" s="48">
        <f>Plj_sj*C35+Plj_lj*D35</f>
        <v>2128.6488724866763</v>
      </c>
      <c r="E36" s="48">
        <f>Psa_lj*D35+Psa_sa*E35</f>
        <v>175.27702994529974</v>
      </c>
      <c r="F36" s="48">
        <f>Pa_sa*E35+Pa_a*F35</f>
        <v>75.200834495690529</v>
      </c>
      <c r="G36" s="50">
        <f t="shared" si="7"/>
        <v>20450.943265292357</v>
      </c>
      <c r="H36" s="40">
        <f t="shared" si="0"/>
        <v>1.0351990137704652</v>
      </c>
      <c r="I36" s="37">
        <f t="shared" si="1"/>
        <v>0.29178567378798392</v>
      </c>
      <c r="J36" s="38">
        <f t="shared" si="2"/>
        <v>0.59188097639703108</v>
      </c>
      <c r="K36" s="38">
        <f t="shared" si="3"/>
        <v>0.1040856084178397</v>
      </c>
      <c r="L36" s="38">
        <f t="shared" si="4"/>
        <v>8.5706085861949142E-3</v>
      </c>
      <c r="M36" s="39">
        <f t="shared" si="5"/>
        <v>3.677132810950346E-3</v>
      </c>
    </row>
    <row r="37" spans="1:13" ht="15" customHeight="1" thickBot="1" x14ac:dyDescent="0.25">
      <c r="A37" s="47">
        <f t="shared" si="6"/>
        <v>25</v>
      </c>
      <c r="B37" s="48">
        <f>Ph_sa*E36+Ph_a*F36</f>
        <v>6173.0951647979591</v>
      </c>
      <c r="C37" s="49">
        <f>Psj_h*B36+Psj_sj*C36</f>
        <v>12537.402836153007</v>
      </c>
      <c r="D37" s="48">
        <f>Plj_sj*C36+Plj_lj*D36</f>
        <v>2201.5863257980527</v>
      </c>
      <c r="E37" s="48">
        <f>Psa_lj*D36+Psa_sa*E36</f>
        <v>180.91720310286118</v>
      </c>
      <c r="F37" s="48">
        <f>Pa_sa*E36+Pa_a*F36</f>
        <v>77.794769054505281</v>
      </c>
      <c r="G37" s="50">
        <f t="shared" si="7"/>
        <v>21170.796298906385</v>
      </c>
      <c r="H37" s="40">
        <f t="shared" si="0"/>
        <v>1.0348978309622092</v>
      </c>
      <c r="I37" s="37">
        <f t="shared" si="1"/>
        <v>0.29158540272369637</v>
      </c>
      <c r="J37" s="38">
        <f t="shared" si="2"/>
        <v>0.59220270504424288</v>
      </c>
      <c r="K37" s="38">
        <f t="shared" si="3"/>
        <v>0.10399166354983914</v>
      </c>
      <c r="L37" s="38">
        <f t="shared" si="4"/>
        <v>8.5456021846569263E-3</v>
      </c>
      <c r="M37" s="39">
        <f t="shared" si="5"/>
        <v>3.6746264975646621E-3</v>
      </c>
    </row>
    <row r="38" spans="1:13" ht="15" customHeight="1" thickBot="1" x14ac:dyDescent="0.25">
      <c r="A38" s="47">
        <f t="shared" si="6"/>
        <v>26</v>
      </c>
      <c r="B38" s="48">
        <f>Ph_sa*E37+Ph_a*F37</f>
        <v>6383.81594719651</v>
      </c>
      <c r="C38" s="49">
        <f>Psj_h*B37+Psj_sj*C37</f>
        <v>12980.633430054186</v>
      </c>
      <c r="D38" s="48">
        <f>Plj_sj*C37+Plj_lj*D37</f>
        <v>2277.874645186298</v>
      </c>
      <c r="E38" s="48">
        <f>Psa_lj*D37+Psa_sa*E37</f>
        <v>186.83655954124595</v>
      </c>
      <c r="F38" s="48">
        <f>Pa_sa*E37+Pa_a*F37</f>
        <v>80.450587502741186</v>
      </c>
      <c r="G38" s="50">
        <f t="shared" si="7"/>
        <v>21909.611169480984</v>
      </c>
      <c r="H38" s="40">
        <f t="shared" si="0"/>
        <v>1.0346260902827988</v>
      </c>
      <c r="I38" s="37">
        <f t="shared" si="1"/>
        <v>0.29137057238554981</v>
      </c>
      <c r="J38" s="38">
        <f t="shared" si="2"/>
        <v>0.59246297570700723</v>
      </c>
      <c r="K38" s="38">
        <f t="shared" si="3"/>
        <v>0.10396691331333464</v>
      </c>
      <c r="L38" s="38">
        <f t="shared" si="4"/>
        <v>8.5276072722595877E-3</v>
      </c>
      <c r="M38" s="39">
        <f t="shared" si="5"/>
        <v>3.671931321848601E-3</v>
      </c>
    </row>
    <row r="39" spans="1:13" ht="15" customHeight="1" thickBot="1" x14ac:dyDescent="0.25">
      <c r="A39" s="47">
        <f t="shared" si="6"/>
        <v>27</v>
      </c>
      <c r="B39" s="48">
        <f>Ph_sa*E38+Ph_a*F38</f>
        <v>6600.3518431959192</v>
      </c>
      <c r="C39" s="49">
        <f>Psj_h*B38+Psj_sj*C38</f>
        <v>13434.461065685737</v>
      </c>
      <c r="D39" s="48">
        <f>Plj_sj*C38+Plj_lj*D38</f>
        <v>2357.2196240704375</v>
      </c>
      <c r="E39" s="48">
        <f>Psa_lj*D38+Psa_sa*E38</f>
        <v>193.04321024315169</v>
      </c>
      <c r="F39" s="48">
        <f>Pa_sa*E38+Pa_a*F38</f>
        <v>83.179600701205999</v>
      </c>
      <c r="G39" s="50">
        <f t="shared" si="7"/>
        <v>22668.25534389645</v>
      </c>
      <c r="H39" s="40">
        <f t="shared" si="0"/>
        <v>1.0344039030570935</v>
      </c>
      <c r="I39" s="37">
        <f t="shared" si="1"/>
        <v>0.29117158524390363</v>
      </c>
      <c r="J39" s="38">
        <f t="shared" si="2"/>
        <v>0.59265527328299827</v>
      </c>
      <c r="K39" s="38">
        <f t="shared" si="3"/>
        <v>0.10398769505237339</v>
      </c>
      <c r="L39" s="38">
        <f t="shared" si="4"/>
        <v>8.5160153401540716E-3</v>
      </c>
      <c r="M39" s="39">
        <f t="shared" si="5"/>
        <v>3.6694310805706781E-3</v>
      </c>
    </row>
    <row r="40" spans="1:13" ht="15" customHeight="1" thickBot="1" x14ac:dyDescent="0.25">
      <c r="A40" s="47">
        <f t="shared" si="6"/>
        <v>28</v>
      </c>
      <c r="B40" s="48">
        <f>Ph_sa*E39+Ph_a*F39</f>
        <v>6823.5319020613751</v>
      </c>
      <c r="C40" s="49">
        <f>Psj_h*B39+Psj_sj*C39</f>
        <v>13899.66362333432</v>
      </c>
      <c r="D40" s="48">
        <f>Plj_sj*C39+Plj_lj*D39</f>
        <v>2439.4071217492551</v>
      </c>
      <c r="E40" s="48">
        <f>Psa_lj*D39+Psa_sa*E39</f>
        <v>199.53688756556068</v>
      </c>
      <c r="F40" s="48">
        <f>Pa_sa*E39+Pa_a*F39</f>
        <v>85.99226851079078</v>
      </c>
      <c r="G40" s="50">
        <f t="shared" si="7"/>
        <v>23448.131803221306</v>
      </c>
      <c r="H40" s="40">
        <f t="shared" si="0"/>
        <v>1.0342379556694252</v>
      </c>
      <c r="I40" s="37">
        <f t="shared" si="1"/>
        <v>0.29100535425700558</v>
      </c>
      <c r="J40" s="38">
        <f t="shared" si="2"/>
        <v>0.59278341404686163</v>
      </c>
      <c r="K40" s="38">
        <f t="shared" si="3"/>
        <v>0.10403417816911661</v>
      </c>
      <c r="L40" s="38">
        <f t="shared" si="4"/>
        <v>8.5097136624824113E-3</v>
      </c>
      <c r="M40" s="39">
        <f t="shared" si="5"/>
        <v>3.667339864533564E-3</v>
      </c>
    </row>
    <row r="41" spans="1:13" ht="15" customHeight="1" thickBot="1" x14ac:dyDescent="0.25">
      <c r="A41" s="47">
        <f t="shared" si="6"/>
        <v>29</v>
      </c>
      <c r="B41" s="48">
        <f>Ph_sa*E40+Ph_a*F40</f>
        <v>7054.0804754209466</v>
      </c>
      <c r="C41" s="49">
        <f>Psj_h*B40+Psj_sj*C40</f>
        <v>14377.347561095456</v>
      </c>
      <c r="D41" s="48">
        <f>Plj_sj*C40+Plj_lj*D40</f>
        <v>2524.3094526783916</v>
      </c>
      <c r="E41" s="48">
        <f>Psa_lj*D40+Psa_sa*E40</f>
        <v>206.31267566613752</v>
      </c>
      <c r="F41" s="48">
        <f>Pa_sa*E40+Pa_a*F40</f>
        <v>88.89773556991085</v>
      </c>
      <c r="G41" s="50">
        <f t="shared" si="7"/>
        <v>24250.947900430838</v>
      </c>
      <c r="H41" s="40">
        <f t="shared" si="0"/>
        <v>1.0341259012338568</v>
      </c>
      <c r="I41" s="37">
        <f t="shared" si="1"/>
        <v>0.2908785464544924</v>
      </c>
      <c r="J41" s="38">
        <f t="shared" si="2"/>
        <v>0.59285713779625204</v>
      </c>
      <c r="K41" s="38">
        <f t="shared" si="3"/>
        <v>0.10409116637595618</v>
      </c>
      <c r="L41" s="38">
        <f t="shared" si="4"/>
        <v>8.5074066594515354E-3</v>
      </c>
      <c r="M41" s="39">
        <f t="shared" si="5"/>
        <v>3.6657427138479608E-3</v>
      </c>
    </row>
    <row r="42" spans="1:13" ht="15" customHeight="1" thickBot="1" x14ac:dyDescent="0.25">
      <c r="A42" s="47">
        <f t="shared" si="6"/>
        <v>30</v>
      </c>
      <c r="B42" s="48">
        <f>Ph_sa*E41+Ph_a*F41</f>
        <v>7292.6053282252315</v>
      </c>
      <c r="C42" s="49">
        <f>Psj_h*B41+Psj_sj*C41</f>
        <v>14868.779656359246</v>
      </c>
      <c r="D42" s="48">
        <f>Plj_sj*C41+Plj_lj*D41</f>
        <v>2611.880685575813</v>
      </c>
      <c r="E42" s="48">
        <f>Psa_lj*D41+Psa_sa*E41</f>
        <v>213.36400484351981</v>
      </c>
      <c r="F42" s="48">
        <f>Pa_sa*E41+Pa_a*F41</f>
        <v>91.903678304539255</v>
      </c>
      <c r="G42" s="50">
        <f t="shared" si="7"/>
        <v>25078.533353308347</v>
      </c>
      <c r="H42" s="40">
        <f t="shared" si="0"/>
        <v>1.0340600867111178</v>
      </c>
      <c r="I42" s="37">
        <f t="shared" si="1"/>
        <v>0.29079074224502827</v>
      </c>
      <c r="J42" s="38">
        <f t="shared" si="2"/>
        <v>0.59288872466689779</v>
      </c>
      <c r="K42" s="38">
        <f t="shared" si="3"/>
        <v>0.10414806355616706</v>
      </c>
      <c r="L42" s="38">
        <f t="shared" si="4"/>
        <v>8.5078342436390106E-3</v>
      </c>
      <c r="M42" s="39">
        <f t="shared" si="5"/>
        <v>3.6646352882679788E-3</v>
      </c>
    </row>
    <row r="43" spans="1:13" ht="15" customHeight="1" thickBot="1" x14ac:dyDescent="0.25">
      <c r="A43" s="47">
        <f t="shared" si="6"/>
        <v>31</v>
      </c>
      <c r="B43" s="48">
        <f>Ph_sa*E42+Ph_a*F42</f>
        <v>7539.6033359394751</v>
      </c>
      <c r="C43" s="49">
        <f>Psj_h*B42+Psj_sj*C42</f>
        <v>15375.260694972581</v>
      </c>
      <c r="D43" s="48">
        <f>Plj_sj*C42+Plj_lj*D42</f>
        <v>2702.145129685533</v>
      </c>
      <c r="E43" s="48">
        <f>Psa_lj*D42+Psa_sa*E42</f>
        <v>220.68483878796053</v>
      </c>
      <c r="F43" s="48">
        <f>Pa_sa*E42+Pa_a*F42</f>
        <v>95.016374524135742</v>
      </c>
      <c r="G43" s="50">
        <f t="shared" si="7"/>
        <v>25932.710373909689</v>
      </c>
      <c r="H43" s="40">
        <f t="shared" si="0"/>
        <v>1.034030455683828</v>
      </c>
      <c r="I43" s="37">
        <f t="shared" si="1"/>
        <v>0.29073718972024221</v>
      </c>
      <c r="J43" s="38">
        <f t="shared" si="2"/>
        <v>0.5928906185772731</v>
      </c>
      <c r="K43" s="38">
        <f t="shared" si="3"/>
        <v>0.10419833063049591</v>
      </c>
      <c r="L43" s="38">
        <f t="shared" si="4"/>
        <v>8.5099025750114618E-3</v>
      </c>
      <c r="M43" s="39">
        <f t="shared" si="5"/>
        <v>3.6639584969772212E-3</v>
      </c>
    </row>
    <row r="44" spans="1:13" ht="15" customHeight="1" thickBot="1" x14ac:dyDescent="0.25">
      <c r="A44" s="47">
        <f t="shared" si="6"/>
        <v>32</v>
      </c>
      <c r="B44" s="48">
        <f>Ph_sa*E43+Ph_a*F43</f>
        <v>7795.4772299465876</v>
      </c>
      <c r="C44" s="49">
        <f>Psj_h*B43+Psj_sj*C43</f>
        <v>15898.04052032487</v>
      </c>
      <c r="D44" s="48">
        <f>Plj_sj*C43+Plj_lj*D43</f>
        <v>2795.1825671325155</v>
      </c>
      <c r="E44" s="48">
        <f>Psa_lj*D43+Psa_sa*E43</f>
        <v>228.27109452587155</v>
      </c>
      <c r="F44" s="48">
        <f>Pa_sa*E43+Pa_a*F43</f>
        <v>98.24091312072423</v>
      </c>
      <c r="G44" s="50">
        <f t="shared" si="7"/>
        <v>26815.212325050572</v>
      </c>
      <c r="H44" s="40">
        <f t="shared" si="0"/>
        <v>1.0340266180208464</v>
      </c>
      <c r="I44" s="37">
        <f t="shared" si="1"/>
        <v>0.29071100148120443</v>
      </c>
      <c r="J44" s="38">
        <f t="shared" si="2"/>
        <v>0.59287393765937246</v>
      </c>
      <c r="K44" s="38">
        <f t="shared" si="3"/>
        <v>0.10423868859398427</v>
      </c>
      <c r="L44" s="38">
        <f t="shared" si="4"/>
        <v>8.5127461143621967E-3</v>
      </c>
      <c r="M44" s="39">
        <f t="shared" si="5"/>
        <v>3.663626151076503E-3</v>
      </c>
    </row>
    <row r="45" spans="1:13" ht="15" customHeight="1" thickBot="1" x14ac:dyDescent="0.25">
      <c r="A45" s="47">
        <f t="shared" si="6"/>
        <v>33</v>
      </c>
      <c r="B45" s="48">
        <f>Ph_sa*E44+Ph_a*F44</f>
        <v>8060.5578844240026</v>
      </c>
      <c r="C45" s="49">
        <f>Psj_h*B44+Psj_sj*C44</f>
        <v>16438.26961600233</v>
      </c>
      <c r="D45" s="48">
        <f>Plj_sj*C44+Plj_lj*D44</f>
        <v>2891.1129334459083</v>
      </c>
      <c r="E45" s="48">
        <f>Psa_lj*D44+Psa_sa*E44</f>
        <v>236.12140378920708</v>
      </c>
      <c r="F45" s="48">
        <f>Pa_sa*E44+Pa_a*F44</f>
        <v>101.5814743215137</v>
      </c>
      <c r="G45" s="50">
        <f t="shared" si="7"/>
        <v>27727.64331198296</v>
      </c>
      <c r="H45" s="40">
        <f t="shared" si="0"/>
        <v>1.0340391708646011</v>
      </c>
      <c r="I45" s="37">
        <f t="shared" si="1"/>
        <v>0.29070475964109432</v>
      </c>
      <c r="J45" s="38">
        <f t="shared" si="2"/>
        <v>0.59284770187801206</v>
      </c>
      <c r="K45" s="38">
        <f t="shared" si="3"/>
        <v>0.10426825319829709</v>
      </c>
      <c r="L45" s="38">
        <f t="shared" si="4"/>
        <v>8.5157400913031551E-3</v>
      </c>
      <c r="M45" s="39">
        <f t="shared" si="5"/>
        <v>3.6635451912933972E-3</v>
      </c>
    </row>
    <row r="46" spans="1:13" ht="15" customHeight="1" thickBot="1" x14ac:dyDescent="0.25">
      <c r="A46" s="47">
        <f t="shared" si="6"/>
        <v>34</v>
      </c>
      <c r="B46" s="48">
        <f>Ph_sa*E45+Ph_a*F45</f>
        <v>8335.1279110134346</v>
      </c>
      <c r="C46" s="49">
        <f>Psj_h*B45+Psj_sj*C45</f>
        <v>16996.980112035839</v>
      </c>
      <c r="D46" s="48">
        <f>Plj_sj*C45+Plj_lj*D45</f>
        <v>2990.0822919051216</v>
      </c>
      <c r="E46" s="48">
        <f>Psa_lj*D45+Psa_sa*E45</f>
        <v>244.23735843455339</v>
      </c>
      <c r="F46" s="48">
        <f>Pa_sa*E45+Pa_a*F45</f>
        <v>105.04162696331208</v>
      </c>
      <c r="G46" s="50">
        <f t="shared" si="7"/>
        <v>28671.469300352263</v>
      </c>
      <c r="H46" s="40">
        <f t="shared" si="0"/>
        <v>1.0340604051443343</v>
      </c>
      <c r="I46" s="37">
        <f t="shared" si="1"/>
        <v>0.2907115719706429</v>
      </c>
      <c r="J46" s="38">
        <f t="shared" si="2"/>
        <v>0.59281859377283508</v>
      </c>
      <c r="K46" s="38">
        <f t="shared" si="3"/>
        <v>0.10428772451743117</v>
      </c>
      <c r="L46" s="38">
        <f t="shared" si="4"/>
        <v>8.5184807194918551E-3</v>
      </c>
      <c r="M46" s="39">
        <f t="shared" si="5"/>
        <v>3.6636290195989894E-3</v>
      </c>
    </row>
    <row r="47" spans="1:13" ht="15" customHeight="1" thickBot="1" x14ac:dyDescent="0.25">
      <c r="A47" s="47">
        <f t="shared" si="6"/>
        <v>35</v>
      </c>
      <c r="B47" s="48">
        <f>Ph_sa*E46+Ph_a*F46</f>
        <v>8619.4436237356731</v>
      </c>
      <c r="C47" s="49">
        <f>Psj_h*B46+Psj_sj*C46</f>
        <v>17575.088358695262</v>
      </c>
      <c r="D47" s="48">
        <f>Plj_sj*C46+Plj_lj*D46</f>
        <v>3092.2511831569127</v>
      </c>
      <c r="E47" s="48">
        <f>Psa_lj*D46+Psa_sa*E46</f>
        <v>252.623389624346</v>
      </c>
      <c r="F47" s="48">
        <f>Pa_sa*E46+Pa_a*F46</f>
        <v>108.62460559341102</v>
      </c>
      <c r="G47" s="50">
        <f t="shared" si="7"/>
        <v>29648.031160805604</v>
      </c>
      <c r="H47" s="40">
        <f t="shared" si="0"/>
        <v>1.0340845494638202</v>
      </c>
      <c r="I47" s="37">
        <f t="shared" si="1"/>
        <v>0.29072566663821137</v>
      </c>
      <c r="J47" s="38">
        <f t="shared" si="2"/>
        <v>0.59279107821261845</v>
      </c>
      <c r="K47" s="38">
        <f t="shared" si="3"/>
        <v>0.10429870254740009</v>
      </c>
      <c r="L47" s="38">
        <f t="shared" si="4"/>
        <v>8.5207475752491647E-3</v>
      </c>
      <c r="M47" s="39">
        <f t="shared" si="5"/>
        <v>3.6638050265210072E-3</v>
      </c>
    </row>
    <row r="48" spans="1:13" ht="15" customHeight="1" thickBot="1" x14ac:dyDescent="0.25">
      <c r="A48" s="47">
        <f t="shared" si="6"/>
        <v>36</v>
      </c>
      <c r="B48" s="48">
        <f>Ph_sa*E47+Ph_a*F47</f>
        <v>8913.7536088002271</v>
      </c>
      <c r="C48" s="49">
        <f>Psj_h*B47+Psj_sj*C47</f>
        <v>18173.411562184348</v>
      </c>
      <c r="D48" s="48">
        <f>Plj_sj*C47+Plj_lj*D47</f>
        <v>3197.7858103400295</v>
      </c>
      <c r="E48" s="48">
        <f>Psa_lj*D47+Psa_sa*E47</f>
        <v>261.28641909207676</v>
      </c>
      <c r="F48" s="48">
        <f>Pa_sa*E47+Pa_a*F47</f>
        <v>112.33354499428359</v>
      </c>
      <c r="G48" s="50">
        <f t="shared" si="7"/>
        <v>30658.570945410964</v>
      </c>
      <c r="H48" s="40">
        <f t="shared" si="0"/>
        <v>1.0341076982770432</v>
      </c>
      <c r="I48" s="37">
        <f t="shared" si="1"/>
        <v>0.2907426319599693</v>
      </c>
      <c r="J48" s="38">
        <f t="shared" si="2"/>
        <v>0.59276773188623066</v>
      </c>
      <c r="K48" s="38">
        <f t="shared" si="3"/>
        <v>0.10430315933622081</v>
      </c>
      <c r="L48" s="38">
        <f t="shared" si="4"/>
        <v>8.5224591699759773E-3</v>
      </c>
      <c r="M48" s="39">
        <f t="shared" si="5"/>
        <v>3.6640176476033007E-3</v>
      </c>
    </row>
    <row r="49" spans="1:13" ht="15" customHeight="1" thickBot="1" x14ac:dyDescent="0.25">
      <c r="A49" s="47">
        <f t="shared" si="6"/>
        <v>37</v>
      </c>
      <c r="B49" s="48">
        <f>Ph_sa*E48+Ph_a*F48</f>
        <v>9218.3130983669726</v>
      </c>
      <c r="C49" s="49">
        <f>Psj_h*B48+Psj_sj*C48</f>
        <v>18792.692014155749</v>
      </c>
      <c r="D49" s="48">
        <f>Plj_sj*C48+Plj_lj*D48</f>
        <v>3306.8520599534668</v>
      </c>
      <c r="E49" s="48">
        <f>Psa_lj*D48+Psa_sa*E48</f>
        <v>270.2353984329194</v>
      </c>
      <c r="F49" s="48">
        <f>Pa_sa*E48+Pa_a*F48</f>
        <v>116.17166191325364</v>
      </c>
      <c r="G49" s="50">
        <f t="shared" si="7"/>
        <v>31704.264232822363</v>
      </c>
      <c r="H49" s="40">
        <f t="shared" si="0"/>
        <v>1.0341275520574655</v>
      </c>
      <c r="I49" s="37">
        <f t="shared" si="1"/>
        <v>0.29075940796706967</v>
      </c>
      <c r="J49" s="38">
        <f t="shared" si="2"/>
        <v>0.59274966534944229</v>
      </c>
      <c r="K49" s="38">
        <f t="shared" si="3"/>
        <v>0.10430306900262311</v>
      </c>
      <c r="L49" s="38">
        <f t="shared" si="4"/>
        <v>8.5236293909370636E-3</v>
      </c>
      <c r="M49" s="39">
        <f t="shared" si="5"/>
        <v>3.6642282899277952E-3</v>
      </c>
    </row>
    <row r="50" spans="1:13" ht="15" customHeight="1" thickBot="1" x14ac:dyDescent="0.25">
      <c r="A50" s="47">
        <f t="shared" si="6"/>
        <v>38</v>
      </c>
      <c r="B50" s="48">
        <f>Ph_sa*E49+Ph_a*F49</f>
        <v>9533.3940708232149</v>
      </c>
      <c r="C50" s="49">
        <f>Psj_h*B49+Psj_sj*C49</f>
        <v>19433.623827349198</v>
      </c>
      <c r="D50" s="48">
        <f>Plj_sj*C49+Plj_lj*D49</f>
        <v>3419.6120546496295</v>
      </c>
      <c r="E50" s="48">
        <f>Psa_lj*D49+Psa_sa*E49</f>
        <v>279.48082512015958</v>
      </c>
      <c r="F50" s="48">
        <f>Pa_sa*E49+Pa_a*F49</f>
        <v>120.14238292944871</v>
      </c>
      <c r="G50" s="50">
        <f t="shared" si="7"/>
        <v>32786.253160871653</v>
      </c>
      <c r="H50" s="40">
        <f t="shared" si="0"/>
        <v>1.034143070712356</v>
      </c>
      <c r="I50" s="37">
        <f t="shared" si="1"/>
        <v>0.29077412487623705</v>
      </c>
      <c r="J50" s="38">
        <f t="shared" si="2"/>
        <v>0.59273695386888603</v>
      </c>
      <c r="K50" s="38">
        <f t="shared" si="3"/>
        <v>0.10430017842754667</v>
      </c>
      <c r="L50" s="38">
        <f t="shared" si="4"/>
        <v>8.5243295032474929E-3</v>
      </c>
      <c r="M50" s="39">
        <f t="shared" si="5"/>
        <v>3.6644133240827637E-3</v>
      </c>
    </row>
    <row r="51" spans="1:13" ht="15" customHeight="1" thickBot="1" x14ac:dyDescent="0.25">
      <c r="A51" s="47">
        <f t="shared" si="6"/>
        <v>39</v>
      </c>
      <c r="B51" s="48">
        <f>Ph_sa*E50+Ph_a*F50</f>
        <v>9859.2914867290765</v>
      </c>
      <c r="C51" s="49">
        <f>Psj_h*B50+Psj_sj*C50</f>
        <v>20096.878548432156</v>
      </c>
      <c r="D51" s="48">
        <f>Plj_sj*C50+Plj_lj*D50</f>
        <v>3536.2227658016782</v>
      </c>
      <c r="E51" s="48">
        <f>Psa_lj*D50+Psa_sa*E50</f>
        <v>289.03429641921389</v>
      </c>
      <c r="F51" s="48">
        <f>Pa_sa*E50+Pa_a*F50</f>
        <v>124.24942355436792</v>
      </c>
      <c r="G51" s="50">
        <f t="shared" si="7"/>
        <v>33905.676520936497</v>
      </c>
      <c r="H51" s="40">
        <f t="shared" si="0"/>
        <v>1.0341541133005412</v>
      </c>
      <c r="I51" s="37">
        <f t="shared" si="1"/>
        <v>0.29078586532969014</v>
      </c>
      <c r="J51" s="38">
        <f t="shared" si="2"/>
        <v>0.59272902388549853</v>
      </c>
      <c r="K51" s="38">
        <f t="shared" si="3"/>
        <v>0.10429589168109026</v>
      </c>
      <c r="L51" s="38">
        <f t="shared" si="4"/>
        <v>8.5246579946793698E-3</v>
      </c>
      <c r="M51" s="39">
        <f t="shared" si="5"/>
        <v>3.6645611090415746E-3</v>
      </c>
    </row>
    <row r="52" spans="1:13" ht="15" customHeight="1" thickBot="1" x14ac:dyDescent="0.25">
      <c r="A52" s="47">
        <f t="shared" si="6"/>
        <v>40</v>
      </c>
      <c r="B52" s="48">
        <f>Ph_sa*E51+Ph_a*F51</f>
        <v>10196.326347329468</v>
      </c>
      <c r="C52" s="49">
        <f>Psj_h*B51+Psj_sj*C51</f>
        <v>20783.127373089934</v>
      </c>
      <c r="D52" s="48">
        <f>Plj_sj*C51+Plj_lj*D51</f>
        <v>3656.8361531461983</v>
      </c>
      <c r="E52" s="48">
        <f>Psa_lj*D51+Psa_sa*E51</f>
        <v>298.90813760833555</v>
      </c>
      <c r="F52" s="48">
        <f>Pa_sa*E51+Pa_a*F51</f>
        <v>128.49682719013285</v>
      </c>
      <c r="G52" s="50">
        <f t="shared" si="7"/>
        <v>35063.694838364063</v>
      </c>
      <c r="H52" s="40">
        <f t="shared" si="0"/>
        <v>1.0341611110270785</v>
      </c>
      <c r="I52" s="37">
        <f t="shared" si="1"/>
        <v>0.29079440698797704</v>
      </c>
      <c r="J52" s="38">
        <f t="shared" si="2"/>
        <v>0.59272496720313106</v>
      </c>
      <c r="K52" s="38">
        <f t="shared" si="3"/>
        <v>0.10429123827375895</v>
      </c>
      <c r="L52" s="38">
        <f t="shared" si="4"/>
        <v>8.5247187721156151E-3</v>
      </c>
      <c r="M52" s="39">
        <f t="shared" si="5"/>
        <v>3.6646687630175604E-3</v>
      </c>
    </row>
    <row r="53" spans="1:13" ht="15" customHeight="1" thickBot="1" x14ac:dyDescent="0.25">
      <c r="A53" s="47">
        <f t="shared" si="6"/>
        <v>41</v>
      </c>
      <c r="B53" s="48">
        <f>Ph_sa*E52+Ph_a*F52</f>
        <v>10544.846372413529</v>
      </c>
      <c r="C53" s="49">
        <f>Psj_h*B52+Psj_sj*C52</f>
        <v>21493.058827729612</v>
      </c>
      <c r="D53" s="48">
        <f>Plj_sj*C52+Plj_lj*D52</f>
        <v>3781.6003159983611</v>
      </c>
      <c r="E53" s="48">
        <f>Psa_lj*D52+Psa_sa*E52</f>
        <v>309.11512063959304</v>
      </c>
      <c r="F53" s="48">
        <f>Pa_sa*E52+Pa_a*F52</f>
        <v>132.88897397592319</v>
      </c>
      <c r="G53" s="50">
        <f t="shared" si="7"/>
        <v>36261.509610757021</v>
      </c>
      <c r="H53" s="40">
        <f t="shared" si="0"/>
        <v>1.034164798767893</v>
      </c>
      <c r="I53" s="37">
        <f t="shared" si="1"/>
        <v>0.29079998283594316</v>
      </c>
      <c r="J53" s="38">
        <f t="shared" si="2"/>
        <v>0.59272377400839571</v>
      </c>
      <c r="K53" s="38">
        <f t="shared" si="3"/>
        <v>0.10428689694917016</v>
      </c>
      <c r="L53" s="38">
        <f t="shared" si="4"/>
        <v>8.5246070546355218E-3</v>
      </c>
      <c r="M53" s="39">
        <f t="shared" si="5"/>
        <v>3.6647391518554295E-3</v>
      </c>
    </row>
    <row r="54" spans="1:13" ht="15" customHeight="1" thickBot="1" x14ac:dyDescent="0.25">
      <c r="A54" s="47">
        <f t="shared" si="6"/>
        <v>42</v>
      </c>
      <c r="B54" s="48">
        <f>Ph_sa*E53+Ph_a*F53</f>
        <v>10905.225081433813</v>
      </c>
      <c r="C54" s="49">
        <f>Psj_h*B53+Psj_sj*C53</f>
        <v>22227.391657273049</v>
      </c>
      <c r="D54" s="48">
        <f>Plj_sj*C53+Plj_lj*D53</f>
        <v>3910.6612072740345</v>
      </c>
      <c r="E54" s="48">
        <f>Psa_lj*D53+Psa_sa*E53</f>
        <v>319.66827424125262</v>
      </c>
      <c r="F54" s="48">
        <f>Pa_sa*E53+Pa_a*F53</f>
        <v>137.43056940640105</v>
      </c>
      <c r="G54" s="50">
        <f t="shared" si="7"/>
        <v>37500.37678962855</v>
      </c>
      <c r="H54" s="40">
        <f t="shared" si="0"/>
        <v>1.034166013942748</v>
      </c>
      <c r="I54" s="37">
        <f t="shared" si="1"/>
        <v>0.29080308026264584</v>
      </c>
      <c r="J54" s="38">
        <f t="shared" si="2"/>
        <v>0.59272448866221683</v>
      </c>
      <c r="K54" s="38">
        <f t="shared" si="3"/>
        <v>0.10428325105137619</v>
      </c>
      <c r="L54" s="38">
        <f t="shared" si="4"/>
        <v>8.5244016622697781E-3</v>
      </c>
      <c r="M54" s="39">
        <f t="shared" si="5"/>
        <v>3.6647783614912935E-3</v>
      </c>
    </row>
    <row r="55" spans="1:13" ht="15" customHeight="1" thickBot="1" x14ac:dyDescent="0.25">
      <c r="A55" s="47">
        <f t="shared" si="6"/>
        <v>43</v>
      </c>
      <c r="B55" s="48">
        <f>Ph_sa*E54+Ph_a*F54</f>
        <v>11277.859969176512</v>
      </c>
      <c r="C55" s="49">
        <f>Psj_h*B54+Psj_sj*C54</f>
        <v>22986.883265030774</v>
      </c>
      <c r="D55" s="48">
        <f>Plj_sj*C54+Plj_lj*D54</f>
        <v>4044.1645538710181</v>
      </c>
      <c r="E55" s="48">
        <f>Psa_lj*D54+Psa_sa*E54</f>
        <v>330.58077635458699</v>
      </c>
      <c r="F55" s="48">
        <f>Pa_sa*E54+Pa_a*F54</f>
        <v>142.12662144841249</v>
      </c>
      <c r="G55" s="50">
        <f t="shared" si="7"/>
        <v>38781.615185881303</v>
      </c>
      <c r="H55" s="40">
        <f t="shared" si="0"/>
        <v>1.0341655603490656</v>
      </c>
      <c r="I55" s="37">
        <f t="shared" si="1"/>
        <v>0.29080428742128023</v>
      </c>
      <c r="J55" s="38">
        <f t="shared" si="2"/>
        <v>0.59272629968746882</v>
      </c>
      <c r="K55" s="38">
        <f t="shared" si="3"/>
        <v>0.10428045697651403</v>
      </c>
      <c r="L55" s="38">
        <f t="shared" si="4"/>
        <v>8.5241621518367568E-3</v>
      </c>
      <c r="M55" s="39">
        <f t="shared" si="5"/>
        <v>3.6647937629001744E-3</v>
      </c>
    </row>
    <row r="56" spans="1:13" ht="15" customHeight="1" thickBot="1" x14ac:dyDescent="0.25">
      <c r="A56" s="47">
        <f t="shared" si="6"/>
        <v>44</v>
      </c>
      <c r="B56" s="48">
        <f>Ph_sa*E55+Ph_a*F55</f>
        <v>11663.170331885134</v>
      </c>
      <c r="C56" s="49">
        <f>Psj_h*B55+Psj_sj*C55</f>
        <v>23772.33441451078</v>
      </c>
      <c r="D56" s="48">
        <f>Plj_sj*C55+Plj_lj*D55</f>
        <v>4182.2577262755176</v>
      </c>
      <c r="E56" s="48">
        <f>Psa_lj*D55+Psa_sa*E55</f>
        <v>341.86591409642142</v>
      </c>
      <c r="F56" s="48">
        <f>Pa_sa*E55+Pa_a*F55</f>
        <v>146.98241318092127</v>
      </c>
      <c r="G56" s="50">
        <f t="shared" si="7"/>
        <v>40106.610799948772</v>
      </c>
      <c r="H56" s="40">
        <f t="shared" si="0"/>
        <v>1.0341641279247695</v>
      </c>
      <c r="I56" s="37">
        <f t="shared" si="1"/>
        <v>0.29080418662302004</v>
      </c>
      <c r="J56" s="38">
        <f t="shared" si="2"/>
        <v>0.59272857866467099</v>
      </c>
      <c r="K56" s="38">
        <f t="shared" si="3"/>
        <v>0.1042785127653035</v>
      </c>
      <c r="L56" s="38">
        <f t="shared" si="4"/>
        <v>8.5239292794308634E-3</v>
      </c>
      <c r="M56" s="39">
        <f t="shared" si="5"/>
        <v>3.6647926675746185E-3</v>
      </c>
    </row>
    <row r="57" spans="1:13" ht="15" customHeight="1" thickBot="1" x14ac:dyDescent="0.25">
      <c r="A57" s="47">
        <f t="shared" si="6"/>
        <v>45</v>
      </c>
      <c r="B57" s="48">
        <f>Ph_sa*E56+Ph_a*F56</f>
        <v>12061.59515062143</v>
      </c>
      <c r="C57" s="49">
        <f>Psj_h*B56+Psj_sj*C56</f>
        <v>24584.591067423542</v>
      </c>
      <c r="D57" s="48">
        <f>Plj_sj*C56+Plj_lj*D56</f>
        <v>4325.0913935353292</v>
      </c>
      <c r="E57" s="48">
        <f>Psa_lj*D56+Psa_sa*E56</f>
        <v>353.53709426182377</v>
      </c>
      <c r="F57" s="48">
        <f>Pa_sa*E56+Pa_a*F56</f>
        <v>152.00347610504372</v>
      </c>
      <c r="G57" s="50">
        <f t="shared" si="7"/>
        <v>41476.818181947165</v>
      </c>
      <c r="H57" s="40">
        <f t="shared" si="0"/>
        <v>1.0341622563627981</v>
      </c>
      <c r="I57" s="37">
        <f t="shared" si="1"/>
        <v>0.29080328914601394</v>
      </c>
      <c r="J57" s="38">
        <f t="shared" si="2"/>
        <v>0.59273088305804555</v>
      </c>
      <c r="K57" s="38">
        <f t="shared" si="3"/>
        <v>0.1042773188281311</v>
      </c>
      <c r="L57" s="38">
        <f t="shared" si="4"/>
        <v>8.5237274641211808E-3</v>
      </c>
      <c r="M57" s="39">
        <f t="shared" si="5"/>
        <v>3.6647815036883282E-3</v>
      </c>
    </row>
    <row r="58" spans="1:13" ht="15" customHeight="1" thickBot="1" x14ac:dyDescent="0.25">
      <c r="A58" s="47">
        <f t="shared" si="6"/>
        <v>46</v>
      </c>
      <c r="B58" s="48">
        <f>Ph_sa*E57+Ph_a*F57</f>
        <v>12473.591296467399</v>
      </c>
      <c r="C58" s="49">
        <f>Psj_h*B57+Psj_sj*C57</f>
        <v>25424.544247068217</v>
      </c>
      <c r="D58" s="48">
        <f>Plj_sj*C57+Plj_lj*D57</f>
        <v>4472.8208790105036</v>
      </c>
      <c r="E58" s="48">
        <f>Psa_lj*D57+Psa_sa*E57</f>
        <v>365.60788776807243</v>
      </c>
      <c r="F58" s="48">
        <f>Pa_sa*E57+Pa_a*F57</f>
        <v>157.19556747782232</v>
      </c>
      <c r="G58" s="50">
        <f t="shared" si="7"/>
        <v>42893.759877792014</v>
      </c>
      <c r="H58" s="40">
        <f t="shared" si="0"/>
        <v>1.0341603300295084</v>
      </c>
      <c r="I58" s="37">
        <f t="shared" si="1"/>
        <v>0.29080200318194827</v>
      </c>
      <c r="J58" s="38">
        <f t="shared" si="2"/>
        <v>0.59273293643422531</v>
      </c>
      <c r="K58" s="38">
        <f t="shared" si="3"/>
        <v>0.10427672677223802</v>
      </c>
      <c r="L58" s="38">
        <f t="shared" si="4"/>
        <v>8.5235682022215004E-3</v>
      </c>
      <c r="M58" s="39">
        <f t="shared" si="5"/>
        <v>3.6647654093669084E-3</v>
      </c>
    </row>
    <row r="59" spans="1:13" ht="15" customHeight="1" thickBot="1" x14ac:dyDescent="0.25">
      <c r="A59" s="47">
        <f t="shared" si="6"/>
        <v>47</v>
      </c>
      <c r="B59" s="48">
        <f>Ph_sa*E58+Ph_a*F58</f>
        <v>12899.63219984655</v>
      </c>
      <c r="C59" s="49">
        <f>Psj_h*B58+Psj_sj*C58</f>
        <v>26293.128730804448</v>
      </c>
      <c r="D59" s="48">
        <f>Plj_sj*C58+Plj_lj*D58</f>
        <v>4625.6071938132627</v>
      </c>
      <c r="E59" s="48">
        <f>Psa_lj*D58+Psa_sa*E58</f>
        <v>378.09209348080651</v>
      </c>
      <c r="F59" s="48">
        <f>Pa_sa*E58+Pa_a*F58</f>
        <v>162.56465347880129</v>
      </c>
      <c r="G59" s="50">
        <f t="shared" si="7"/>
        <v>44359.024871423877</v>
      </c>
      <c r="H59" s="40">
        <f t="shared" si="0"/>
        <v>1.0341585928090375</v>
      </c>
      <c r="I59" s="37">
        <f t="shared" si="1"/>
        <v>0.29080062596589007</v>
      </c>
      <c r="J59" s="38">
        <f t="shared" si="2"/>
        <v>0.59273459700739506</v>
      </c>
      <c r="K59" s="38">
        <f t="shared" si="3"/>
        <v>0.10427657522275885</v>
      </c>
      <c r="L59" s="38">
        <f t="shared" si="4"/>
        <v>8.5234536732202559E-3</v>
      </c>
      <c r="M59" s="39">
        <f t="shared" si="5"/>
        <v>3.6647481307355246E-3</v>
      </c>
    </row>
    <row r="60" spans="1:13" ht="15" customHeight="1" thickBot="1" x14ac:dyDescent="0.25">
      <c r="A60" s="47">
        <f t="shared" si="6"/>
        <v>48</v>
      </c>
      <c r="B60" s="48">
        <f>Ph_sa*E59+Ph_a*F59</f>
        <v>13340.207030177457</v>
      </c>
      <c r="C60" s="49">
        <f>Psj_h*B59+Psj_sj*C59</f>
        <v>27191.321232651946</v>
      </c>
      <c r="D60" s="48">
        <f>Plj_sj*C59+Plj_lj*D59</f>
        <v>4783.6177680025812</v>
      </c>
      <c r="E60" s="48">
        <f>Psa_lj*D59+Psa_sa*E59</f>
        <v>391.00380977670875</v>
      </c>
      <c r="F60" s="48">
        <f>Pa_sa*E59+Pa_a*F59</f>
        <v>168.11689880412476</v>
      </c>
      <c r="G60" s="50">
        <f t="shared" si="7"/>
        <v>45874.266739412815</v>
      </c>
      <c r="H60" s="40">
        <f t="shared" si="0"/>
        <v>1.0341571735386861</v>
      </c>
      <c r="I60" s="37">
        <f t="shared" si="1"/>
        <v>0.29079935175762134</v>
      </c>
      <c r="J60" s="38">
        <f t="shared" si="2"/>
        <v>0.59273582261513424</v>
      </c>
      <c r="K60" s="38">
        <f t="shared" si="3"/>
        <v>0.10427671346063702</v>
      </c>
      <c r="L60" s="38">
        <f t="shared" si="4"/>
        <v>8.523380046547499E-3</v>
      </c>
      <c r="M60" s="39">
        <f t="shared" si="5"/>
        <v>3.6647321200599671E-3</v>
      </c>
    </row>
    <row r="61" spans="1:13" ht="15" customHeight="1" thickBot="1" x14ac:dyDescent="0.25">
      <c r="A61" s="47">
        <f t="shared" si="6"/>
        <v>49</v>
      </c>
      <c r="B61" s="48">
        <f>Ph_sa*E60+Ph_a*F60</f>
        <v>13795.820363681727</v>
      </c>
      <c r="C61" s="49">
        <f>Psj_h*B60+Psj_sj*C60</f>
        <v>28120.138571924101</v>
      </c>
      <c r="D61" s="48">
        <f>Plj_sj*C60+Plj_lj*D60</f>
        <v>4947.0269259926208</v>
      </c>
      <c r="E61" s="48">
        <f>Psa_lj*D60+Psa_sa*E60</f>
        <v>404.35750537523899</v>
      </c>
      <c r="F61" s="48">
        <f>Pa_sa*E60+Pa_a*F60</f>
        <v>173.85866241722948</v>
      </c>
      <c r="G61" s="50">
        <f t="shared" si="7"/>
        <v>47441.202029390915</v>
      </c>
      <c r="H61" s="40">
        <f t="shared" si="0"/>
        <v>1.034156115043471</v>
      </c>
      <c r="I61" s="37">
        <f t="shared" si="1"/>
        <v>0.29079828869291507</v>
      </c>
      <c r="J61" s="38">
        <f t="shared" si="2"/>
        <v>0.59273663754352235</v>
      </c>
      <c r="K61" s="38">
        <f t="shared" si="3"/>
        <v>0.10427701479671245</v>
      </c>
      <c r="L61" s="38">
        <f t="shared" si="4"/>
        <v>8.5233402206952979E-3</v>
      </c>
      <c r="M61" s="39">
        <f t="shared" si="5"/>
        <v>3.6647187461548727E-3</v>
      </c>
    </row>
    <row r="62" spans="1:13" ht="15" customHeight="1" thickBot="1" x14ac:dyDescent="0.25">
      <c r="A62" s="47">
        <f t="shared" si="6"/>
        <v>50</v>
      </c>
      <c r="B62" s="48">
        <f>Ph_sa*E61+Ph_a*F61</f>
        <v>14266.992274415856</v>
      </c>
      <c r="C62" s="49">
        <f>Psj_h*B61+Psj_sj*C61</f>
        <v>29080.636161547805</v>
      </c>
      <c r="D62" s="48">
        <f>Plj_sj*C61+Plj_lj*D61</f>
        <v>5116.0161651167728</v>
      </c>
      <c r="E62" s="48">
        <f>Psa_lj*D61+Psa_sa*E61</f>
        <v>418.16808398389549</v>
      </c>
      <c r="F62" s="48">
        <f>Pa_sa*E61+Pa_a*F61</f>
        <v>179.79649864300927</v>
      </c>
      <c r="G62" s="50">
        <f t="shared" si="7"/>
        <v>49061.60918370734</v>
      </c>
      <c r="H62" s="40">
        <f t="shared" si="0"/>
        <v>1.0341554020341912</v>
      </c>
      <c r="I62" s="37">
        <f t="shared" si="1"/>
        <v>0.29079747916531284</v>
      </c>
      <c r="J62" s="38">
        <f t="shared" si="2"/>
        <v>0.59273710433462645</v>
      </c>
      <c r="K62" s="38">
        <f t="shared" si="3"/>
        <v>0.10427738205569761</v>
      </c>
      <c r="L62" s="38">
        <f t="shared" si="4"/>
        <v>8.5233258945522552E-3</v>
      </c>
      <c r="M62" s="39">
        <f t="shared" si="5"/>
        <v>3.6647085498108189E-3</v>
      </c>
    </row>
    <row r="63" spans="1:13" ht="15" customHeight="1" thickBot="1" x14ac:dyDescent="0.25">
      <c r="A63" s="47">
        <f t="shared" si="6"/>
        <v>51</v>
      </c>
      <c r="B63" s="48">
        <f>Ph_sa*E62+Ph_a*F62</f>
        <v>14754.258762382677</v>
      </c>
      <c r="C63" s="49">
        <f>Psj_h*B62+Psj_sj*C62</f>
        <v>30073.90700679881</v>
      </c>
      <c r="D63" s="48">
        <f>Plj_sj*C62+Plj_lj*D62</f>
        <v>5290.774298237312</v>
      </c>
      <c r="E63" s="48">
        <f>Psa_lj*D62+Psa_sa*E62</f>
        <v>432.45093988024905</v>
      </c>
      <c r="F63" s="48">
        <f>Pa_sa*E62+Pa_a*F62</f>
        <v>185.93716252218101</v>
      </c>
      <c r="G63" s="50">
        <f t="shared" si="7"/>
        <v>50737.32816982123</v>
      </c>
      <c r="H63" s="40">
        <f t="shared" si="0"/>
        <v>1.0341549850746299</v>
      </c>
      <c r="I63" s="37">
        <f t="shared" si="1"/>
        <v>0.29079692003093238</v>
      </c>
      <c r="J63" s="38">
        <f t="shared" si="2"/>
        <v>0.59273730193555785</v>
      </c>
      <c r="K63" s="38">
        <f t="shared" si="3"/>
        <v>0.10427774754966869</v>
      </c>
      <c r="L63" s="38">
        <f t="shared" si="4"/>
        <v>8.5233289863590536E-3</v>
      </c>
      <c r="M63" s="39">
        <f t="shared" si="5"/>
        <v>3.6647014974820293E-3</v>
      </c>
    </row>
    <row r="64" spans="1:13" ht="15" customHeight="1" thickBot="1" x14ac:dyDescent="0.25">
      <c r="A64" s="47">
        <f t="shared" si="6"/>
        <v>52</v>
      </c>
      <c r="B64" s="48">
        <f>Ph_sa*E63+Ph_a*F63</f>
        <v>15258.172427881738</v>
      </c>
      <c r="C64" s="49">
        <f>Psj_h*B63+Psj_sj*C63</f>
        <v>31101.081290387869</v>
      </c>
      <c r="D64" s="48">
        <f>Plj_sj*C63+Plj_lj*D63</f>
        <v>5471.4975160675622</v>
      </c>
      <c r="E64" s="48">
        <f>Psa_lj*D63+Psa_sa*E63</f>
        <v>447.22200356961139</v>
      </c>
      <c r="F64" s="48">
        <f>Pa_sa*E63+Pa_a*F63</f>
        <v>192.28761828128751</v>
      </c>
      <c r="G64" s="50">
        <f t="shared" si="7"/>
        <v>52470.26085618807</v>
      </c>
      <c r="H64" s="40">
        <f t="shared" si="0"/>
        <v>1.0341547993459734</v>
      </c>
      <c r="I64" s="37">
        <f t="shared" si="1"/>
        <v>0.29079658036581435</v>
      </c>
      <c r="J64" s="38">
        <f t="shared" si="2"/>
        <v>0.59273731029526544</v>
      </c>
      <c r="K64" s="38">
        <f t="shared" si="3"/>
        <v>0.10427806964909118</v>
      </c>
      <c r="L64" s="38">
        <f t="shared" si="4"/>
        <v>8.5233424852864705E-3</v>
      </c>
      <c r="M64" s="39">
        <f t="shared" si="5"/>
        <v>3.6646972045424873E-3</v>
      </c>
    </row>
    <row r="65" spans="1:13" ht="15" customHeight="1" thickBot="1" x14ac:dyDescent="0.25">
      <c r="A65" s="47">
        <f t="shared" si="6"/>
        <v>53</v>
      </c>
      <c r="B65" s="48">
        <f>Ph_sa*E64+Ph_a*F64</f>
        <v>15779.303307985783</v>
      </c>
      <c r="C65" s="49">
        <f>Psj_h*B64+Psj_sj*C64</f>
        <v>32163.326535962842</v>
      </c>
      <c r="D65" s="48">
        <f>Plj_sj*C64+Plj_lj*D64</f>
        <v>5658.3894154720501</v>
      </c>
      <c r="E65" s="48">
        <f>Psa_lj*D64+Psa_sa*E64</f>
        <v>462.49777808423903</v>
      </c>
      <c r="F65" s="48">
        <f>Pa_sa*E64+Pa_a*F64</f>
        <v>198.85504985714144</v>
      </c>
      <c r="G65" s="50">
        <f t="shared" si="7"/>
        <v>54262.372087362055</v>
      </c>
      <c r="H65" s="40">
        <f t="shared" si="0"/>
        <v>1.0341547780243203</v>
      </c>
      <c r="I65" s="37">
        <f t="shared" si="1"/>
        <v>0.29079641565579201</v>
      </c>
      <c r="J65" s="38">
        <f t="shared" si="2"/>
        <v>0.59273720072871316</v>
      </c>
      <c r="K65" s="38">
        <f t="shared" si="3"/>
        <v>0.10427832764778659</v>
      </c>
      <c r="L65" s="38">
        <f t="shared" si="4"/>
        <v>8.5233608538089842E-3</v>
      </c>
      <c r="M65" s="39">
        <f t="shared" si="5"/>
        <v>3.6646951138992992E-3</v>
      </c>
    </row>
    <row r="66" spans="1:13" ht="15" customHeight="1" thickBot="1" x14ac:dyDescent="0.25">
      <c r="A66" s="47">
        <f t="shared" si="6"/>
        <v>54</v>
      </c>
      <c r="B66" s="48">
        <f>Ph_sa*E65+Ph_a*F65</f>
        <v>16318.239804589979</v>
      </c>
      <c r="C66" s="49">
        <f>Psj_h*B65+Psj_sj*C65</f>
        <v>33261.848287672285</v>
      </c>
      <c r="D66" s="48">
        <f>Plj_sj*C65+Plj_lj*D65</f>
        <v>5851.6610288573156</v>
      </c>
      <c r="E66" s="48">
        <f>Psa_lj*D65+Psa_sa*E65</f>
        <v>478.29536737482795</v>
      </c>
      <c r="F66" s="48">
        <f>Pa_sa*E65+Pa_a*F65</f>
        <v>205.64687258458414</v>
      </c>
      <c r="G66" s="50">
        <f t="shared" si="7"/>
        <v>56115.691361078985</v>
      </c>
      <c r="H66" s="40">
        <f t="shared" si="0"/>
        <v>1.0341548607807212</v>
      </c>
      <c r="I66" s="37">
        <f t="shared" si="1"/>
        <v>0.29079637813939629</v>
      </c>
      <c r="J66" s="38">
        <f t="shared" si="2"/>
        <v>0.59273703096068797</v>
      </c>
      <c r="K66" s="38">
        <f t="shared" si="3"/>
        <v>0.10427851616768891</v>
      </c>
      <c r="L66" s="38">
        <f t="shared" si="4"/>
        <v>8.5233801058818733E-3</v>
      </c>
      <c r="M66" s="39">
        <f t="shared" si="5"/>
        <v>3.6646946263450613E-3</v>
      </c>
    </row>
    <row r="67" spans="1:13" ht="15" customHeight="1" thickBot="1" x14ac:dyDescent="0.25">
      <c r="A67" s="47">
        <f t="shared" si="6"/>
        <v>55</v>
      </c>
      <c r="B67" s="48">
        <f>Ph_sa*E66+Ph_a*F66</f>
        <v>16875.589650102356</v>
      </c>
      <c r="C67" s="49">
        <f>Psj_h*B66+Psj_sj*C66</f>
        <v>34397.891214331852</v>
      </c>
      <c r="D67" s="48">
        <f>Plj_sj*C66+Plj_lj*D66</f>
        <v>6051.5308786541591</v>
      </c>
      <c r="E67" s="48">
        <f>Psa_lj*D66+Psa_sa*E66</f>
        <v>494.63249867660431</v>
      </c>
      <c r="F67" s="48">
        <f>Pa_sa*E66+Pa_a*F66</f>
        <v>212.67074536558403</v>
      </c>
      <c r="G67" s="50">
        <f t="shared" si="7"/>
        <v>58032.314987130558</v>
      </c>
      <c r="H67" s="40">
        <f t="shared" si="0"/>
        <v>1.0341549982829565</v>
      </c>
      <c r="I67" s="37">
        <f t="shared" si="1"/>
        <v>0.2907964235761531</v>
      </c>
      <c r="J67" s="38">
        <f t="shared" si="2"/>
        <v>0.59273684363548218</v>
      </c>
      <c r="K67" s="38">
        <f t="shared" si="3"/>
        <v>0.10427863992667132</v>
      </c>
      <c r="L67" s="38">
        <f t="shared" si="4"/>
        <v>8.5233976756966482E-3</v>
      </c>
      <c r="M67" s="39">
        <f t="shared" si="5"/>
        <v>3.6646951859967435E-3</v>
      </c>
    </row>
    <row r="68" spans="1:13" ht="15" customHeight="1" thickBot="1" x14ac:dyDescent="0.25">
      <c r="A68" s="47">
        <f t="shared" si="6"/>
        <v>56</v>
      </c>
      <c r="B68" s="48">
        <f>Ph_sa*E67+Ph_a*F67</f>
        <v>17451.980873708017</v>
      </c>
      <c r="C68" s="49">
        <f>Psj_h*B67+Psj_sj*C67</f>
        <v>35572.740537494385</v>
      </c>
      <c r="D68" s="48">
        <f>Plj_sj*C67+Plj_lj*D67</f>
        <v>6258.2250710013377</v>
      </c>
      <c r="E68" s="48">
        <f>Psa_lj*D67+Psa_sa*E67</f>
        <v>511.52754081799378</v>
      </c>
      <c r="F68" s="48">
        <f>Pa_sa*E67+Pa_a*F67</f>
        <v>219.93458285026071</v>
      </c>
      <c r="G68" s="50">
        <f t="shared" si="7"/>
        <v>60014.408605871999</v>
      </c>
      <c r="H68" s="40">
        <f t="shared" si="0"/>
        <v>1.0341551537051294</v>
      </c>
      <c r="I68" s="37">
        <f t="shared" si="1"/>
        <v>0.29079651502223519</v>
      </c>
      <c r="J68" s="38">
        <f t="shared" si="2"/>
        <v>0.59273666714119444</v>
      </c>
      <c r="K68" s="38">
        <f t="shared" si="3"/>
        <v>0.1042787093362945</v>
      </c>
      <c r="L68" s="38">
        <f t="shared" si="4"/>
        <v>8.5234121721886689E-3</v>
      </c>
      <c r="M68" s="39">
        <f t="shared" si="5"/>
        <v>3.6646963280871458E-3</v>
      </c>
    </row>
    <row r="69" spans="1:13" ht="15" customHeight="1" thickBot="1" x14ac:dyDescent="0.25">
      <c r="A69" s="47">
        <f t="shared" si="6"/>
        <v>57</v>
      </c>
      <c r="B69" s="48">
        <f>Ph_sa*E68+Ph_a*F68</f>
        <v>18048.062746356023</v>
      </c>
      <c r="C69" s="49">
        <f>Psj_h*B68+Psj_sj*C68</f>
        <v>36787.723687611462</v>
      </c>
      <c r="D69" s="48">
        <f>Plj_sj*C68+Plj_lj*D68</f>
        <v>6471.977434720262</v>
      </c>
      <c r="E69" s="48">
        <f>Psa_lj*D68+Psa_sa*E68</f>
        <v>528.99952028779467</v>
      </c>
      <c r="F69" s="48">
        <f>Pa_sa*E68+Pa_a*F68</f>
        <v>227.44656735245195</v>
      </c>
      <c r="G69" s="50">
        <f t="shared" si="7"/>
        <v>62064.209956327999</v>
      </c>
      <c r="H69" s="40">
        <f t="shared" si="0"/>
        <v>1.0341553022131733</v>
      </c>
      <c r="I69" s="37">
        <f t="shared" si="1"/>
        <v>0.29079662431948611</v>
      </c>
      <c r="J69" s="38">
        <f t="shared" si="2"/>
        <v>0.59273651776921754</v>
      </c>
      <c r="K69" s="38">
        <f t="shared" si="3"/>
        <v>0.10427873712199548</v>
      </c>
      <c r="L69" s="38">
        <f t="shared" si="4"/>
        <v>8.5234230913441029E-3</v>
      </c>
      <c r="M69" s="39">
        <f t="shared" si="5"/>
        <v>3.6646976979566263E-3</v>
      </c>
    </row>
    <row r="70" spans="1:13" ht="15" customHeight="1" thickBot="1" x14ac:dyDescent="0.25">
      <c r="A70" s="47">
        <f t="shared" si="6"/>
        <v>58</v>
      </c>
      <c r="B70" s="48">
        <f>Ph_sa*E69+Ph_a*F69</f>
        <v>18664.506695114545</v>
      </c>
      <c r="C70" s="49">
        <f>Psj_h*B69+Psj_sj*C69</f>
        <v>38044.212106181178</v>
      </c>
      <c r="D70" s="48">
        <f>Plj_sj*C69+Plj_lj*D69</f>
        <v>6693.0297057481803</v>
      </c>
      <c r="E70" s="48">
        <f>Psa_lj*D69+Psa_sa*E69</f>
        <v>547.0681365840087</v>
      </c>
      <c r="F70" s="48">
        <f>Pa_sa*E69+Pa_a*F69</f>
        <v>235.21516038031794</v>
      </c>
      <c r="G70" s="50">
        <f t="shared" si="7"/>
        <v>64184.031804008227</v>
      </c>
      <c r="H70" s="40">
        <f t="shared" si="0"/>
        <v>1.0341554292589012</v>
      </c>
      <c r="I70" s="37">
        <f t="shared" si="1"/>
        <v>0.29079673199882977</v>
      </c>
      <c r="J70" s="38">
        <f t="shared" si="2"/>
        <v>0.59273640244901782</v>
      </c>
      <c r="K70" s="38">
        <f t="shared" si="3"/>
        <v>0.10427873596638421</v>
      </c>
      <c r="L70" s="38">
        <f t="shared" si="4"/>
        <v>8.5234305357215785E-3</v>
      </c>
      <c r="M70" s="39">
        <f t="shared" si="5"/>
        <v>3.664699050046728E-3</v>
      </c>
    </row>
    <row r="71" spans="1:13" ht="15" customHeight="1" thickBot="1" x14ac:dyDescent="0.25">
      <c r="A71" s="47">
        <f t="shared" si="6"/>
        <v>59</v>
      </c>
      <c r="B71" s="48">
        <f>Ph_sa*E70+Ph_a*F70</f>
        <v>19302.00718689994</v>
      </c>
      <c r="C71" s="49">
        <f>Psj_h*B70+Psj_sj*C70</f>
        <v>39343.623129847685</v>
      </c>
      <c r="D71" s="48">
        <f>Plj_sj*C70+Plj_lj*D70</f>
        <v>6921.6317532993689</v>
      </c>
      <c r="E71" s="48">
        <f>Psa_lj*D70+Psa_sa*E70</f>
        <v>565.75377801322657</v>
      </c>
      <c r="F71" s="48">
        <f>Pa_sa*E70+Pa_a*F70</f>
        <v>243.24911378087108</v>
      </c>
      <c r="G71" s="50">
        <f t="shared" si="7"/>
        <v>66376.264961841094</v>
      </c>
      <c r="H71" s="40">
        <f t="shared" si="0"/>
        <v>1.0341555283351127</v>
      </c>
      <c r="I71" s="37">
        <f t="shared" si="1"/>
        <v>0.29079682621485903</v>
      </c>
      <c r="J71" s="38">
        <f t="shared" si="2"/>
        <v>0.59273632152194544</v>
      </c>
      <c r="K71" s="38">
        <f t="shared" si="3"/>
        <v>0.104278717057649</v>
      </c>
      <c r="L71" s="38">
        <f t="shared" si="4"/>
        <v>8.5234349708961706E-3</v>
      </c>
      <c r="M71" s="39">
        <f t="shared" si="5"/>
        <v>3.6647002346503234E-3</v>
      </c>
    </row>
    <row r="72" spans="1:13" ht="15" customHeight="1" thickBot="1" x14ac:dyDescent="0.25">
      <c r="A72" s="47">
        <f t="shared" si="6"/>
        <v>60</v>
      </c>
      <c r="B72" s="48">
        <f>Ph_sa*E71+Ph_a*F71</f>
        <v>19961.282587870704</v>
      </c>
      <c r="C72" s="49">
        <f>Psj_h*B71+Psj_sj*C71</f>
        <v>40687.421911440382</v>
      </c>
      <c r="D72" s="48">
        <f>Plj_sj*C71+Plj_lj*D71</f>
        <v>7158.0418418834579</v>
      </c>
      <c r="E72" s="48">
        <f>Psa_lj*D71+Psa_sa*E71</f>
        <v>585.07753875270441</v>
      </c>
      <c r="F72" s="48">
        <f>Pa_sa*E71+Pa_a*F71</f>
        <v>251.55748057694248</v>
      </c>
      <c r="G72" s="50">
        <f t="shared" si="7"/>
        <v>68643.381360524203</v>
      </c>
      <c r="H72" s="40">
        <f t="shared" si="0"/>
        <v>1.0341555986574451</v>
      </c>
      <c r="I72" s="37">
        <f t="shared" si="1"/>
        <v>0.29079690120495932</v>
      </c>
      <c r="J72" s="38">
        <f t="shared" si="2"/>
        <v>0.592736271218118</v>
      </c>
      <c r="K72" s="38">
        <f t="shared" si="3"/>
        <v>0.10427868936538057</v>
      </c>
      <c r="L72" s="38">
        <f t="shared" si="4"/>
        <v>8.523437032913618E-3</v>
      </c>
      <c r="M72" s="39">
        <f t="shared" si="5"/>
        <v>3.6647011786282643E-3</v>
      </c>
    </row>
    <row r="73" spans="1:13" ht="15" customHeight="1" thickBot="1" x14ac:dyDescent="0.25">
      <c r="A73" s="47">
        <f t="shared" si="6"/>
        <v>61</v>
      </c>
      <c r="B73" s="48">
        <f>Ph_sa*E72+Ph_a*F72</f>
        <v>20643.07600835877</v>
      </c>
      <c r="C73" s="49">
        <f>Psj_h*B72+Psj_sj*C72</f>
        <v>42077.12335055531</v>
      </c>
      <c r="D73" s="48">
        <f>Plj_sj*C72+Plj_lj*D72</f>
        <v>7402.5269225623106</v>
      </c>
      <c r="E73" s="48">
        <f>Psa_lj*D72+Psa_sa*E72</f>
        <v>605.061237667255</v>
      </c>
      <c r="F73" s="48">
        <f>Pa_sa*E72+Pa_a*F72</f>
        <v>260.14962562058554</v>
      </c>
      <c r="G73" s="50">
        <f t="shared" si="7"/>
        <v>70987.937144764219</v>
      </c>
      <c r="H73" s="40">
        <f t="shared" si="0"/>
        <v>1.034155643069268</v>
      </c>
      <c r="I73" s="37">
        <f t="shared" si="1"/>
        <v>0.29079695563292363</v>
      </c>
      <c r="J73" s="38">
        <f t="shared" si="2"/>
        <v>0.59273624566309502</v>
      </c>
      <c r="K73" s="38">
        <f t="shared" si="3"/>
        <v>0.10427865944979485</v>
      </c>
      <c r="L73" s="38">
        <f t="shared" si="4"/>
        <v>8.5234373895576969E-3</v>
      </c>
      <c r="M73" s="39">
        <f t="shared" si="5"/>
        <v>3.6647018646290262E-3</v>
      </c>
    </row>
    <row r="74" spans="1:13" ht="15" customHeight="1" thickBot="1" x14ac:dyDescent="0.25">
      <c r="A74" s="47">
        <f t="shared" si="6"/>
        <v>62</v>
      </c>
      <c r="B74" s="48">
        <f>Ph_sa*E73+Ph_a*F73</f>
        <v>21348.156144623637</v>
      </c>
      <c r="C74" s="49">
        <f>Psj_h*B73+Psj_sj*C73</f>
        <v>43514.294021082547</v>
      </c>
      <c r="D74" s="48">
        <f>Plj_sj*C73+Plj_lj*D73</f>
        <v>7655.3629470813921</v>
      </c>
      <c r="E74" s="48">
        <f>Psa_lj*D73+Psa_sa*E73</f>
        <v>625.7274391118209</v>
      </c>
      <c r="F74" s="48">
        <f>Pa_sa*E73+Pa_a*F73</f>
        <v>269.0352362050063</v>
      </c>
      <c r="G74" s="50">
        <f t="shared" si="7"/>
        <v>73412.575788104412</v>
      </c>
      <c r="H74" s="40">
        <f t="shared" si="0"/>
        <v>1.0341556663269169</v>
      </c>
      <c r="I74" s="37">
        <f t="shared" si="1"/>
        <v>0.29079699105289858</v>
      </c>
      <c r="J74" s="38">
        <f t="shared" si="2"/>
        <v>0.59273623836167721</v>
      </c>
      <c r="K74" s="38">
        <f t="shared" si="3"/>
        <v>0.10427863162270146</v>
      </c>
      <c r="L74" s="38">
        <f t="shared" si="4"/>
        <v>8.5234366509342966E-3</v>
      </c>
      <c r="M74" s="39">
        <f t="shared" si="5"/>
        <v>3.6647023117883856E-3</v>
      </c>
    </row>
    <row r="75" spans="1:13" ht="15" customHeight="1" thickBot="1" x14ac:dyDescent="0.25">
      <c r="A75" s="47">
        <f t="shared" si="6"/>
        <v>63</v>
      </c>
      <c r="B75" s="48">
        <f>Ph_sa*E74+Ph_a*F74</f>
        <v>22077.318128546587</v>
      </c>
      <c r="C75" s="49">
        <f>Psj_h*B74+Psj_sj*C74</f>
        <v>45000.554094441984</v>
      </c>
      <c r="D75" s="48">
        <f>Plj_sj*C74+Plj_lj*D74</f>
        <v>7916.8351994023078</v>
      </c>
      <c r="E75" s="48">
        <f>Psa_lj*D74+Psa_sa*E74</f>
        <v>647.09947575633362</v>
      </c>
      <c r="F75" s="48">
        <f>Pa_sa*E74+Pa_a*F74</f>
        <v>278.22433277518934</v>
      </c>
      <c r="G75" s="50">
        <f t="shared" si="7"/>
        <v>75920.03123092241</v>
      </c>
      <c r="H75" s="40">
        <f t="shared" si="0"/>
        <v>1.0341556738184963</v>
      </c>
      <c r="I75" s="37">
        <f t="shared" si="1"/>
        <v>0.29079701062549673</v>
      </c>
      <c r="J75" s="38">
        <f t="shared" si="2"/>
        <v>0.59273624318680673</v>
      </c>
      <c r="K75" s="38">
        <f t="shared" si="3"/>
        <v>0.10427860830723371</v>
      </c>
      <c r="L75" s="38">
        <f t="shared" si="4"/>
        <v>8.5234353208849638E-3</v>
      </c>
      <c r="M75" s="39">
        <f t="shared" si="5"/>
        <v>3.6647025595778196E-3</v>
      </c>
    </row>
    <row r="76" spans="1:13" ht="15" customHeight="1" thickBot="1" x14ac:dyDescent="0.25">
      <c r="A76" s="47">
        <f t="shared" si="6"/>
        <v>64</v>
      </c>
      <c r="B76" s="48">
        <f>Ph_sa*E75+Ph_a*F75</f>
        <v>22831.384395190897</v>
      </c>
      <c r="C76" s="49">
        <f>Psj_h*B75+Psj_sj*C75</f>
        <v>46537.579265161658</v>
      </c>
      <c r="D76" s="48">
        <f>Plj_sj*C75+Plj_lj*D75</f>
        <v>8187.2386403803439</v>
      </c>
      <c r="E76" s="48">
        <f>Psa_lj*D75+Psa_sa*E75</f>
        <v>669.201473340446</v>
      </c>
      <c r="F76" s="48">
        <f>Pa_sa*E75+Pa_a*F75</f>
        <v>287.72727986249657</v>
      </c>
      <c r="G76" s="50">
        <f t="shared" si="7"/>
        <v>78513.131053935838</v>
      </c>
      <c r="H76" s="40">
        <f t="shared" si="0"/>
        <v>1.0341556706989137</v>
      </c>
      <c r="I76" s="37">
        <f t="shared" si="1"/>
        <v>0.29079701813836101</v>
      </c>
      <c r="J76" s="38">
        <f t="shared" si="2"/>
        <v>0.59273625494812998</v>
      </c>
      <c r="K76" s="38">
        <f t="shared" si="3"/>
        <v>0.10427859047878234</v>
      </c>
      <c r="L76" s="38">
        <f t="shared" si="4"/>
        <v>8.5234337792582417E-3</v>
      </c>
      <c r="M76" s="39">
        <f t="shared" si="5"/>
        <v>3.6647026554683924E-3</v>
      </c>
    </row>
    <row r="77" spans="1:13" ht="15" customHeight="1" thickBot="1" x14ac:dyDescent="0.25">
      <c r="A77" s="47">
        <f t="shared" si="6"/>
        <v>65</v>
      </c>
      <c r="B77" s="48">
        <f>Ph_sa*E76+Ph_a*F76</f>
        <v>23611.205576417386</v>
      </c>
      <c r="C77" s="49">
        <f>Psj_h*B76+Psj_sj*C76</f>
        <v>48127.102690162501</v>
      </c>
      <c r="D77" s="48">
        <f>Plj_sj*C76+Plj_lj*D76</f>
        <v>8466.8782626343218</v>
      </c>
      <c r="E77" s="48">
        <f>Psa_lj*D76+Psa_sa*E76</f>
        <v>692.05837719380872</v>
      </c>
      <c r="F77" s="48">
        <f>Pa_sa*E76+Pa_a*F76</f>
        <v>297.55479734669734</v>
      </c>
      <c r="G77" s="50">
        <f t="shared" si="7"/>
        <v>81194.799703754717</v>
      </c>
      <c r="H77" s="40">
        <f t="shared" ref="H77:H112" si="8">G78/G77</f>
        <v>1.0341556613822951</v>
      </c>
      <c r="I77" s="37">
        <f t="shared" ref="I77:I112" si="9">B77/G77</f>
        <v>0.2907970173282603</v>
      </c>
      <c r="J77" s="38">
        <f t="shared" ref="J77:J112" si="10">C77/G77</f>
        <v>0.5927362696349745</v>
      </c>
      <c r="K77" s="38">
        <f t="shared" ref="K77:K112" si="11">D77/G77</f>
        <v>0.10427857810508011</v>
      </c>
      <c r="L77" s="38">
        <f t="shared" ref="L77:L112" si="12">E77/G77</f>
        <v>8.5234322853044199E-3</v>
      </c>
      <c r="M77" s="39">
        <f t="shared" ref="M77:M112" si="13">F77/G77</f>
        <v>3.6647026463806575E-3</v>
      </c>
    </row>
    <row r="78" spans="1:13" ht="15" customHeight="1" thickBot="1" x14ac:dyDescent="0.25">
      <c r="A78" s="47">
        <f t="shared" ref="A78:A112" si="14">A77+1</f>
        <v>66</v>
      </c>
      <c r="B78" s="48">
        <f>Ph_sa*E77+Ph_a*F77</f>
        <v>24417.6614268392</v>
      </c>
      <c r="C78" s="49">
        <f>Psj_h*B77+Psj_sj*C77</f>
        <v>49770.916955265973</v>
      </c>
      <c r="D78" s="48">
        <f>Plj_sj*C77+Plj_lj*D77</f>
        <v>8756.0694538781627</v>
      </c>
      <c r="E78" s="48">
        <f>Psa_lj*D77+Psa_sa*E77</f>
        <v>715.69598033121883</v>
      </c>
      <c r="F78" s="48">
        <f>Pa_sa*E77+Pa_a*F77</f>
        <v>307.71797212488588</v>
      </c>
      <c r="G78" s="50">
        <f t="shared" ref="G78:G112" si="15">SUM(B78:F78)</f>
        <v>83968.061788439445</v>
      </c>
      <c r="H78" s="40">
        <f t="shared" si="8"/>
        <v>1.0341556493140209</v>
      </c>
      <c r="I78" s="37">
        <f t="shared" si="9"/>
        <v>0.29079701146800763</v>
      </c>
      <c r="J78" s="38">
        <f t="shared" si="10"/>
        <v>0.59273628442997284</v>
      </c>
      <c r="K78" s="38">
        <f t="shared" si="11"/>
        <v>0.10427857053482305</v>
      </c>
      <c r="L78" s="38">
        <f t="shared" si="12"/>
        <v>8.5234309937323623E-3</v>
      </c>
      <c r="M78" s="39">
        <f t="shared" si="13"/>
        <v>3.6647025734640915E-3</v>
      </c>
    </row>
    <row r="79" spans="1:13" ht="15" customHeight="1" thickBot="1" x14ac:dyDescent="0.25">
      <c r="A79" s="47">
        <f t="shared" si="14"/>
        <v>67</v>
      </c>
      <c r="B79" s="48">
        <f>Ph_sa*E78+Ph_a*F78</f>
        <v>25251.661786590314</v>
      </c>
      <c r="C79" s="49">
        <f>Psj_h*B78+Psj_sj*C78</f>
        <v>51470.876082668445</v>
      </c>
      <c r="D79" s="48">
        <f>Plj_sj*C78+Plj_lj*D78</f>
        <v>9055.1383680220515</v>
      </c>
      <c r="E79" s="48">
        <f>Psa_lj*D78+Psa_sa*E78</f>
        <v>740.14095293870196</v>
      </c>
      <c r="F79" s="48">
        <f>Pa_sa*E78+Pa_a*F78</f>
        <v>318.22827024392291</v>
      </c>
      <c r="G79" s="50">
        <f t="shared" si="15"/>
        <v>86836.045460463429</v>
      </c>
      <c r="H79" s="40">
        <f t="shared" si="8"/>
        <v>1.0341556369419616</v>
      </c>
      <c r="I79" s="37">
        <f t="shared" si="9"/>
        <v>0.29079700316486001</v>
      </c>
      <c r="J79" s="38">
        <f t="shared" si="10"/>
        <v>0.59273629757936419</v>
      </c>
      <c r="K79" s="38">
        <f t="shared" si="11"/>
        <v>0.10427856680950388</v>
      </c>
      <c r="L79" s="38">
        <f t="shared" si="12"/>
        <v>8.5234299767334432E-3</v>
      </c>
      <c r="M79" s="39">
        <f t="shared" si="13"/>
        <v>3.6647024695385592E-3</v>
      </c>
    </row>
    <row r="80" spans="1:13" ht="15" customHeight="1" thickBot="1" x14ac:dyDescent="0.25">
      <c r="A80" s="47">
        <f t="shared" si="14"/>
        <v>68</v>
      </c>
      <c r="B80" s="48">
        <f>Ph_sa*E79+Ph_a*F79</f>
        <v>26114.14758383586</v>
      </c>
      <c r="C80" s="49">
        <f>Psj_h*B79+Psj_sj*C79</f>
        <v>53228.897592064379</v>
      </c>
      <c r="D80" s="48">
        <f>Plj_sj*C79+Plj_lj*D79</f>
        <v>9364.42230415833</v>
      </c>
      <c r="E80" s="48">
        <f>Psa_lj*D79+Psa_sa*E79</f>
        <v>765.42087309459225</v>
      </c>
      <c r="F80" s="48">
        <f>Pa_sa*E79+Pa_a*F79</f>
        <v>329.09754953350819</v>
      </c>
      <c r="G80" s="50">
        <f t="shared" si="15"/>
        <v>89801.985902686691</v>
      </c>
      <c r="H80" s="40">
        <f t="shared" si="8"/>
        <v>1.0341556258141569</v>
      </c>
      <c r="I80" s="37">
        <f t="shared" si="9"/>
        <v>0.29079699431295736</v>
      </c>
      <c r="J80" s="38">
        <f t="shared" si="10"/>
        <v>0.59273630818972656</v>
      </c>
      <c r="K80" s="38">
        <f t="shared" si="11"/>
        <v>0.10427856589169444</v>
      </c>
      <c r="L80" s="38">
        <f t="shared" si="12"/>
        <v>8.5234292471442156E-3</v>
      </c>
      <c r="M80" s="39">
        <f t="shared" si="13"/>
        <v>3.6647023584771557E-3</v>
      </c>
    </row>
    <row r="81" spans="1:13" ht="15" customHeight="1" thickBot="1" x14ac:dyDescent="0.25">
      <c r="A81" s="47">
        <f t="shared" si="14"/>
        <v>69</v>
      </c>
      <c r="B81" s="48">
        <f>Ph_sa*E80+Ph_a*F80</f>
        <v>27006.091878749474</v>
      </c>
      <c r="C81" s="49">
        <f>Psj_h*B80+Psj_sj*C80</f>
        <v>55046.964626310466</v>
      </c>
      <c r="D81" s="48">
        <f>Plj_sj*C80+Plj_lj*D80</f>
        <v>9684.2700941164658</v>
      </c>
      <c r="E81" s="48">
        <f>Psa_lj*D80+Psa_sa*E80</f>
        <v>791.56425860884633</v>
      </c>
      <c r="F81" s="48">
        <f>Pa_sa*E80+Pa_a*F80</f>
        <v>340.33807276178544</v>
      </c>
      <c r="G81" s="50">
        <f t="shared" si="15"/>
        <v>92869.228930547048</v>
      </c>
      <c r="H81" s="40">
        <f t="shared" si="8"/>
        <v>1.034155616743341</v>
      </c>
      <c r="I81" s="37">
        <f t="shared" si="9"/>
        <v>0.29079698614646821</v>
      </c>
      <c r="J81" s="38">
        <f t="shared" si="10"/>
        <v>0.59273631600277155</v>
      </c>
      <c r="K81" s="38">
        <f t="shared" si="11"/>
        <v>0.10427856681526795</v>
      </c>
      <c r="L81" s="38">
        <f t="shared" si="12"/>
        <v>8.5234287796318794E-3</v>
      </c>
      <c r="M81" s="39">
        <f t="shared" si="13"/>
        <v>3.6647022558603326E-3</v>
      </c>
    </row>
    <row r="82" spans="1:13" ht="15" customHeight="1" thickBot="1" x14ac:dyDescent="0.25">
      <c r="A82" s="47">
        <f t="shared" si="14"/>
        <v>70</v>
      </c>
      <c r="B82" s="48">
        <f>Ph_sa*E81+Ph_a*F81</f>
        <v>27928.500949841284</v>
      </c>
      <c r="C82" s="49">
        <f>Psj_h*B81+Psj_sj*C81</f>
        <v>56927.128150452147</v>
      </c>
      <c r="D82" s="48">
        <f>Plj_sj*C81+Plj_lj*D81</f>
        <v>10015.042499623922</v>
      </c>
      <c r="E82" s="48">
        <f>Psa_lj*D81+Psa_sa*E81</f>
        <v>818.60059990632965</v>
      </c>
      <c r="F82" s="48">
        <f>Pa_sa*E81+Pa_a*F81</f>
        <v>351.96252132472557</v>
      </c>
      <c r="G82" s="50">
        <f t="shared" si="15"/>
        <v>96041.234721148401</v>
      </c>
      <c r="H82" s="40">
        <f t="shared" si="8"/>
        <v>1.0341556099937284</v>
      </c>
      <c r="I82" s="37">
        <f t="shared" si="9"/>
        <v>0.29079697934882331</v>
      </c>
      <c r="J82" s="38">
        <f t="shared" si="10"/>
        <v>0.59273632118264219</v>
      </c>
      <c r="K82" s="38">
        <f t="shared" si="11"/>
        <v>0.10427856876998892</v>
      </c>
      <c r="L82" s="38">
        <f t="shared" si="12"/>
        <v>8.5234285282056333E-3</v>
      </c>
      <c r="M82" s="39">
        <f t="shared" si="13"/>
        <v>3.6647021703399966E-3</v>
      </c>
    </row>
    <row r="83" spans="1:13" ht="15" customHeight="1" thickBot="1" x14ac:dyDescent="0.25">
      <c r="A83" s="47">
        <f t="shared" si="14"/>
        <v>71</v>
      </c>
      <c r="B83" s="48">
        <f>Ph_sa*E82+Ph_a*F82</f>
        <v>28882.41542301239</v>
      </c>
      <c r="C83" s="49">
        <f>Psj_h*B82+Psj_sj*C82</f>
        <v>58871.509230910728</v>
      </c>
      <c r="D83" s="48">
        <f>Plj_sj*C82+Plj_lj*D82</f>
        <v>10357.112620282798</v>
      </c>
      <c r="E83" s="48">
        <f>Psa_lj*D82+Psa_sa*E82</f>
        <v>846.56039392006846</v>
      </c>
      <c r="F83" s="48">
        <f>Pa_sa*E82+Pa_a*F82</f>
        <v>363.98400947409004</v>
      </c>
      <c r="G83" s="50">
        <f t="shared" si="15"/>
        <v>99321.581677600072</v>
      </c>
      <c r="H83" s="40">
        <f t="shared" si="8"/>
        <v>1.0341556054599452</v>
      </c>
      <c r="I83" s="37">
        <f t="shared" si="9"/>
        <v>0.29079697418397255</v>
      </c>
      <c r="J83" s="38">
        <f t="shared" si="10"/>
        <v>0.59273632413556276</v>
      </c>
      <c r="K83" s="38">
        <f t="shared" si="11"/>
        <v>0.10427857113574975</v>
      </c>
      <c r="L83" s="38">
        <f t="shared" si="12"/>
        <v>8.5234284394304274E-3</v>
      </c>
      <c r="M83" s="39">
        <f t="shared" si="13"/>
        <v>3.6647021052845265E-3</v>
      </c>
    </row>
    <row r="84" spans="1:13" ht="15" customHeight="1" thickBot="1" x14ac:dyDescent="0.25">
      <c r="A84" s="47">
        <f t="shared" si="14"/>
        <v>72</v>
      </c>
      <c r="B84" s="48">
        <f>Ph_sa*E83+Ph_a*F83</f>
        <v>29868.911443483645</v>
      </c>
      <c r="C84" s="49">
        <f>Psj_h*B83+Psj_sj*C83</f>
        <v>60882.301399863602</v>
      </c>
      <c r="D84" s="48">
        <f>Plj_sj*C83+Plj_lj*D83</f>
        <v>10710.866313609711</v>
      </c>
      <c r="E84" s="48">
        <f>Psa_lj*D83+Psa_sa*E83</f>
        <v>875.47517899507397</v>
      </c>
      <c r="F84" s="48">
        <f>Pa_sa*E83+Pa_a*F83</f>
        <v>376.41609908586753</v>
      </c>
      <c r="G84" s="50">
        <f t="shared" si="15"/>
        <v>102713.9704350379</v>
      </c>
      <c r="H84" s="40">
        <f t="shared" si="8"/>
        <v>1.0341556028203949</v>
      </c>
      <c r="I84" s="37">
        <f t="shared" si="9"/>
        <v>0.29079697062605936</v>
      </c>
      <c r="J84" s="38">
        <f t="shared" si="10"/>
        <v>0.59273632537035448</v>
      </c>
      <c r="K84" s="38">
        <f t="shared" si="11"/>
        <v>0.10427857348172385</v>
      </c>
      <c r="L84" s="38">
        <f t="shared" si="12"/>
        <v>8.5234284614552382E-3</v>
      </c>
      <c r="M84" s="39">
        <f t="shared" si="13"/>
        <v>3.6647020604070042E-3</v>
      </c>
    </row>
    <row r="85" spans="1:13" ht="15" customHeight="1" thickBot="1" x14ac:dyDescent="0.25">
      <c r="A85" s="47">
        <f t="shared" si="14"/>
        <v>73</v>
      </c>
      <c r="B85" s="48">
        <f>Ph_sa*E84+Ph_a*F84</f>
        <v>30889.101890733513</v>
      </c>
      <c r="C85" s="49">
        <f>Psj_h*B84+Psj_sj*C84</f>
        <v>62961.773108455571</v>
      </c>
      <c r="D85" s="48">
        <f>Plj_sj*C84+Plj_lj*D84</f>
        <v>11076.702628332238</v>
      </c>
      <c r="E85" s="48">
        <f>Psa_lj*D84+Psa_sa*E84</f>
        <v>905.37757083064525</v>
      </c>
      <c r="F85" s="48">
        <f>Pa_sa*E84+Pa_a*F84</f>
        <v>389.27281497088495</v>
      </c>
      <c r="G85" s="50">
        <f t="shared" si="15"/>
        <v>106222.22801332285</v>
      </c>
      <c r="H85" s="40">
        <f t="shared" si="8"/>
        <v>1.0341556016570705</v>
      </c>
      <c r="I85" s="37">
        <f t="shared" si="9"/>
        <v>0.29079696847310782</v>
      </c>
      <c r="J85" s="38">
        <f t="shared" si="10"/>
        <v>0.59273632540035437</v>
      </c>
      <c r="K85" s="38">
        <f t="shared" si="11"/>
        <v>0.1042785755439337</v>
      </c>
      <c r="L85" s="38">
        <f t="shared" si="12"/>
        <v>8.5234285494095348E-3</v>
      </c>
      <c r="M85" s="39">
        <f t="shared" si="13"/>
        <v>3.664702033194603E-3</v>
      </c>
    </row>
    <row r="86" spans="1:13" ht="15" customHeight="1" thickBot="1" x14ac:dyDescent="0.25">
      <c r="A86" s="47">
        <f t="shared" si="14"/>
        <v>74</v>
      </c>
      <c r="B86" s="48">
        <f>Ph_sa*E85+Ph_a*F85</f>
        <v>31944.137636715066</v>
      </c>
      <c r="C86" s="49">
        <f>Psj_h*B85+Psj_sj*C85</f>
        <v>65112.270271489389</v>
      </c>
      <c r="D86" s="48">
        <f>Plj_sj*C85+Plj_lj*D85</f>
        <v>11455.034252028239</v>
      </c>
      <c r="E86" s="48">
        <f>Psa_lj*D85+Psa_sa*E85</f>
        <v>936.30129950875289</v>
      </c>
      <c r="F86" s="48">
        <f>Pa_sa*E85+Pa_a*F85</f>
        <v>402.5686607309791</v>
      </c>
      <c r="G86" s="50">
        <f t="shared" si="15"/>
        <v>109850.31212047242</v>
      </c>
      <c r="H86" s="40">
        <f t="shared" si="8"/>
        <v>1.0341556015407605</v>
      </c>
      <c r="I86" s="37">
        <f t="shared" si="9"/>
        <v>0.29079696743767147</v>
      </c>
      <c r="J86" s="38">
        <f t="shared" si="10"/>
        <v>0.59273632468227322</v>
      </c>
      <c r="K86" s="38">
        <f t="shared" si="11"/>
        <v>0.10427857719207523</v>
      </c>
      <c r="L86" s="38">
        <f t="shared" si="12"/>
        <v>8.5234286679305455E-3</v>
      </c>
      <c r="M86" s="39">
        <f t="shared" si="13"/>
        <v>3.6647020200496435E-3</v>
      </c>
    </row>
    <row r="87" spans="1:13" ht="15" customHeight="1" thickBot="1" x14ac:dyDescent="0.25">
      <c r="A87" s="47">
        <f t="shared" si="14"/>
        <v>75</v>
      </c>
      <c r="B87" s="48">
        <f>Ph_sa*E86+Ph_a*F86</f>
        <v>33035.208847846327</v>
      </c>
      <c r="C87" s="49">
        <f>Psj_h*B86+Psj_sj*C86</f>
        <v>67336.218905639704</v>
      </c>
      <c r="D87" s="48">
        <f>Plj_sj*C86+Plj_lj*D86</f>
        <v>11846.287974065661</v>
      </c>
      <c r="E87" s="48">
        <f>Psa_lj*D86+Psa_sa*E86</f>
        <v>968.28124766881717</v>
      </c>
      <c r="F87" s="48">
        <f>Pa_sa*E86+Pa_a*F86</f>
        <v>416.31863516693295</v>
      </c>
      <c r="G87" s="50">
        <f t="shared" si="15"/>
        <v>113602.31561038744</v>
      </c>
      <c r="H87" s="40">
        <f t="shared" si="8"/>
        <v>1.0341556020850087</v>
      </c>
      <c r="I87" s="37">
        <f t="shared" si="9"/>
        <v>0.29079696721275011</v>
      </c>
      <c r="J87" s="38">
        <f t="shared" si="10"/>
        <v>0.59273632358496298</v>
      </c>
      <c r="K87" s="38">
        <f t="shared" si="11"/>
        <v>0.10427857839354178</v>
      </c>
      <c r="L87" s="38">
        <f t="shared" si="12"/>
        <v>8.5234287916247427E-3</v>
      </c>
      <c r="M87" s="39">
        <f t="shared" si="13"/>
        <v>3.6647020171203808E-3</v>
      </c>
    </row>
    <row r="88" spans="1:13" ht="15" customHeight="1" thickBot="1" x14ac:dyDescent="0.25">
      <c r="A88" s="47">
        <f t="shared" si="14"/>
        <v>76</v>
      </c>
      <c r="B88" s="48">
        <f>Ph_sa*E87+Ph_a*F87</f>
        <v>34163.546331533194</v>
      </c>
      <c r="C88" s="49">
        <f>Psj_h*B87+Psj_sj*C87</f>
        <v>69636.127862960973</v>
      </c>
      <c r="D88" s="48">
        <f>Plj_sj*C87+Plj_lj*D87</f>
        <v>12250.905164673428</v>
      </c>
      <c r="E88" s="48">
        <f>Psa_lj*D87+Psa_sa*E87</f>
        <v>1001.3534898960896</v>
      </c>
      <c r="F88" s="48">
        <f>Pa_sa*E87+Pa_a*F87</f>
        <v>430.53824924771288</v>
      </c>
      <c r="G88" s="50">
        <f t="shared" si="15"/>
        <v>117482.47109831141</v>
      </c>
      <c r="H88" s="40">
        <f t="shared" si="8"/>
        <v>1.0341556029745134</v>
      </c>
      <c r="I88" s="37">
        <f t="shared" si="9"/>
        <v>0.29079696751479234</v>
      </c>
      <c r="J88" s="38">
        <f t="shared" si="10"/>
        <v>0.59273632238028284</v>
      </c>
      <c r="K88" s="38">
        <f t="shared" si="11"/>
        <v>0.10427857917988169</v>
      </c>
      <c r="L88" s="38">
        <f t="shared" si="12"/>
        <v>8.5234289041991578E-3</v>
      </c>
      <c r="M88" s="39">
        <f t="shared" si="13"/>
        <v>3.6647020208438658E-3</v>
      </c>
    </row>
    <row r="89" spans="1:13" ht="15" customHeight="1" thickBot="1" x14ac:dyDescent="0.25">
      <c r="A89" s="47">
        <f t="shared" si="14"/>
        <v>77</v>
      </c>
      <c r="B89" s="48">
        <f>Ph_sa*E88+Ph_a*F88</f>
        <v>35330.422928252694</v>
      </c>
      <c r="C89" s="49">
        <f>Psj_h*B88+Psj_sj*C88</f>
        <v>72014.591661446466</v>
      </c>
      <c r="D89" s="48">
        <f>Plj_sj*C88+Plj_lj*D88</f>
        <v>12669.342270863684</v>
      </c>
      <c r="E89" s="48">
        <f>Psa_lj*D88+Psa_sa*E88</f>
        <v>1035.555333393324</v>
      </c>
      <c r="F89" s="48">
        <f>Pa_sa*E88+Pa_a*F88</f>
        <v>445.2435436539306</v>
      </c>
      <c r="G89" s="50">
        <f t="shared" si="15"/>
        <v>121495.15573761008</v>
      </c>
      <c r="H89" s="40">
        <f t="shared" si="8"/>
        <v>1.0341556039744451</v>
      </c>
      <c r="I89" s="37">
        <f t="shared" si="9"/>
        <v>0.29079696810755884</v>
      </c>
      <c r="J89" s="38">
        <f t="shared" si="10"/>
        <v>0.59273632124868003</v>
      </c>
      <c r="K89" s="38">
        <f t="shared" si="11"/>
        <v>0.10427857961864202</v>
      </c>
      <c r="L89" s="38">
        <f t="shared" si="12"/>
        <v>8.523428996871165E-3</v>
      </c>
      <c r="M89" s="39">
        <f t="shared" si="13"/>
        <v>3.6647020282480356E-3</v>
      </c>
    </row>
    <row r="90" spans="1:13" ht="15" customHeight="1" thickBot="1" x14ac:dyDescent="0.25">
      <c r="A90" s="47">
        <f t="shared" si="14"/>
        <v>78</v>
      </c>
      <c r="B90" s="48">
        <f>Ph_sa*E89+Ph_a*F89</f>
        <v>36537.154950473072</v>
      </c>
      <c r="C90" s="49">
        <f>Psj_h*B89+Psj_sj*C89</f>
        <v>74474.293414567423</v>
      </c>
      <c r="D90" s="48">
        <f>Plj_sj*C89+Plj_lj*D89</f>
        <v>13102.07132984043</v>
      </c>
      <c r="E90" s="48">
        <f>Psa_lj*D89+Psa_sa*E89</f>
        <v>1070.9253600048939</v>
      </c>
      <c r="F90" s="48">
        <f>Pa_sa*E89+Pa_a*F89</f>
        <v>460.45110691158925</v>
      </c>
      <c r="G90" s="50">
        <f t="shared" si="15"/>
        <v>125644.89616179741</v>
      </c>
      <c r="H90" s="40">
        <f t="shared" si="8"/>
        <v>1.0341556049268865</v>
      </c>
      <c r="I90" s="37">
        <f t="shared" si="9"/>
        <v>0.29079696881139427</v>
      </c>
      <c r="J90" s="38">
        <f t="shared" si="10"/>
        <v>0.59273632029321921</v>
      </c>
      <c r="K90" s="38">
        <f t="shared" si="11"/>
        <v>0.10427857979180011</v>
      </c>
      <c r="L90" s="38">
        <f t="shared" si="12"/>
        <v>8.5234290665163609E-3</v>
      </c>
      <c r="M90" s="39">
        <f t="shared" si="13"/>
        <v>3.664702037070013E-3</v>
      </c>
    </row>
    <row r="91" spans="1:13" ht="15" customHeight="1" thickBot="1" x14ac:dyDescent="0.25">
      <c r="A91" s="47">
        <f t="shared" si="14"/>
        <v>79</v>
      </c>
      <c r="B91" s="48">
        <f>Ph_sa*E90+Ph_a*F90</f>
        <v>37785.103669901837</v>
      </c>
      <c r="C91" s="49">
        <f>Psj_h*B90+Psj_sj*C90</f>
        <v>77018.007862010214</v>
      </c>
      <c r="D91" s="48">
        <f>Plj_sj*C90+Plj_lj*D90</f>
        <v>13549.580500472279</v>
      </c>
      <c r="E91" s="48">
        <f>Psa_lj*D90+Psa_sa*E90</f>
        <v>1107.5034696602333</v>
      </c>
      <c r="F91" s="48">
        <f>Pa_sa*E90+Pa_a*F90</f>
        <v>476.17809413488499</v>
      </c>
      <c r="G91" s="50">
        <f t="shared" si="15"/>
        <v>129936.37359617946</v>
      </c>
      <c r="H91" s="40">
        <f t="shared" si="8"/>
        <v>1.0341556057397372</v>
      </c>
      <c r="I91" s="37">
        <f t="shared" si="9"/>
        <v>0.29079696950240913</v>
      </c>
      <c r="J91" s="38">
        <f t="shared" si="10"/>
        <v>0.59273631955721129</v>
      </c>
      <c r="K91" s="38">
        <f t="shared" si="11"/>
        <v>0.10427857978076339</v>
      </c>
      <c r="L91" s="38">
        <f t="shared" si="12"/>
        <v>8.5234291138689862E-3</v>
      </c>
      <c r="M91" s="39">
        <f t="shared" si="13"/>
        <v>3.664702045747151E-3</v>
      </c>
    </row>
    <row r="92" spans="1:13" ht="15" customHeight="1" thickBot="1" x14ac:dyDescent="0.25">
      <c r="A92" s="47">
        <f t="shared" si="14"/>
        <v>80</v>
      </c>
      <c r="B92" s="48">
        <f>Ph_sa*E91+Ph_a*F91</f>
        <v>39075.676854728626</v>
      </c>
      <c r="C92" s="49">
        <f>Psj_h*B91+Psj_sj*C91</f>
        <v>79648.604504176925</v>
      </c>
      <c r="D92" s="48">
        <f>Plj_sj*C91+Plj_lj*D91</f>
        <v>14012.374613376718</v>
      </c>
      <c r="E92" s="48">
        <f>Psa_lj*D91+Psa_sa*E91</f>
        <v>1145.3309253004686</v>
      </c>
      <c r="F92" s="48">
        <f>Pa_sa*E91+Pa_a*F91</f>
        <v>492.44224639905514</v>
      </c>
      <c r="G92" s="50">
        <f t="shared" si="15"/>
        <v>134374.42914398178</v>
      </c>
      <c r="H92" s="40">
        <f t="shared" si="8"/>
        <v>1.0341556063722321</v>
      </c>
      <c r="I92" s="37">
        <f t="shared" si="9"/>
        <v>0.2907969701055188</v>
      </c>
      <c r="J92" s="38">
        <f t="shared" si="10"/>
        <v>0.59273631904202317</v>
      </c>
      <c r="K92" s="38">
        <f t="shared" si="11"/>
        <v>0.10427857965716456</v>
      </c>
      <c r="L92" s="38">
        <f t="shared" si="12"/>
        <v>8.5234291419630896E-3</v>
      </c>
      <c r="M92" s="39">
        <f t="shared" si="13"/>
        <v>3.6647020533304357E-3</v>
      </c>
    </row>
    <row r="93" spans="1:13" ht="15" customHeight="1" thickBot="1" x14ac:dyDescent="0.25">
      <c r="A93" s="47">
        <f t="shared" si="14"/>
        <v>81</v>
      </c>
      <c r="B93" s="48">
        <f>Ph_sa*E92+Ph_a*F92</f>
        <v>40410.330358667386</v>
      </c>
      <c r="C93" s="49">
        <f>Psj_h*B92+Psj_sj*C92</f>
        <v>82369.050843378209</v>
      </c>
      <c r="D93" s="48">
        <f>Plj_sj*C92+Plj_lj*D92</f>
        <v>14490.975740156258</v>
      </c>
      <c r="E93" s="48">
        <f>Psa_lj*D92+Psa_sa*E92</f>
        <v>1184.4503993491462</v>
      </c>
      <c r="F93" s="48">
        <f>Pa_sa*E92+Pa_a*F92</f>
        <v>509.26191076600418</v>
      </c>
      <c r="G93" s="50">
        <f t="shared" si="15"/>
        <v>138964.06925231701</v>
      </c>
      <c r="H93" s="40">
        <f t="shared" si="8"/>
        <v>1.0341556068200508</v>
      </c>
      <c r="I93" s="37">
        <f t="shared" si="9"/>
        <v>0.29079697058449233</v>
      </c>
      <c r="J93" s="38">
        <f t="shared" si="10"/>
        <v>0.59273631872294086</v>
      </c>
      <c r="K93" s="38">
        <f t="shared" si="11"/>
        <v>0.10427857947830384</v>
      </c>
      <c r="L93" s="38">
        <f t="shared" si="12"/>
        <v>8.5234291549029124E-3</v>
      </c>
      <c r="M93" s="39">
        <f t="shared" si="13"/>
        <v>3.6647020593599451E-3</v>
      </c>
    </row>
    <row r="94" spans="1:13" ht="15" customHeight="1" thickBot="1" x14ac:dyDescent="0.25">
      <c r="A94" s="47">
        <f t="shared" si="14"/>
        <v>82</v>
      </c>
      <c r="B94" s="48">
        <f>Ph_sa*E93+Ph_a*F93</f>
        <v>41790.569763707179</v>
      </c>
      <c r="C94" s="49">
        <f>Psj_h*B93+Psj_sj*C93</f>
        <v>85182.41573499536</v>
      </c>
      <c r="D94" s="48">
        <f>Plj_sj*C93+Plj_lj*D93</f>
        <v>14985.923782338627</v>
      </c>
      <c r="E94" s="48">
        <f>Psa_lj*D93+Psa_sa*E93</f>
        <v>1224.9060217855344</v>
      </c>
      <c r="F94" s="48">
        <f>Pa_sa*E93+Pa_a*F93</f>
        <v>526.65606098676164</v>
      </c>
      <c r="G94" s="50">
        <f t="shared" si="15"/>
        <v>143710.47136381347</v>
      </c>
      <c r="H94" s="40">
        <f t="shared" si="8"/>
        <v>1.0341556071019005</v>
      </c>
      <c r="I94" s="37">
        <f t="shared" si="9"/>
        <v>0.29079697093130619</v>
      </c>
      <c r="J94" s="38">
        <f t="shared" si="10"/>
        <v>0.59273631856199194</v>
      </c>
      <c r="K94" s="38">
        <f t="shared" si="11"/>
        <v>0.10427857928599145</v>
      </c>
      <c r="L94" s="38">
        <f t="shared" si="12"/>
        <v>8.5234291569790763E-3</v>
      </c>
      <c r="M94" s="39">
        <f t="shared" si="13"/>
        <v>3.664702063731276E-3</v>
      </c>
    </row>
    <row r="95" spans="1:13" ht="15" customHeight="1" thickBot="1" x14ac:dyDescent="0.25">
      <c r="A95" s="47">
        <f t="shared" si="14"/>
        <v>83</v>
      </c>
      <c r="B95" s="48">
        <f>Ph_sa*E94+Ph_a*F94</f>
        <v>43217.952078558985</v>
      </c>
      <c r="C95" s="49">
        <f>Psj_h*B94+Psj_sj*C94</f>
        <v>88091.872852204076</v>
      </c>
      <c r="D95" s="48">
        <f>Plj_sj*C94+Plj_lj*D94</f>
        <v>15497.777080598509</v>
      </c>
      <c r="E95" s="48">
        <f>Psa_lj*D94+Psa_sa*E94</f>
        <v>1266.7434298773837</v>
      </c>
      <c r="F95" s="48">
        <f>Pa_sa*E94+Pa_a*F94</f>
        <v>544.64431890581955</v>
      </c>
      <c r="G95" s="50">
        <f t="shared" si="15"/>
        <v>148618.98976014479</v>
      </c>
      <c r="H95" s="40">
        <f t="shared" si="8"/>
        <v>1.0341556072485514</v>
      </c>
      <c r="I95" s="37">
        <f t="shared" si="9"/>
        <v>0.2907969711562981</v>
      </c>
      <c r="J95" s="38">
        <f t="shared" si="10"/>
        <v>0.5927363185174046</v>
      </c>
      <c r="K95" s="38">
        <f t="shared" si="11"/>
        <v>0.1042785791076246</v>
      </c>
      <c r="L95" s="38">
        <f t="shared" si="12"/>
        <v>8.5234291521007685E-3</v>
      </c>
      <c r="M95" s="39">
        <f t="shared" si="13"/>
        <v>3.6647020665718255E-3</v>
      </c>
    </row>
    <row r="96" spans="1:13" ht="15" customHeight="1" thickBot="1" x14ac:dyDescent="0.25">
      <c r="A96" s="47">
        <f t="shared" si="14"/>
        <v>84</v>
      </c>
      <c r="B96" s="48">
        <f>Ph_sa*E95+Ph_a*F95</f>
        <v>44694.087494846804</v>
      </c>
      <c r="C96" s="49">
        <f>Psj_h*B95+Psj_sj*C95</f>
        <v>91100.704268126778</v>
      </c>
      <c r="D96" s="48">
        <f>Plj_sj*C95+Plj_lj*D95</f>
        <v>16027.113044872647</v>
      </c>
      <c r="E96" s="48">
        <f>Psa_lj*D95+Psa_sa*E95</f>
        <v>1310.0098196293657</v>
      </c>
      <c r="F96" s="48">
        <f>Pa_sa*E95+Pa_a*F95</f>
        <v>563.24697659315996</v>
      </c>
      <c r="G96" s="50">
        <f t="shared" si="15"/>
        <v>153695.16160406877</v>
      </c>
      <c r="H96" s="40">
        <f t="shared" si="8"/>
        <v>1.0341556072946703</v>
      </c>
      <c r="I96" s="37">
        <f t="shared" si="9"/>
        <v>0.29079697127995746</v>
      </c>
      <c r="J96" s="38">
        <f t="shared" si="10"/>
        <v>0.59273631854989428</v>
      </c>
      <c r="K96" s="38">
        <f t="shared" si="11"/>
        <v>0.10427857895852176</v>
      </c>
      <c r="L96" s="38">
        <f t="shared" si="12"/>
        <v>8.5234291434889628E-3</v>
      </c>
      <c r="M96" s="39">
        <f t="shared" si="13"/>
        <v>3.6647020681375123E-3</v>
      </c>
    </row>
    <row r="97" spans="1:13" ht="15" customHeight="1" thickBot="1" x14ac:dyDescent="0.25">
      <c r="A97" s="47">
        <f t="shared" si="14"/>
        <v>85</v>
      </c>
      <c r="B97" s="48">
        <f>Ph_sa*E96+Ph_a*F96</f>
        <v>46220.641203140149</v>
      </c>
      <c r="C97" s="49">
        <f>Psj_h*B96+Psj_sj*C96</f>
        <v>94212.304159514722</v>
      </c>
      <c r="D97" s="48">
        <f>Plj_sj*C96+Plj_lj*D96</f>
        <v>16574.52880601928</v>
      </c>
      <c r="E97" s="48">
        <f>Psa_lj*D96+Psa_sa*E96</f>
        <v>1354.753999003663</v>
      </c>
      <c r="F97" s="48">
        <f>Pa_sa*E96+Pa_a*F96</f>
        <v>582.48501923040499</v>
      </c>
      <c r="G97" s="50">
        <f t="shared" si="15"/>
        <v>158944.71318690822</v>
      </c>
      <c r="H97" s="40">
        <f t="shared" si="8"/>
        <v>1.0341556072733187</v>
      </c>
      <c r="I97" s="37">
        <f t="shared" si="9"/>
        <v>0.29079697132667637</v>
      </c>
      <c r="J97" s="38">
        <f t="shared" si="10"/>
        <v>0.59273631862625986</v>
      </c>
      <c r="K97" s="38">
        <f t="shared" si="11"/>
        <v>0.10427857884476319</v>
      </c>
      <c r="L97" s="38">
        <f t="shared" si="12"/>
        <v>8.5234291335664868E-3</v>
      </c>
      <c r="M97" s="39">
        <f t="shared" si="13"/>
        <v>3.6647020687340637E-3</v>
      </c>
    </row>
    <row r="98" spans="1:13" ht="15" customHeight="1" thickBot="1" x14ac:dyDescent="0.25">
      <c r="A98" s="47">
        <f t="shared" si="14"/>
        <v>86</v>
      </c>
      <c r="B98" s="48">
        <f>Ph_sa*E97+Ph_a*F97</f>
        <v>47799.335270969765</v>
      </c>
      <c r="C98" s="49">
        <f>Psj_h*B97+Psj_sj*C97</f>
        <v>97430.182636258454</v>
      </c>
      <c r="D98" s="48">
        <f>Plj_sj*C97+Plj_lj*D97</f>
        <v>17140.641889713981</v>
      </c>
      <c r="E98" s="48">
        <f>Psa_lj*D97+Psa_sa*E97</f>
        <v>1401.0264429702265</v>
      </c>
      <c r="F98" s="48">
        <f>Pa_sa*E97+Pa_a*F97</f>
        <v>602.38014877808382</v>
      </c>
      <c r="G98" s="50">
        <f t="shared" si="15"/>
        <v>164373.56638869052</v>
      </c>
      <c r="H98" s="40">
        <f t="shared" si="8"/>
        <v>1.0341556072127385</v>
      </c>
      <c r="I98" s="37">
        <f t="shared" si="9"/>
        <v>0.29079697132043564</v>
      </c>
      <c r="J98" s="38">
        <f t="shared" si="10"/>
        <v>0.59273631872090349</v>
      </c>
      <c r="K98" s="38">
        <f t="shared" si="11"/>
        <v>0.10427857876601573</v>
      </c>
      <c r="L98" s="38">
        <f t="shared" si="12"/>
        <v>8.5234291239824431E-3</v>
      </c>
      <c r="M98" s="39">
        <f t="shared" si="13"/>
        <v>3.6647020686626027E-3</v>
      </c>
    </row>
    <row r="99" spans="1:13" ht="15" customHeight="1" thickBot="1" x14ac:dyDescent="0.25">
      <c r="A99" s="47">
        <f t="shared" si="14"/>
        <v>87</v>
      </c>
      <c r="B99" s="48">
        <f>Ph_sa*E98+Ph_a*F98</f>
        <v>49431.95058501303</v>
      </c>
      <c r="C99" s="49">
        <f>Psj_h*B98+Psj_sj*C98</f>
        <v>100757.96970119428</v>
      </c>
      <c r="D99" s="48">
        <f>Plj_sj*C98+Plj_lj*D98</f>
        <v>17726.090913314772</v>
      </c>
      <c r="E99" s="48">
        <f>Psa_lj*D98+Psa_sa*E98</f>
        <v>1448.8793504459309</v>
      </c>
      <c r="F99" s="48">
        <f>Pa_sa*E98+Pa_a*F98</f>
        <v>622.95480845157692</v>
      </c>
      <c r="G99" s="50">
        <f t="shared" si="15"/>
        <v>169987.84535841961</v>
      </c>
      <c r="H99" s="40">
        <f t="shared" si="8"/>
        <v>1.0341556071349254</v>
      </c>
      <c r="I99" s="37">
        <f t="shared" si="9"/>
        <v>0.29079697128218607</v>
      </c>
      <c r="J99" s="38">
        <f t="shared" si="10"/>
        <v>0.59273631881588917</v>
      </c>
      <c r="K99" s="38">
        <f t="shared" si="11"/>
        <v>0.10427857871802119</v>
      </c>
      <c r="L99" s="38">
        <f t="shared" si="12"/>
        <v>8.5234291157168726E-3</v>
      </c>
      <c r="M99" s="39">
        <f t="shared" si="13"/>
        <v>3.6647020681865568E-3</v>
      </c>
    </row>
    <row r="100" spans="1:13" ht="15" customHeight="1" thickBot="1" x14ac:dyDescent="0.25">
      <c r="A100" s="47">
        <f t="shared" si="14"/>
        <v>88</v>
      </c>
      <c r="B100" s="48">
        <f>Ph_sa*E99+Ph_a*F99</f>
        <v>51120.328859684349</v>
      </c>
      <c r="C100" s="49">
        <f>Psj_h*B99+Psj_sj*C99</f>
        <v>104199.41934482337</v>
      </c>
      <c r="D100" s="48">
        <f>Plj_sj*C99+Plj_lj*D99</f>
        <v>18331.536306468563</v>
      </c>
      <c r="E100" s="48">
        <f>Psa_lj*D99+Psa_sa*E99</f>
        <v>1498.3667031840621</v>
      </c>
      <c r="F100" s="48">
        <f>Pa_sa*E99+Pa_a*F99</f>
        <v>644.23220803390473</v>
      </c>
      <c r="G100" s="50">
        <f t="shared" si="15"/>
        <v>175793.88342219425</v>
      </c>
      <c r="H100" s="40">
        <f t="shared" si="8"/>
        <v>1.0341556070554687</v>
      </c>
      <c r="I100" s="37">
        <f t="shared" si="9"/>
        <v>0.290796971228581</v>
      </c>
      <c r="J100" s="38">
        <f t="shared" si="10"/>
        <v>0.59273631890009226</v>
      </c>
      <c r="K100" s="38">
        <f t="shared" si="11"/>
        <v>0.10427857869458829</v>
      </c>
      <c r="L100" s="38">
        <f t="shared" si="12"/>
        <v>8.5234291092228694E-3</v>
      </c>
      <c r="M100" s="39">
        <f t="shared" si="13"/>
        <v>3.6647020675155606E-3</v>
      </c>
    </row>
    <row r="101" spans="1:13" ht="15" customHeight="1" thickBot="1" x14ac:dyDescent="0.25">
      <c r="A101" s="47">
        <f t="shared" si="14"/>
        <v>89</v>
      </c>
      <c r="B101" s="48">
        <f>Ph_sa*E100+Ph_a*F100</f>
        <v>52866.37471441942</v>
      </c>
      <c r="C101" s="49">
        <f>Psj_h*B100+Psj_sj*C100</f>
        <v>107758.41377969776</v>
      </c>
      <c r="D101" s="48">
        <f>Plj_sj*C100+Plj_lj*D100</f>
        <v>18957.661056268087</v>
      </c>
      <c r="E101" s="48">
        <f>Psa_lj*D100+Psa_sa*E100</f>
        <v>1549.5443266781158</v>
      </c>
      <c r="F101" s="48">
        <f>Pa_sa*E100+Pa_a*F100</f>
        <v>666.2363500542167</v>
      </c>
      <c r="G101" s="50">
        <f t="shared" si="15"/>
        <v>181798.2302271176</v>
      </c>
      <c r="H101" s="40">
        <f t="shared" si="8"/>
        <v>1.0341556069841924</v>
      </c>
      <c r="I101" s="37">
        <f t="shared" si="9"/>
        <v>0.29079697117169023</v>
      </c>
      <c r="J101" s="38">
        <f t="shared" si="10"/>
        <v>0.59273631896788492</v>
      </c>
      <c r="K101" s="38">
        <f t="shared" si="11"/>
        <v>0.10427857868904766</v>
      </c>
      <c r="L101" s="38">
        <f t="shared" si="12"/>
        <v>8.5234291045754133E-3</v>
      </c>
      <c r="M101" s="39">
        <f t="shared" si="13"/>
        <v>3.6647020668017414E-3</v>
      </c>
    </row>
    <row r="102" spans="1:13" ht="15" customHeight="1" thickBot="1" x14ac:dyDescent="0.25">
      <c r="A102" s="47">
        <f t="shared" si="14"/>
        <v>90</v>
      </c>
      <c r="B102" s="48">
        <f>Ph_sa*E101+Ph_a*F101</f>
        <v>54672.05782200447</v>
      </c>
      <c r="C102" s="49">
        <f>Psj_h*B101+Psj_sj*C101</f>
        <v>111438.96781936064</v>
      </c>
      <c r="D102" s="48">
        <f>Plj_sj*C101+Plj_lj*D101</f>
        <v>19605.171477803418</v>
      </c>
      <c r="E102" s="48">
        <f>Psa_lj*D101+Psa_sa*E101</f>
        <v>1602.4699531466563</v>
      </c>
      <c r="F102" s="48">
        <f>Pa_sa*E101+Pa_a*F101</f>
        <v>688.99205686160565</v>
      </c>
      <c r="G102" s="50">
        <f t="shared" si="15"/>
        <v>188007.65912917675</v>
      </c>
      <c r="H102" s="40">
        <f t="shared" si="8"/>
        <v>1.0341556069262225</v>
      </c>
      <c r="I102" s="37">
        <f t="shared" si="9"/>
        <v>0.29079697111935349</v>
      </c>
      <c r="J102" s="38">
        <f t="shared" si="10"/>
        <v>0.59273631901768897</v>
      </c>
      <c r="K102" s="38">
        <f t="shared" si="11"/>
        <v>0.10427857869520651</v>
      </c>
      <c r="L102" s="38">
        <f t="shared" si="12"/>
        <v>8.5234291016071176E-3</v>
      </c>
      <c r="M102" s="39">
        <f t="shared" si="13"/>
        <v>3.6647020661440782E-3</v>
      </c>
    </row>
    <row r="103" spans="1:13" ht="15" customHeight="1" thickBot="1" x14ac:dyDescent="0.25">
      <c r="A103" s="47">
        <f t="shared" si="14"/>
        <v>91</v>
      </c>
      <c r="B103" s="48">
        <f>Ph_sa*E102+Ph_a*F102</f>
        <v>56539.415130369802</v>
      </c>
      <c r="C103" s="49">
        <f>Psj_h*B102+Psj_sj*C102</f>
        <v>115245.23340686354</v>
      </c>
      <c r="D103" s="48">
        <f>Plj_sj*C102+Plj_lj*D102</f>
        <v>20274.798010985171</v>
      </c>
      <c r="E103" s="48">
        <f>Psa_lj*D102+Psa_sa*E102</f>
        <v>1657.2032866688671</v>
      </c>
      <c r="F103" s="48">
        <f>Pa_sa*E102+Pa_a*F102</f>
        <v>712.52499862473917</v>
      </c>
      <c r="G103" s="50">
        <f t="shared" si="15"/>
        <v>194429.17483351214</v>
      </c>
      <c r="H103" s="40">
        <f t="shared" si="8"/>
        <v>1.0341556068831852</v>
      </c>
      <c r="I103" s="37">
        <f t="shared" si="9"/>
        <v>0.29079697107588903</v>
      </c>
      <c r="J103" s="38">
        <f t="shared" si="10"/>
        <v>0.59273631905061031</v>
      </c>
      <c r="K103" s="38">
        <f t="shared" si="11"/>
        <v>0.10427857870788315</v>
      </c>
      <c r="L103" s="38">
        <f t="shared" si="12"/>
        <v>8.5234291000201717E-3</v>
      </c>
      <c r="M103" s="39">
        <f t="shared" si="13"/>
        <v>3.6647020655972418E-3</v>
      </c>
    </row>
    <row r="104" spans="1:13" ht="15" customHeight="1" thickBot="1" x14ac:dyDescent="0.25">
      <c r="A104" s="47">
        <f t="shared" si="14"/>
        <v>92</v>
      </c>
      <c r="B104" s="48">
        <f>Ph_sa*E103+Ph_a*F103</f>
        <v>58470.553160342643</v>
      </c>
      <c r="C104" s="49">
        <f>Psj_h*B103+Psj_sj*C103</f>
        <v>119181.50429802469</v>
      </c>
      <c r="D104" s="48">
        <f>Plj_sj*C103+Plj_lj*D103</f>
        <v>20967.296044548209</v>
      </c>
      <c r="E104" s="48">
        <f>Psa_lj*D103+Psa_sa*E103</f>
        <v>1713.806070543357</v>
      </c>
      <c r="F104" s="48">
        <f>Pa_sa*E103+Pa_a*F103</f>
        <v>736.86172228875455</v>
      </c>
      <c r="G104" s="50">
        <f t="shared" si="15"/>
        <v>201070.02129574766</v>
      </c>
      <c r="H104" s="40">
        <f t="shared" si="8"/>
        <v>1.0341556068543589</v>
      </c>
      <c r="I104" s="37">
        <f t="shared" si="9"/>
        <v>0.29079697104293889</v>
      </c>
      <c r="J104" s="38">
        <f t="shared" si="10"/>
        <v>0.59273631906928737</v>
      </c>
      <c r="K104" s="38">
        <f t="shared" si="11"/>
        <v>0.10427857872312085</v>
      </c>
      <c r="L104" s="38">
        <f t="shared" si="12"/>
        <v>8.5234290994706408E-3</v>
      </c>
      <c r="M104" s="39">
        <f t="shared" si="13"/>
        <v>3.6647020651821957E-3</v>
      </c>
    </row>
    <row r="105" spans="1:13" ht="15" customHeight="1" thickBot="1" x14ac:dyDescent="0.25">
      <c r="A105" s="47">
        <f t="shared" si="14"/>
        <v>93</v>
      </c>
      <c r="B105" s="48">
        <f>Ph_sa*E104+Ph_a*F104</f>
        <v>60467.650381936888</v>
      </c>
      <c r="C105" s="49">
        <f>Psj_h*B104+Psj_sj*C104</f>
        <v>123252.22090474264</v>
      </c>
      <c r="D105" s="48">
        <f>Plj_sj*C104+Plj_lj*D104</f>
        <v>21683.446768175636</v>
      </c>
      <c r="E105" s="48">
        <f>Psa_lj*D104+Psa_sa*E104</f>
        <v>1772.3421569457287</v>
      </c>
      <c r="F105" s="48">
        <f>Pa_sa*E104+Pa_a*F104</f>
        <v>762.02968152189726</v>
      </c>
      <c r="G105" s="50">
        <f t="shared" si="15"/>
        <v>207937.68989332279</v>
      </c>
      <c r="H105" s="40">
        <f t="shared" si="8"/>
        <v>1.0341556068376521</v>
      </c>
      <c r="I105" s="37">
        <f t="shared" si="9"/>
        <v>0.29079697102030083</v>
      </c>
      <c r="J105" s="38">
        <f t="shared" si="10"/>
        <v>0.59273631907699897</v>
      </c>
      <c r="K105" s="38">
        <f t="shared" si="11"/>
        <v>0.10427857873817768</v>
      </c>
      <c r="L105" s="38">
        <f t="shared" si="12"/>
        <v>8.5234290996258743E-3</v>
      </c>
      <c r="M105" s="39">
        <f t="shared" si="13"/>
        <v>3.6647020648966403E-3</v>
      </c>
    </row>
    <row r="106" spans="1:13" ht="15" customHeight="1" thickBot="1" x14ac:dyDescent="0.25">
      <c r="A106" s="47">
        <f t="shared" si="14"/>
        <v>94</v>
      </c>
      <c r="B106" s="48">
        <f>Ph_sa*E105+Ph_a*F105</f>
        <v>62532.959671844786</v>
      </c>
      <c r="C106" s="49">
        <f>Psj_h*B105+Psj_sj*C105</f>
        <v>127461.97530384149</v>
      </c>
      <c r="D106" s="48">
        <f>Plj_sj*C105+Plj_lj*D105</f>
        <v>22424.058053713619</v>
      </c>
      <c r="E106" s="48">
        <f>Psa_lj*D105+Psa_sa*E105</f>
        <v>1832.8775789633464</v>
      </c>
      <c r="F106" s="48">
        <f>Pa_sa*E105+Pa_a*F105</f>
        <v>788.05726768549152</v>
      </c>
      <c r="G106" s="50">
        <f t="shared" si="15"/>
        <v>215039.92787604872</v>
      </c>
      <c r="H106" s="40">
        <f t="shared" si="8"/>
        <v>1.0341556068303688</v>
      </c>
      <c r="I106" s="37">
        <f t="shared" si="9"/>
        <v>0.29079697100665625</v>
      </c>
      <c r="J106" s="38">
        <f t="shared" si="10"/>
        <v>0.59273631907704094</v>
      </c>
      <c r="K106" s="38">
        <f t="shared" si="11"/>
        <v>0.10427857875137998</v>
      </c>
      <c r="L106" s="38">
        <f t="shared" si="12"/>
        <v>8.5234291001987147E-3</v>
      </c>
      <c r="M106" s="39">
        <f t="shared" si="13"/>
        <v>3.6647020647241663E-3</v>
      </c>
    </row>
    <row r="107" spans="1:13" ht="15" customHeight="1" thickBot="1" x14ac:dyDescent="0.25">
      <c r="A107" s="47">
        <f t="shared" si="14"/>
        <v>95</v>
      </c>
      <c r="B107" s="48">
        <f>Ph_sa*E106+Ph_a*F106</f>
        <v>64668.810854888572</v>
      </c>
      <c r="C107" s="49">
        <f>Psj_h*B106+Psj_sj*C106</f>
        <v>131815.51641709579</v>
      </c>
      <c r="D107" s="48">
        <f>Plj_sj*C106+Plj_lj*D106</f>
        <v>23189.965366478897</v>
      </c>
      <c r="E107" s="48">
        <f>Psa_lj*D106+Psa_sa*E106</f>
        <v>1895.4806250886595</v>
      </c>
      <c r="F107" s="48">
        <f>Pa_sa*E106+Pa_a*F106</f>
        <v>814.97384186199815</v>
      </c>
      <c r="G107" s="50">
        <f t="shared" si="15"/>
        <v>222384.7471054139</v>
      </c>
      <c r="H107" s="40">
        <f t="shared" si="8"/>
        <v>1.034155606829753</v>
      </c>
      <c r="I107" s="37">
        <f t="shared" si="9"/>
        <v>0.29079697100014923</v>
      </c>
      <c r="J107" s="38">
        <f t="shared" si="10"/>
        <v>0.59273631907233792</v>
      </c>
      <c r="K107" s="38">
        <f t="shared" si="11"/>
        <v>0.10427857876190801</v>
      </c>
      <c r="L107" s="38">
        <f t="shared" si="12"/>
        <v>8.5234291009633478E-3</v>
      </c>
      <c r="M107" s="39">
        <f t="shared" si="13"/>
        <v>3.6647020646415449E-3</v>
      </c>
    </row>
    <row r="108" spans="1:13" ht="15" customHeight="1" thickBot="1" x14ac:dyDescent="0.25">
      <c r="A108" s="47">
        <f t="shared" si="14"/>
        <v>96</v>
      </c>
      <c r="B108" s="48">
        <f>Ph_sa*E107+Ph_a*F107</f>
        <v>66877.613332287074</v>
      </c>
      <c r="C108" s="49">
        <f>Psj_h*B107+Psj_sj*C107</f>
        <v>136317.75536826812</v>
      </c>
      <c r="D108" s="48">
        <f>Plj_sj*C107+Plj_lj*D107</f>
        <v>23982.032707692819</v>
      </c>
      <c r="E108" s="48">
        <f>Psa_lj*D107+Psa_sa*E107</f>
        <v>1960.2219162553602</v>
      </c>
      <c r="F108" s="48">
        <f>Pa_sa*E107+Pa_a*F107</f>
        <v>842.80976797713924</v>
      </c>
      <c r="G108" s="50">
        <f t="shared" si="15"/>
        <v>229980.4330924805</v>
      </c>
      <c r="H108" s="40">
        <f t="shared" si="8"/>
        <v>1.0341556068333293</v>
      </c>
      <c r="I108" s="37">
        <f t="shared" si="9"/>
        <v>0.2907969709988068</v>
      </c>
      <c r="J108" s="38">
        <f t="shared" si="10"/>
        <v>0.5927363190652466</v>
      </c>
      <c r="K108" s="38">
        <f t="shared" si="11"/>
        <v>0.10427857876956464</v>
      </c>
      <c r="L108" s="38">
        <f t="shared" si="12"/>
        <v>8.5234291017580142E-3</v>
      </c>
      <c r="M108" s="39">
        <f t="shared" si="13"/>
        <v>3.6647020646240185E-3</v>
      </c>
    </row>
    <row r="109" spans="1:13" ht="15" customHeight="1" thickBot="1" x14ac:dyDescent="0.25">
      <c r="A109" s="47">
        <f t="shared" si="14"/>
        <v>97</v>
      </c>
      <c r="B109" s="48">
        <f>Ph_sa*E108+Ph_a*F108</f>
        <v>69161.858799692898</v>
      </c>
      <c r="C109" s="49">
        <f>Psj_h*B108+Psj_sj*C108</f>
        <v>140973.77102318627</v>
      </c>
      <c r="D109" s="48">
        <f>Plj_sj*C108+Plj_lj*D108</f>
        <v>24801.153589108995</v>
      </c>
      <c r="E109" s="48">
        <f>Psa_lj*D108+Psa_sa*E108</f>
        <v>2027.1744855045924</v>
      </c>
      <c r="F109" s="48">
        <f>Pa_sa*E108+Pa_a*F108</f>
        <v>871.59644705333847</v>
      </c>
      <c r="G109" s="50">
        <f t="shared" si="15"/>
        <v>237835.55434454608</v>
      </c>
      <c r="H109" s="40">
        <f t="shared" si="8"/>
        <v>1.0341556068390827</v>
      </c>
      <c r="I109" s="37">
        <f t="shared" si="9"/>
        <v>0.29079697100081153</v>
      </c>
      <c r="J109" s="38">
        <f t="shared" si="10"/>
        <v>0.59273631905750013</v>
      </c>
      <c r="K109" s="38">
        <f t="shared" si="11"/>
        <v>0.10427857877456043</v>
      </c>
      <c r="L109" s="38">
        <f t="shared" si="12"/>
        <v>8.5234291024792637E-3</v>
      </c>
      <c r="M109" s="39">
        <f t="shared" si="13"/>
        <v>3.6647020646487518E-3</v>
      </c>
    </row>
    <row r="110" spans="1:13" ht="15" customHeight="1" thickBot="1" x14ac:dyDescent="0.25">
      <c r="A110" s="47">
        <f t="shared" si="14"/>
        <v>98</v>
      </c>
      <c r="B110" s="48">
        <f>Ph_sa*E109+Ph_a*F109</f>
        <v>71524.124058060173</v>
      </c>
      <c r="C110" s="49">
        <f>Psj_h*B109+Psj_sj*C109</f>
        <v>145788.81571909267</v>
      </c>
      <c r="D110" s="48">
        <f>Plj_sj*C109+Plj_lj*D109</f>
        <v>25648.252040936357</v>
      </c>
      <c r="E110" s="48">
        <f>Psa_lj*D109+Psa_sa*E109</f>
        <v>2096.4138603714109</v>
      </c>
      <c r="F110" s="48">
        <f>Pa_sa*E109+Pa_a*F109</f>
        <v>901.36635263303685</v>
      </c>
      <c r="G110" s="50">
        <f t="shared" si="15"/>
        <v>245958.97203109367</v>
      </c>
      <c r="H110" s="40">
        <f t="shared" si="8"/>
        <v>1.0341556068455149</v>
      </c>
      <c r="I110" s="37">
        <f t="shared" si="9"/>
        <v>0.2907969710046529</v>
      </c>
      <c r="J110" s="38">
        <f t="shared" si="10"/>
        <v>0.59273631905024515</v>
      </c>
      <c r="K110" s="38">
        <f t="shared" si="11"/>
        <v>0.10427857877733346</v>
      </c>
      <c r="L110" s="38">
        <f t="shared" si="12"/>
        <v>8.5234291030716544E-3</v>
      </c>
      <c r="M110" s="39">
        <f t="shared" si="13"/>
        <v>3.6647020646967407E-3</v>
      </c>
    </row>
    <row r="111" spans="1:13" ht="15" customHeight="1" thickBot="1" x14ac:dyDescent="0.25">
      <c r="A111" s="47">
        <f t="shared" si="14"/>
        <v>99</v>
      </c>
      <c r="B111" s="48">
        <f>Ph_sa*E110+Ph_a*F110</f>
        <v>73967.073920509865</v>
      </c>
      <c r="C111" s="49">
        <f>Psj_h*B110+Psj_sj*C110</f>
        <v>150768.32118971276</v>
      </c>
      <c r="D111" s="48">
        <f>Plj_sj*C110+Plj_lj*D110</f>
        <v>26524.283654195544</v>
      </c>
      <c r="E111" s="48">
        <f>Psa_lj*D110+Psa_sa*E110</f>
        <v>2168.0181480847291</v>
      </c>
      <c r="F111" s="48">
        <f>Pa_sa*E110+Pa_a*F110</f>
        <v>932.1530674117962</v>
      </c>
      <c r="G111" s="50">
        <f t="shared" si="15"/>
        <v>254359.8499799147</v>
      </c>
      <c r="H111" s="40">
        <f t="shared" si="8"/>
        <v>1.0341556068516231</v>
      </c>
      <c r="I111" s="37">
        <f t="shared" si="9"/>
        <v>0.29079697100918489</v>
      </c>
      <c r="J111" s="38">
        <f t="shared" si="10"/>
        <v>0.59273631904413393</v>
      </c>
      <c r="K111" s="38">
        <f t="shared" si="11"/>
        <v>0.1042785787784118</v>
      </c>
      <c r="L111" s="38">
        <f t="shared" si="12"/>
        <v>8.5234291035158442E-3</v>
      </c>
      <c r="M111" s="39">
        <f t="shared" si="13"/>
        <v>3.6647020647535486E-3</v>
      </c>
    </row>
    <row r="112" spans="1:13" ht="15" customHeight="1" x14ac:dyDescent="0.2">
      <c r="A112" s="47">
        <f t="shared" si="14"/>
        <v>100</v>
      </c>
      <c r="B112" s="48">
        <f>Ph_sa*E111+Ph_a*F111</f>
        <v>76493.464218470152</v>
      </c>
      <c r="C112" s="49">
        <f>Psj_h*B111+Psj_sj*C111</f>
        <v>155917.90469271224</v>
      </c>
      <c r="D112" s="48">
        <f>Plj_sj*C111+Plj_lj*D111</f>
        <v>27430.23665868448</v>
      </c>
      <c r="E112" s="48">
        <f>Psa_lj*D111+Psa_sa*E111</f>
        <v>2242.0681236771197</v>
      </c>
      <c r="F112" s="48">
        <f>Pa_sa*E111+Pa_a*F111</f>
        <v>963.99132112249504</v>
      </c>
      <c r="G112" s="50">
        <f t="shared" si="15"/>
        <v>263047.66501466651</v>
      </c>
      <c r="H112" s="40">
        <f t="shared" si="8"/>
        <v>0</v>
      </c>
      <c r="I112" s="37">
        <f t="shared" si="9"/>
        <v>0.29079697101361907</v>
      </c>
      <c r="J112" s="38">
        <f t="shared" si="10"/>
        <v>0.59273631903943669</v>
      </c>
      <c r="K112" s="38">
        <f t="shared" si="11"/>
        <v>0.10427857877831791</v>
      </c>
      <c r="L112" s="38">
        <f t="shared" si="12"/>
        <v>8.5234291038170235E-3</v>
      </c>
      <c r="M112" s="39">
        <f t="shared" si="13"/>
        <v>3.6647020648092302E-3</v>
      </c>
    </row>
    <row r="113" spans="1:9" ht="15" customHeight="1" x14ac:dyDescent="0.25">
      <c r="A113" s="22"/>
      <c r="B113" s="21"/>
      <c r="C113" s="21"/>
      <c r="D113" s="21"/>
      <c r="E113" s="21"/>
      <c r="F113" s="21"/>
      <c r="G113" s="21"/>
      <c r="H113" s="21"/>
    </row>
    <row r="114" spans="1:9" ht="15" customHeight="1" x14ac:dyDescent="0.25">
      <c r="A114" s="22"/>
      <c r="B114" s="21"/>
      <c r="C114" s="21"/>
      <c r="D114" s="21"/>
      <c r="E114" s="21"/>
      <c r="F114" s="21"/>
      <c r="G114" s="21"/>
      <c r="H114" s="21"/>
    </row>
    <row r="115" spans="1:9" ht="15" customHeight="1" x14ac:dyDescent="0.25">
      <c r="A115" s="22"/>
      <c r="B115" s="21"/>
      <c r="C115" s="21"/>
      <c r="D115" s="21"/>
      <c r="E115" s="21"/>
      <c r="F115" s="21"/>
      <c r="G115" s="21"/>
      <c r="H115" s="21"/>
    </row>
    <row r="116" spans="1:9" ht="15" customHeight="1" x14ac:dyDescent="0.25">
      <c r="A116" s="22"/>
      <c r="B116" s="21"/>
      <c r="C116" s="21"/>
      <c r="D116" s="21"/>
      <c r="E116" s="21"/>
      <c r="F116" s="21"/>
      <c r="G116" s="21"/>
      <c r="H116" s="21"/>
    </row>
    <row r="117" spans="1:9" ht="15" customHeight="1" x14ac:dyDescent="0.25">
      <c r="A117" s="22"/>
      <c r="B117" s="21"/>
      <c r="C117" s="21"/>
      <c r="D117" s="21"/>
      <c r="E117" s="21"/>
      <c r="F117" s="21"/>
      <c r="G117" s="21"/>
      <c r="H117" s="21"/>
    </row>
    <row r="118" spans="1:9" ht="15" customHeight="1" x14ac:dyDescent="0.25">
      <c r="B118" s="22"/>
      <c r="C118" s="21"/>
      <c r="D118" s="21"/>
      <c r="E118" s="21"/>
      <c r="F118" s="21"/>
      <c r="G118" s="21"/>
      <c r="H118" s="21"/>
      <c r="I118" s="21"/>
    </row>
    <row r="119" spans="1:9" ht="15" customHeight="1" x14ac:dyDescent="0.25">
      <c r="B119" s="22"/>
      <c r="C119" s="21"/>
      <c r="D119" s="21"/>
      <c r="E119" s="21"/>
      <c r="F119" s="21"/>
      <c r="G119" s="21"/>
      <c r="H119" s="21"/>
      <c r="I119" s="21"/>
    </row>
    <row r="120" spans="1:9" ht="15" customHeight="1" x14ac:dyDescent="0.25">
      <c r="B120" s="22"/>
      <c r="C120" s="21"/>
      <c r="D120" s="21"/>
      <c r="E120" s="21"/>
      <c r="F120" s="21"/>
      <c r="G120" s="21"/>
      <c r="H120" s="21"/>
      <c r="I120" s="21"/>
    </row>
    <row r="121" spans="1:9" ht="15" customHeight="1" x14ac:dyDescent="0.25">
      <c r="B121" s="22"/>
      <c r="C121" s="21"/>
      <c r="D121" s="21"/>
      <c r="E121" s="21"/>
      <c r="F121" s="21"/>
      <c r="G121" s="21"/>
      <c r="H121" s="21"/>
      <c r="I121" s="21"/>
    </row>
    <row r="122" spans="1:9" ht="15" customHeight="1" x14ac:dyDescent="0.25">
      <c r="B122" s="22"/>
      <c r="C122" s="21"/>
      <c r="D122" s="21"/>
      <c r="E122" s="21"/>
      <c r="F122" s="21"/>
      <c r="G122" s="21"/>
      <c r="H122" s="21"/>
      <c r="I122" s="21"/>
    </row>
    <row r="123" spans="1:9" ht="15" customHeight="1" x14ac:dyDescent="0.25">
      <c r="B123" s="22"/>
      <c r="C123" s="21"/>
      <c r="D123" s="21"/>
      <c r="E123" s="21"/>
      <c r="F123" s="21"/>
      <c r="G123" s="21"/>
      <c r="H123" s="21"/>
      <c r="I123" s="21"/>
    </row>
    <row r="124" spans="1:9" ht="15" customHeight="1" x14ac:dyDescent="0.25">
      <c r="B124" s="22"/>
      <c r="C124" s="21"/>
      <c r="D124" s="21"/>
      <c r="E124" s="21"/>
      <c r="F124" s="21"/>
      <c r="G124" s="21"/>
      <c r="H124" s="21"/>
      <c r="I124" s="21"/>
    </row>
    <row r="125" spans="1:9" ht="15" customHeight="1" x14ac:dyDescent="0.25">
      <c r="B125" s="22"/>
      <c r="C125" s="21"/>
      <c r="D125" s="21"/>
      <c r="E125" s="21"/>
      <c r="F125" s="21"/>
      <c r="G125" s="21"/>
      <c r="H125" s="21"/>
      <c r="I125" s="21"/>
    </row>
    <row r="126" spans="1:9" ht="15" customHeight="1" x14ac:dyDescent="0.25">
      <c r="B126" s="22"/>
      <c r="C126" s="21"/>
      <c r="D126" s="21"/>
      <c r="E126" s="21"/>
      <c r="F126" s="21"/>
      <c r="G126" s="21"/>
      <c r="H126" s="21"/>
      <c r="I126" s="21"/>
    </row>
    <row r="127" spans="1:9" ht="15" customHeight="1" x14ac:dyDescent="0.25">
      <c r="B127" s="22"/>
      <c r="C127" s="21"/>
      <c r="D127" s="21"/>
      <c r="E127" s="21"/>
      <c r="F127" s="21"/>
      <c r="G127" s="21"/>
      <c r="H127" s="21"/>
      <c r="I127" s="21"/>
    </row>
    <row r="128" spans="1:9" ht="15" customHeight="1" x14ac:dyDescent="0.25">
      <c r="B128" s="22"/>
      <c r="C128" s="21"/>
      <c r="D128" s="21"/>
      <c r="E128" s="21"/>
      <c r="F128" s="21"/>
      <c r="G128" s="21"/>
      <c r="H128" s="21"/>
      <c r="I128" s="21"/>
    </row>
    <row r="129" spans="2:9" ht="15" customHeight="1" x14ac:dyDescent="0.25">
      <c r="B129" s="22"/>
      <c r="C129" s="21"/>
      <c r="D129" s="21"/>
      <c r="E129" s="21"/>
      <c r="F129" s="21"/>
      <c r="G129" s="21"/>
      <c r="H129" s="21"/>
      <c r="I129" s="21"/>
    </row>
    <row r="130" spans="2:9" ht="15" customHeight="1" x14ac:dyDescent="0.25">
      <c r="B130" s="22"/>
      <c r="C130" s="21"/>
      <c r="D130" s="21"/>
      <c r="E130" s="21"/>
      <c r="F130" s="21"/>
      <c r="G130" s="21"/>
      <c r="H130" s="21"/>
      <c r="I130" s="21"/>
    </row>
    <row r="131" spans="2:9" ht="15" customHeight="1" x14ac:dyDescent="0.25">
      <c r="B131" s="22"/>
      <c r="C131" s="21"/>
      <c r="D131" s="21"/>
      <c r="E131" s="21"/>
      <c r="F131" s="21"/>
      <c r="G131" s="21"/>
      <c r="H131" s="21"/>
      <c r="I131" s="21"/>
    </row>
    <row r="132" spans="2:9" ht="15" customHeight="1" x14ac:dyDescent="0.25">
      <c r="B132" s="22"/>
      <c r="C132" s="21"/>
      <c r="D132" s="21"/>
      <c r="E132" s="21"/>
      <c r="F132" s="21"/>
      <c r="G132" s="21"/>
      <c r="H132" s="21"/>
      <c r="I132" s="21"/>
    </row>
    <row r="133" spans="2:9" ht="15" customHeight="1" x14ac:dyDescent="0.25">
      <c r="B133" s="22"/>
      <c r="C133" s="21"/>
      <c r="D133" s="21"/>
      <c r="E133" s="21"/>
      <c r="F133" s="21"/>
      <c r="G133" s="21"/>
      <c r="H133" s="21"/>
      <c r="I133" s="21"/>
    </row>
    <row r="134" spans="2:9" ht="15" customHeight="1" x14ac:dyDescent="0.25">
      <c r="B134" s="22"/>
      <c r="C134" s="21"/>
      <c r="D134" s="21"/>
      <c r="E134" s="21"/>
      <c r="F134" s="21"/>
      <c r="G134" s="21"/>
      <c r="H134" s="21"/>
      <c r="I134" s="21"/>
    </row>
    <row r="135" spans="2:9" ht="15" customHeight="1" x14ac:dyDescent="0.25">
      <c r="B135" s="22"/>
      <c r="C135" s="21"/>
      <c r="D135" s="21"/>
      <c r="E135" s="21"/>
      <c r="F135" s="21"/>
      <c r="G135" s="21"/>
      <c r="H135" s="21"/>
      <c r="I135" s="21"/>
    </row>
    <row r="136" spans="2:9" ht="15" customHeight="1" x14ac:dyDescent="0.25">
      <c r="B136" s="22"/>
      <c r="C136" s="21"/>
      <c r="D136" s="21"/>
      <c r="E136" s="21"/>
      <c r="F136" s="21"/>
      <c r="G136" s="21"/>
      <c r="H136" s="21"/>
      <c r="I136" s="21"/>
    </row>
    <row r="137" spans="2:9" ht="15" customHeight="1" x14ac:dyDescent="0.25">
      <c r="B137" s="22"/>
      <c r="C137" s="21"/>
      <c r="D137" s="21"/>
      <c r="E137" s="21"/>
      <c r="F137" s="21"/>
      <c r="G137" s="21"/>
      <c r="H137" s="21"/>
      <c r="I137" s="21"/>
    </row>
    <row r="138" spans="2:9" ht="15" customHeight="1" x14ac:dyDescent="0.25">
      <c r="B138" s="22"/>
      <c r="C138" s="21"/>
      <c r="D138" s="21"/>
      <c r="E138" s="21"/>
      <c r="F138" s="21"/>
      <c r="G138" s="21"/>
      <c r="H138" s="21"/>
      <c r="I138" s="21"/>
    </row>
    <row r="139" spans="2:9" ht="15" customHeight="1" x14ac:dyDescent="0.25">
      <c r="B139" s="22"/>
      <c r="C139" s="21"/>
      <c r="D139" s="21"/>
      <c r="E139" s="21"/>
      <c r="F139" s="21"/>
      <c r="G139" s="21"/>
      <c r="H139" s="21"/>
      <c r="I139" s="21"/>
    </row>
    <row r="140" spans="2:9" ht="15" customHeight="1" x14ac:dyDescent="0.25">
      <c r="B140" s="22"/>
      <c r="C140" s="21"/>
      <c r="D140" s="21"/>
      <c r="E140" s="21"/>
      <c r="F140" s="21"/>
      <c r="G140" s="21"/>
      <c r="H140" s="21"/>
      <c r="I140" s="21"/>
    </row>
    <row r="141" spans="2:9" ht="15" customHeight="1" x14ac:dyDescent="0.25">
      <c r="B141" s="22"/>
      <c r="C141" s="21"/>
      <c r="D141" s="21"/>
      <c r="E141" s="21"/>
      <c r="F141" s="21"/>
      <c r="G141" s="21"/>
      <c r="H141" s="21"/>
      <c r="I141" s="21"/>
    </row>
    <row r="142" spans="2:9" ht="15" customHeight="1" x14ac:dyDescent="0.25">
      <c r="B142" s="22"/>
      <c r="C142" s="21"/>
      <c r="D142" s="21"/>
      <c r="E142" s="21"/>
      <c r="F142" s="21"/>
      <c r="G142" s="21"/>
      <c r="H142" s="21"/>
      <c r="I142" s="21"/>
    </row>
    <row r="143" spans="2:9" ht="15" customHeight="1" x14ac:dyDescent="0.25">
      <c r="B143" s="22"/>
      <c r="C143" s="21"/>
      <c r="D143" s="21"/>
      <c r="E143" s="21"/>
      <c r="F143" s="21"/>
      <c r="G143" s="21"/>
      <c r="H143" s="21"/>
      <c r="I143" s="21"/>
    </row>
    <row r="144" spans="2:9" ht="15" customHeight="1" x14ac:dyDescent="0.25">
      <c r="B144" s="22"/>
      <c r="C144" s="21"/>
      <c r="D144" s="21"/>
      <c r="E144" s="21"/>
      <c r="F144" s="21"/>
      <c r="G144" s="21"/>
      <c r="H144" s="21"/>
      <c r="I144" s="21"/>
    </row>
    <row r="145" spans="2:9" ht="15" customHeight="1" x14ac:dyDescent="0.25">
      <c r="B145" s="22"/>
      <c r="C145" s="21"/>
      <c r="D145" s="21"/>
      <c r="E145" s="21"/>
      <c r="F145" s="21"/>
      <c r="G145" s="21"/>
      <c r="H145" s="21"/>
      <c r="I145" s="21"/>
    </row>
    <row r="146" spans="2:9" ht="15" customHeight="1" x14ac:dyDescent="0.25">
      <c r="B146" s="22"/>
      <c r="C146" s="21"/>
      <c r="D146" s="21"/>
      <c r="E146" s="21"/>
      <c r="F146" s="21"/>
      <c r="G146" s="21"/>
      <c r="H146" s="21"/>
      <c r="I146" s="21"/>
    </row>
    <row r="147" spans="2:9" ht="15" customHeight="1" x14ac:dyDescent="0.25">
      <c r="B147" s="22"/>
      <c r="C147" s="21"/>
      <c r="D147" s="21"/>
      <c r="E147" s="21"/>
      <c r="F147" s="21"/>
      <c r="G147" s="21"/>
      <c r="H147" s="21"/>
      <c r="I147" s="21"/>
    </row>
    <row r="148" spans="2:9" ht="15" customHeight="1" x14ac:dyDescent="0.25">
      <c r="B148" s="22"/>
      <c r="C148" s="21"/>
      <c r="D148" s="21"/>
      <c r="E148" s="21"/>
      <c r="F148" s="21"/>
      <c r="G148" s="21"/>
      <c r="H148" s="21"/>
      <c r="I148" s="21"/>
    </row>
    <row r="149" spans="2:9" ht="15" customHeight="1" x14ac:dyDescent="0.25">
      <c r="B149" s="22"/>
      <c r="C149" s="21"/>
      <c r="D149" s="21"/>
      <c r="E149" s="21"/>
      <c r="F149" s="21"/>
      <c r="G149" s="21"/>
      <c r="H149" s="21"/>
      <c r="I149" s="21"/>
    </row>
    <row r="150" spans="2:9" ht="15" customHeight="1" x14ac:dyDescent="0.25">
      <c r="B150" s="22"/>
      <c r="C150" s="21"/>
      <c r="D150" s="21"/>
      <c r="E150" s="21"/>
      <c r="F150" s="21"/>
      <c r="G150" s="21"/>
      <c r="H150" s="21"/>
      <c r="I150" s="21"/>
    </row>
    <row r="151" spans="2:9" ht="15" customHeight="1" x14ac:dyDescent="0.25">
      <c r="B151" s="22"/>
      <c r="C151" s="21"/>
      <c r="D151" s="21"/>
      <c r="E151" s="21"/>
      <c r="F151" s="21"/>
      <c r="G151" s="21"/>
      <c r="H151" s="21"/>
      <c r="I151" s="21"/>
    </row>
    <row r="152" spans="2:9" ht="15" customHeight="1" x14ac:dyDescent="0.25">
      <c r="B152" s="22"/>
      <c r="C152" s="21"/>
      <c r="D152" s="21"/>
      <c r="E152" s="21"/>
      <c r="F152" s="21"/>
      <c r="G152" s="21"/>
      <c r="H152" s="21"/>
      <c r="I152" s="21"/>
    </row>
    <row r="153" spans="2:9" ht="15" customHeight="1" x14ac:dyDescent="0.25">
      <c r="B153" s="22"/>
      <c r="C153" s="21"/>
      <c r="D153" s="21"/>
      <c r="E153" s="21"/>
      <c r="F153" s="21"/>
      <c r="G153" s="21"/>
      <c r="H153" s="21"/>
      <c r="I153" s="21"/>
    </row>
    <row r="154" spans="2:9" ht="15" customHeight="1" x14ac:dyDescent="0.25">
      <c r="B154" s="22"/>
      <c r="C154" s="21"/>
      <c r="D154" s="21"/>
      <c r="E154" s="21"/>
      <c r="F154" s="21"/>
      <c r="G154" s="21"/>
      <c r="H154" s="21"/>
      <c r="I154" s="21"/>
    </row>
    <row r="155" spans="2:9" ht="15" customHeight="1" x14ac:dyDescent="0.25">
      <c r="B155" s="22"/>
      <c r="C155" s="21"/>
      <c r="D155" s="21"/>
      <c r="E155" s="21"/>
      <c r="F155" s="21"/>
      <c r="G155" s="21"/>
      <c r="H155" s="21"/>
      <c r="I155" s="21"/>
    </row>
    <row r="156" spans="2:9" ht="15" customHeight="1" x14ac:dyDescent="0.25">
      <c r="B156" s="22"/>
      <c r="C156" s="21"/>
      <c r="D156" s="21"/>
      <c r="E156" s="21"/>
      <c r="F156" s="21"/>
      <c r="G156" s="21"/>
      <c r="H156" s="21"/>
      <c r="I156" s="21"/>
    </row>
    <row r="157" spans="2:9" ht="15" customHeight="1" x14ac:dyDescent="0.25">
      <c r="B157" s="22"/>
      <c r="C157" s="21"/>
      <c r="D157" s="21"/>
      <c r="E157" s="21"/>
      <c r="F157" s="21"/>
      <c r="G157" s="21"/>
      <c r="H157" s="21"/>
      <c r="I157" s="21"/>
    </row>
    <row r="158" spans="2:9" ht="15" customHeight="1" x14ac:dyDescent="0.25">
      <c r="B158" s="22"/>
      <c r="C158" s="21"/>
      <c r="D158" s="21"/>
      <c r="E158" s="21"/>
      <c r="F158" s="21"/>
      <c r="G158" s="21"/>
      <c r="H158" s="21"/>
      <c r="I158" s="21"/>
    </row>
    <row r="159" spans="2:9" ht="15" customHeight="1" x14ac:dyDescent="0.25">
      <c r="B159" s="22"/>
      <c r="C159" s="21"/>
      <c r="D159" s="21"/>
      <c r="E159" s="21"/>
      <c r="F159" s="21"/>
      <c r="G159" s="21"/>
      <c r="H159" s="21"/>
      <c r="I159" s="21"/>
    </row>
    <row r="160" spans="2:9" ht="15" customHeight="1" x14ac:dyDescent="0.25">
      <c r="B160" s="22"/>
      <c r="C160" s="21"/>
      <c r="D160" s="21"/>
      <c r="E160" s="21"/>
      <c r="F160" s="21"/>
      <c r="G160" s="21"/>
      <c r="H160" s="21"/>
      <c r="I160" s="21"/>
    </row>
    <row r="161" spans="2:9" ht="15" customHeight="1" x14ac:dyDescent="0.25">
      <c r="B161" s="22"/>
      <c r="C161" s="21"/>
      <c r="D161" s="21"/>
      <c r="E161" s="21"/>
      <c r="F161" s="21"/>
      <c r="G161" s="21"/>
      <c r="H161" s="21"/>
      <c r="I161" s="21"/>
    </row>
    <row r="162" spans="2:9" ht="15" customHeight="1" x14ac:dyDescent="0.25">
      <c r="B162" s="22"/>
      <c r="C162" s="21"/>
      <c r="D162" s="21"/>
      <c r="E162" s="21"/>
      <c r="F162" s="21"/>
      <c r="G162" s="21"/>
      <c r="H162" s="21"/>
      <c r="I162" s="21"/>
    </row>
    <row r="163" spans="2:9" ht="15" customHeight="1" x14ac:dyDescent="0.25">
      <c r="B163" s="22"/>
      <c r="C163" s="21"/>
      <c r="D163" s="21"/>
      <c r="E163" s="21"/>
      <c r="F163" s="21"/>
      <c r="G163" s="21"/>
      <c r="H163" s="21"/>
      <c r="I163" s="21"/>
    </row>
    <row r="164" spans="2:9" ht="15" customHeight="1" x14ac:dyDescent="0.25">
      <c r="B164" s="22"/>
      <c r="C164" s="21"/>
      <c r="D164" s="21"/>
      <c r="E164" s="21"/>
      <c r="F164" s="21"/>
      <c r="G164" s="21"/>
      <c r="H164" s="21"/>
      <c r="I164" s="21"/>
    </row>
    <row r="165" spans="2:9" ht="15" customHeight="1" x14ac:dyDescent="0.25">
      <c r="B165" s="22"/>
      <c r="C165" s="21"/>
      <c r="D165" s="21"/>
      <c r="E165" s="21"/>
      <c r="F165" s="21"/>
      <c r="G165" s="21"/>
      <c r="H165" s="21"/>
      <c r="I165" s="21"/>
    </row>
    <row r="166" spans="2:9" ht="15" customHeight="1" x14ac:dyDescent="0.25">
      <c r="B166" s="22"/>
      <c r="C166" s="21"/>
      <c r="D166" s="21"/>
      <c r="E166" s="21"/>
      <c r="F166" s="21"/>
      <c r="G166" s="21"/>
      <c r="H166" s="21"/>
      <c r="I166" s="21"/>
    </row>
    <row r="167" spans="2:9" ht="15" customHeight="1" x14ac:dyDescent="0.25">
      <c r="B167" s="22"/>
      <c r="C167" s="21"/>
      <c r="D167" s="21"/>
      <c r="E167" s="21"/>
      <c r="F167" s="21"/>
      <c r="G167" s="21"/>
      <c r="H167" s="21"/>
      <c r="I167" s="21"/>
    </row>
    <row r="168" spans="2:9" ht="15" customHeight="1" x14ac:dyDescent="0.25">
      <c r="B168" s="22"/>
      <c r="C168" s="21"/>
      <c r="D168" s="21"/>
      <c r="E168" s="21"/>
      <c r="F168" s="21"/>
      <c r="G168" s="21"/>
      <c r="H168" s="21"/>
      <c r="I168" s="21"/>
    </row>
    <row r="169" spans="2:9" ht="15" customHeight="1" x14ac:dyDescent="0.25">
      <c r="B169" s="22"/>
      <c r="C169" s="21"/>
      <c r="D169" s="21"/>
      <c r="E169" s="21"/>
      <c r="F169" s="21"/>
      <c r="G169" s="21"/>
      <c r="H169" s="21"/>
      <c r="I169" s="21"/>
    </row>
    <row r="170" spans="2:9" ht="15" customHeight="1" x14ac:dyDescent="0.25">
      <c r="B170" s="22"/>
      <c r="C170" s="21"/>
      <c r="D170" s="21"/>
      <c r="E170" s="21"/>
      <c r="F170" s="21"/>
      <c r="G170" s="21"/>
      <c r="H170" s="21"/>
      <c r="I170" s="21"/>
    </row>
    <row r="171" spans="2:9" ht="15" customHeight="1" x14ac:dyDescent="0.25">
      <c r="B171" s="22"/>
      <c r="C171" s="21"/>
      <c r="D171" s="21"/>
      <c r="E171" s="21"/>
      <c r="F171" s="21"/>
      <c r="G171" s="21"/>
      <c r="H171" s="21"/>
      <c r="I171" s="21"/>
    </row>
    <row r="172" spans="2:9" ht="15" customHeight="1" x14ac:dyDescent="0.25">
      <c r="B172" s="22"/>
      <c r="C172" s="21"/>
      <c r="D172" s="21"/>
      <c r="E172" s="21"/>
      <c r="F172" s="21"/>
      <c r="G172" s="21"/>
      <c r="H172" s="21"/>
      <c r="I172" s="21"/>
    </row>
    <row r="173" spans="2:9" ht="15" customHeight="1" x14ac:dyDescent="0.25">
      <c r="B173" s="22"/>
      <c r="C173" s="21"/>
      <c r="D173" s="21"/>
      <c r="E173" s="21"/>
      <c r="F173" s="21"/>
      <c r="G173" s="21"/>
      <c r="H173" s="21"/>
      <c r="I173" s="21"/>
    </row>
    <row r="174" spans="2:9" ht="15" customHeight="1" x14ac:dyDescent="0.25">
      <c r="B174" s="22"/>
      <c r="C174" s="21"/>
      <c r="D174" s="21"/>
      <c r="E174" s="21"/>
      <c r="F174" s="21"/>
      <c r="G174" s="21"/>
      <c r="H174" s="21"/>
      <c r="I174" s="21"/>
    </row>
    <row r="175" spans="2:9" ht="15" customHeight="1" x14ac:dyDescent="0.25">
      <c r="B175" s="22"/>
      <c r="C175" s="21"/>
      <c r="D175" s="21"/>
      <c r="E175" s="21"/>
      <c r="F175" s="21"/>
      <c r="G175" s="21"/>
      <c r="H175" s="21"/>
      <c r="I175" s="21"/>
    </row>
    <row r="176" spans="2:9" ht="15" customHeight="1" x14ac:dyDescent="0.25">
      <c r="B176" s="22"/>
      <c r="C176" s="21"/>
      <c r="D176" s="21"/>
      <c r="E176" s="21"/>
      <c r="F176" s="21"/>
      <c r="G176" s="21"/>
      <c r="H176" s="21"/>
      <c r="I176" s="21"/>
    </row>
    <row r="177" spans="2:9" ht="15" customHeight="1" x14ac:dyDescent="0.25">
      <c r="B177" s="22"/>
      <c r="C177" s="21"/>
      <c r="D177" s="21"/>
      <c r="E177" s="21"/>
      <c r="F177" s="21"/>
      <c r="G177" s="21"/>
      <c r="H177" s="21"/>
      <c r="I177" s="21"/>
    </row>
    <row r="178" spans="2:9" ht="15" customHeight="1" x14ac:dyDescent="0.25">
      <c r="B178" s="22"/>
      <c r="C178" s="21"/>
      <c r="D178" s="21"/>
      <c r="E178" s="21"/>
      <c r="F178" s="21"/>
      <c r="G178" s="21"/>
      <c r="H178" s="21"/>
      <c r="I178" s="21"/>
    </row>
    <row r="179" spans="2:9" ht="15" customHeight="1" x14ac:dyDescent="0.25">
      <c r="B179" s="22"/>
      <c r="C179" s="21"/>
      <c r="D179" s="21"/>
      <c r="E179" s="21"/>
      <c r="F179" s="21"/>
      <c r="G179" s="21"/>
      <c r="H179" s="21"/>
      <c r="I179" s="21"/>
    </row>
    <row r="180" spans="2:9" ht="15" customHeight="1" x14ac:dyDescent="0.25">
      <c r="B180" s="22"/>
      <c r="C180" s="21"/>
      <c r="D180" s="21"/>
      <c r="E180" s="21"/>
      <c r="F180" s="21"/>
      <c r="G180" s="21"/>
      <c r="H180" s="21"/>
      <c r="I180" s="21"/>
    </row>
    <row r="181" spans="2:9" ht="15" customHeight="1" x14ac:dyDescent="0.25">
      <c r="B181" s="22"/>
      <c r="C181" s="21"/>
      <c r="D181" s="21"/>
      <c r="E181" s="21"/>
      <c r="F181" s="21"/>
      <c r="G181" s="21"/>
      <c r="H181" s="21"/>
      <c r="I181" s="21"/>
    </row>
    <row r="182" spans="2:9" ht="15" customHeight="1" x14ac:dyDescent="0.25">
      <c r="B182" s="22"/>
      <c r="C182" s="21"/>
      <c r="D182" s="21"/>
      <c r="E182" s="21"/>
      <c r="F182" s="21"/>
      <c r="G182" s="21"/>
      <c r="H182" s="21"/>
      <c r="I182" s="21"/>
    </row>
    <row r="183" spans="2:9" ht="15" customHeight="1" x14ac:dyDescent="0.25">
      <c r="B183" s="22"/>
      <c r="C183" s="21"/>
      <c r="D183" s="21"/>
      <c r="E183" s="21"/>
      <c r="F183" s="21"/>
      <c r="G183" s="21"/>
      <c r="H183" s="21"/>
      <c r="I183" s="21"/>
    </row>
    <row r="184" spans="2:9" ht="15" customHeight="1" x14ac:dyDescent="0.25">
      <c r="B184" s="22"/>
      <c r="C184" s="21"/>
      <c r="D184" s="21"/>
      <c r="E184" s="21"/>
      <c r="F184" s="21"/>
      <c r="G184" s="21"/>
      <c r="H184" s="21"/>
      <c r="I184" s="21"/>
    </row>
    <row r="185" spans="2:9" ht="15" customHeight="1" x14ac:dyDescent="0.25">
      <c r="B185" s="22"/>
      <c r="C185" s="21"/>
      <c r="D185" s="21"/>
      <c r="E185" s="21"/>
      <c r="F185" s="21"/>
      <c r="G185" s="21"/>
      <c r="H185" s="21"/>
      <c r="I185" s="21"/>
    </row>
    <row r="186" spans="2:9" ht="15" customHeight="1" x14ac:dyDescent="0.25">
      <c r="B186" s="22"/>
      <c r="C186" s="21"/>
      <c r="D186" s="21"/>
      <c r="E186" s="21"/>
      <c r="F186" s="21"/>
      <c r="G186" s="21"/>
      <c r="H186" s="21"/>
      <c r="I186" s="21"/>
    </row>
    <row r="187" spans="2:9" ht="15" customHeight="1" x14ac:dyDescent="0.25">
      <c r="B187" s="22"/>
      <c r="C187" s="21"/>
      <c r="D187" s="21"/>
      <c r="E187" s="21"/>
      <c r="F187" s="21"/>
      <c r="G187" s="21"/>
      <c r="H187" s="21"/>
      <c r="I187" s="21"/>
    </row>
    <row r="188" spans="2:9" ht="15" customHeight="1" x14ac:dyDescent="0.25">
      <c r="B188" s="22"/>
      <c r="C188" s="21"/>
      <c r="D188" s="21"/>
      <c r="E188" s="21"/>
      <c r="F188" s="21"/>
      <c r="G188" s="21"/>
      <c r="H188" s="21"/>
      <c r="I188" s="21"/>
    </row>
    <row r="189" spans="2:9" ht="15" customHeight="1" x14ac:dyDescent="0.25">
      <c r="B189" s="22"/>
      <c r="C189" s="21"/>
      <c r="D189" s="21"/>
      <c r="E189" s="21"/>
      <c r="F189" s="21"/>
      <c r="G189" s="21"/>
      <c r="H189" s="21"/>
      <c r="I189" s="21"/>
    </row>
    <row r="190" spans="2:9" ht="15" customHeight="1" x14ac:dyDescent="0.25">
      <c r="B190" s="22"/>
      <c r="C190" s="21"/>
      <c r="D190" s="21"/>
      <c r="E190" s="21"/>
      <c r="F190" s="21"/>
      <c r="G190" s="21"/>
      <c r="H190" s="21"/>
      <c r="I190" s="21"/>
    </row>
    <row r="191" spans="2:9" ht="15" customHeight="1" x14ac:dyDescent="0.25">
      <c r="B191" s="22"/>
      <c r="C191" s="21"/>
      <c r="D191" s="21"/>
      <c r="E191" s="21"/>
      <c r="F191" s="21"/>
      <c r="G191" s="21"/>
      <c r="H191" s="21"/>
      <c r="I191" s="21"/>
    </row>
    <row r="192" spans="2:9" ht="15" customHeight="1" x14ac:dyDescent="0.25">
      <c r="B192" s="22"/>
      <c r="C192" s="21"/>
      <c r="D192" s="21"/>
      <c r="E192" s="21"/>
      <c r="F192" s="21"/>
      <c r="G192" s="21"/>
      <c r="H192" s="21"/>
      <c r="I192" s="21"/>
    </row>
    <row r="193" spans="2:9" ht="15" customHeight="1" x14ac:dyDescent="0.25">
      <c r="B193" s="22"/>
      <c r="C193" s="21"/>
      <c r="D193" s="21"/>
      <c r="E193" s="21"/>
      <c r="F193" s="21"/>
      <c r="G193" s="21"/>
      <c r="H193" s="21"/>
      <c r="I193" s="21"/>
    </row>
    <row r="194" spans="2:9" ht="15" customHeight="1" x14ac:dyDescent="0.25">
      <c r="B194" s="22"/>
      <c r="C194" s="21"/>
      <c r="D194" s="21"/>
      <c r="E194" s="21"/>
      <c r="F194" s="21"/>
      <c r="G194" s="21"/>
      <c r="H194" s="21"/>
      <c r="I194" s="21"/>
    </row>
    <row r="195" spans="2:9" ht="15" customHeight="1" x14ac:dyDescent="0.25">
      <c r="B195" s="22"/>
      <c r="C195" s="21"/>
      <c r="D195" s="21"/>
      <c r="E195" s="21"/>
      <c r="F195" s="21"/>
      <c r="G195" s="21"/>
      <c r="H195" s="21"/>
      <c r="I195" s="21"/>
    </row>
    <row r="196" spans="2:9" ht="15" customHeight="1" x14ac:dyDescent="0.25">
      <c r="B196" s="22"/>
      <c r="C196" s="21"/>
      <c r="D196" s="21"/>
      <c r="E196" s="21"/>
      <c r="F196" s="21"/>
      <c r="G196" s="21"/>
      <c r="H196" s="21"/>
      <c r="I196" s="21"/>
    </row>
    <row r="197" spans="2:9" ht="15" customHeight="1" x14ac:dyDescent="0.25">
      <c r="B197" s="22"/>
      <c r="C197" s="21"/>
      <c r="D197" s="21"/>
      <c r="E197" s="21"/>
      <c r="F197" s="21"/>
      <c r="G197" s="21"/>
      <c r="H197" s="21"/>
      <c r="I197" s="21"/>
    </row>
    <row r="198" spans="2:9" ht="15" customHeight="1" x14ac:dyDescent="0.25">
      <c r="B198" s="22"/>
      <c r="C198" s="21"/>
      <c r="D198" s="21"/>
      <c r="E198" s="21"/>
      <c r="F198" s="21"/>
      <c r="G198" s="21"/>
      <c r="H198" s="21"/>
      <c r="I198" s="21"/>
    </row>
    <row r="199" spans="2:9" ht="15" customHeight="1" x14ac:dyDescent="0.25">
      <c r="B199" s="22"/>
      <c r="C199" s="21"/>
      <c r="D199" s="21"/>
      <c r="E199" s="21"/>
      <c r="F199" s="21"/>
      <c r="G199" s="21"/>
      <c r="H199" s="21"/>
      <c r="I199" s="21"/>
    </row>
    <row r="200" spans="2:9" ht="15" customHeight="1" x14ac:dyDescent="0.25">
      <c r="B200" s="22"/>
      <c r="C200" s="21"/>
      <c r="D200" s="21"/>
      <c r="E200" s="21"/>
      <c r="F200" s="21"/>
      <c r="G200" s="21"/>
      <c r="H200" s="21"/>
      <c r="I200" s="21"/>
    </row>
    <row r="201" spans="2:9" ht="15" customHeight="1" x14ac:dyDescent="0.25">
      <c r="B201" s="22"/>
      <c r="C201" s="21"/>
      <c r="D201" s="21"/>
      <c r="E201" s="21"/>
      <c r="F201" s="21"/>
      <c r="G201" s="21"/>
      <c r="H201" s="21"/>
      <c r="I201" s="21"/>
    </row>
    <row r="202" spans="2:9" ht="15" customHeight="1" x14ac:dyDescent="0.25">
      <c r="B202" s="22"/>
      <c r="C202" s="21"/>
      <c r="D202" s="21"/>
      <c r="E202" s="21"/>
      <c r="F202" s="21"/>
      <c r="G202" s="21"/>
      <c r="H202" s="21"/>
      <c r="I202" s="21"/>
    </row>
    <row r="203" spans="2:9" ht="15" customHeight="1" x14ac:dyDescent="0.25">
      <c r="B203" s="22"/>
      <c r="C203" s="21"/>
      <c r="D203" s="21"/>
      <c r="E203" s="21"/>
      <c r="F203" s="21"/>
      <c r="G203" s="21"/>
      <c r="H203" s="21"/>
      <c r="I203" s="21"/>
    </row>
    <row r="204" spans="2:9" ht="15" customHeight="1" x14ac:dyDescent="0.25">
      <c r="B204" s="22"/>
      <c r="C204" s="21"/>
      <c r="D204" s="21"/>
      <c r="E204" s="21"/>
      <c r="F204" s="21"/>
      <c r="G204" s="21"/>
      <c r="H204" s="21"/>
      <c r="I204" s="21"/>
    </row>
    <row r="205" spans="2:9" ht="15" customHeight="1" x14ac:dyDescent="0.25">
      <c r="B205" s="22"/>
      <c r="C205" s="21"/>
      <c r="D205" s="21"/>
      <c r="E205" s="21"/>
      <c r="F205" s="21"/>
      <c r="G205" s="21"/>
      <c r="H205" s="21"/>
      <c r="I205" s="21"/>
    </row>
    <row r="206" spans="2:9" ht="15" customHeight="1" x14ac:dyDescent="0.25">
      <c r="B206" s="22"/>
      <c r="C206" s="21"/>
      <c r="D206" s="21"/>
      <c r="E206" s="21"/>
      <c r="F206" s="21"/>
      <c r="G206" s="21"/>
      <c r="H206" s="21"/>
      <c r="I206" s="21"/>
    </row>
    <row r="207" spans="2:9" ht="15" customHeight="1" x14ac:dyDescent="0.25">
      <c r="B207" s="22"/>
      <c r="C207" s="21"/>
      <c r="D207" s="21"/>
      <c r="E207" s="21"/>
      <c r="F207" s="21"/>
      <c r="G207" s="21"/>
      <c r="H207" s="21"/>
      <c r="I207" s="21"/>
    </row>
    <row r="208" spans="2:9" ht="15" customHeight="1" x14ac:dyDescent="0.25">
      <c r="B208" s="22"/>
      <c r="C208" s="21"/>
      <c r="D208" s="21"/>
      <c r="E208" s="21"/>
      <c r="F208" s="21"/>
      <c r="G208" s="21"/>
      <c r="H208" s="21"/>
      <c r="I208" s="21"/>
    </row>
    <row r="209" spans="2:9" ht="15" customHeight="1" x14ac:dyDescent="0.25">
      <c r="B209" s="22"/>
      <c r="C209" s="21"/>
      <c r="D209" s="21"/>
      <c r="E209" s="21"/>
      <c r="F209" s="21"/>
      <c r="G209" s="21"/>
      <c r="H209" s="21"/>
      <c r="I209" s="21"/>
    </row>
    <row r="210" spans="2:9" ht="15" customHeight="1" x14ac:dyDescent="0.25">
      <c r="B210" s="22"/>
      <c r="C210" s="21"/>
      <c r="D210" s="21"/>
      <c r="E210" s="21"/>
      <c r="F210" s="21"/>
      <c r="G210" s="21"/>
      <c r="H210" s="21"/>
      <c r="I210" s="21"/>
    </row>
    <row r="211" spans="2:9" ht="15" customHeight="1" x14ac:dyDescent="0.25">
      <c r="B211" s="22"/>
      <c r="C211" s="21"/>
      <c r="D211" s="21"/>
      <c r="E211" s="21"/>
      <c r="F211" s="21"/>
      <c r="G211" s="21"/>
      <c r="H211" s="21"/>
      <c r="I211" s="21"/>
    </row>
    <row r="212" spans="2:9" ht="15" customHeight="1" x14ac:dyDescent="0.25">
      <c r="B212" s="22"/>
      <c r="C212" s="21"/>
      <c r="D212" s="21"/>
      <c r="E212" s="21"/>
      <c r="F212" s="21"/>
      <c r="G212" s="21"/>
      <c r="H212" s="21"/>
      <c r="I212" s="21"/>
    </row>
    <row r="213" spans="2:9" ht="15" customHeight="1" x14ac:dyDescent="0.25">
      <c r="B213" s="22"/>
      <c r="C213" s="21"/>
      <c r="D213" s="21"/>
      <c r="E213" s="21"/>
      <c r="F213" s="21"/>
      <c r="G213" s="21"/>
      <c r="H213" s="21"/>
      <c r="I213" s="21"/>
    </row>
    <row r="214" spans="2:9" ht="15" customHeight="1" x14ac:dyDescent="0.25">
      <c r="B214" s="22"/>
      <c r="C214" s="21"/>
      <c r="D214" s="21"/>
      <c r="E214" s="21"/>
      <c r="F214" s="21"/>
      <c r="G214" s="21"/>
      <c r="H214" s="21"/>
      <c r="I214" s="21"/>
    </row>
    <row r="215" spans="2:9" ht="15" customHeight="1" x14ac:dyDescent="0.25">
      <c r="B215" s="22"/>
      <c r="C215" s="21"/>
      <c r="D215" s="21"/>
      <c r="E215" s="21"/>
      <c r="F215" s="21"/>
      <c r="G215" s="21"/>
      <c r="H215" s="21"/>
      <c r="I215" s="21"/>
    </row>
    <row r="216" spans="2:9" ht="15" customHeight="1" x14ac:dyDescent="0.25">
      <c r="B216" s="22"/>
      <c r="C216" s="21"/>
      <c r="D216" s="21"/>
      <c r="E216" s="21"/>
      <c r="F216" s="21"/>
      <c r="G216" s="21"/>
      <c r="H216" s="21"/>
      <c r="I216" s="21"/>
    </row>
    <row r="217" spans="2:9" ht="15" customHeight="1" x14ac:dyDescent="0.25">
      <c r="B217" s="22"/>
      <c r="C217" s="21"/>
      <c r="D217" s="21"/>
      <c r="E217" s="21"/>
      <c r="F217" s="21"/>
      <c r="G217" s="21"/>
      <c r="H217" s="21"/>
      <c r="I217" s="21"/>
    </row>
    <row r="218" spans="2:9" ht="15" customHeight="1" x14ac:dyDescent="0.25">
      <c r="B218" s="22"/>
      <c r="C218" s="21"/>
      <c r="D218" s="21"/>
      <c r="E218" s="21"/>
      <c r="F218" s="21"/>
      <c r="G218" s="21"/>
      <c r="H218" s="21"/>
      <c r="I218" s="21"/>
    </row>
    <row r="219" spans="2:9" ht="15" customHeight="1" x14ac:dyDescent="0.25">
      <c r="B219" s="22"/>
      <c r="C219" s="21"/>
      <c r="D219" s="21"/>
      <c r="E219" s="21"/>
      <c r="F219" s="21"/>
      <c r="G219" s="21"/>
      <c r="H219" s="21"/>
      <c r="I219" s="21"/>
    </row>
    <row r="220" spans="2:9" ht="15" customHeight="1" x14ac:dyDescent="0.25">
      <c r="B220" s="22"/>
      <c r="C220" s="21"/>
      <c r="D220" s="21"/>
      <c r="E220" s="21"/>
      <c r="F220" s="21"/>
      <c r="G220" s="21"/>
      <c r="H220" s="21"/>
      <c r="I220" s="21"/>
    </row>
    <row r="221" spans="2:9" ht="15" customHeight="1" x14ac:dyDescent="0.25">
      <c r="B221" s="22"/>
      <c r="C221" s="21"/>
      <c r="D221" s="21"/>
      <c r="E221" s="21"/>
      <c r="F221" s="21"/>
      <c r="G221" s="21"/>
      <c r="H221" s="21"/>
      <c r="I221" s="21"/>
    </row>
    <row r="222" spans="2:9" ht="15" customHeight="1" x14ac:dyDescent="0.25">
      <c r="B222" s="22"/>
      <c r="C222" s="21"/>
      <c r="D222" s="21"/>
      <c r="E222" s="21"/>
      <c r="F222" s="21"/>
      <c r="G222" s="21"/>
      <c r="H222" s="21"/>
      <c r="I222" s="21"/>
    </row>
    <row r="223" spans="2:9" ht="15" customHeight="1" x14ac:dyDescent="0.25">
      <c r="B223" s="22"/>
      <c r="C223" s="21"/>
      <c r="D223" s="21"/>
      <c r="E223" s="21"/>
      <c r="F223" s="21"/>
      <c r="G223" s="21"/>
      <c r="H223" s="21"/>
      <c r="I223" s="21"/>
    </row>
    <row r="224" spans="2:9" ht="15" customHeight="1" x14ac:dyDescent="0.25">
      <c r="B224" s="22"/>
      <c r="C224" s="21"/>
      <c r="D224" s="21"/>
      <c r="E224" s="21"/>
      <c r="F224" s="21"/>
      <c r="G224" s="21"/>
      <c r="H224" s="21"/>
      <c r="I224" s="21"/>
    </row>
    <row r="225" spans="2:9" ht="15" customHeight="1" x14ac:dyDescent="0.25">
      <c r="B225" s="22"/>
      <c r="C225" s="21"/>
      <c r="D225" s="21"/>
      <c r="E225" s="21"/>
      <c r="F225" s="21"/>
      <c r="G225" s="21"/>
      <c r="H225" s="21"/>
      <c r="I225" s="21"/>
    </row>
    <row r="226" spans="2:9" ht="15" customHeight="1" x14ac:dyDescent="0.25">
      <c r="B226" s="22"/>
      <c r="C226" s="21"/>
      <c r="D226" s="21"/>
      <c r="E226" s="21"/>
      <c r="F226" s="21"/>
      <c r="G226" s="21"/>
      <c r="H226" s="21"/>
      <c r="I226" s="21"/>
    </row>
    <row r="227" spans="2:9" ht="15" customHeight="1" x14ac:dyDescent="0.25">
      <c r="B227" s="22"/>
      <c r="C227" s="21"/>
      <c r="D227" s="21"/>
      <c r="E227" s="21"/>
      <c r="F227" s="21"/>
      <c r="G227" s="21"/>
      <c r="H227" s="21"/>
      <c r="I227" s="21"/>
    </row>
    <row r="228" spans="2:9" ht="15" customHeight="1" x14ac:dyDescent="0.25">
      <c r="B228" s="22"/>
      <c r="C228" s="21"/>
      <c r="D228" s="21"/>
      <c r="E228" s="21"/>
      <c r="F228" s="21"/>
      <c r="G228" s="21"/>
      <c r="H228" s="21"/>
      <c r="I228" s="21"/>
    </row>
    <row r="229" spans="2:9" ht="15" customHeight="1" x14ac:dyDescent="0.25">
      <c r="B229" s="22"/>
      <c r="C229" s="21"/>
      <c r="D229" s="21"/>
      <c r="E229" s="21"/>
      <c r="F229" s="21"/>
      <c r="G229" s="21"/>
      <c r="H229" s="21"/>
      <c r="I229" s="21"/>
    </row>
    <row r="230" spans="2:9" ht="15" customHeight="1" x14ac:dyDescent="0.25">
      <c r="B230" s="22"/>
      <c r="C230" s="21"/>
      <c r="D230" s="21"/>
      <c r="E230" s="21"/>
      <c r="F230" s="21"/>
      <c r="G230" s="21"/>
      <c r="H230" s="21"/>
      <c r="I230" s="21"/>
    </row>
    <row r="231" spans="2:9" ht="15" customHeight="1" x14ac:dyDescent="0.25">
      <c r="B231" s="22"/>
      <c r="C231" s="21"/>
      <c r="D231" s="21"/>
      <c r="E231" s="21"/>
      <c r="F231" s="21"/>
      <c r="G231" s="21"/>
      <c r="H231" s="21"/>
      <c r="I231" s="21"/>
    </row>
    <row r="232" spans="2:9" ht="15" customHeight="1" x14ac:dyDescent="0.25">
      <c r="B232" s="22"/>
      <c r="C232" s="21"/>
      <c r="D232" s="21"/>
      <c r="E232" s="21"/>
      <c r="F232" s="21"/>
      <c r="G232" s="21"/>
      <c r="H232" s="21"/>
      <c r="I232" s="21"/>
    </row>
    <row r="233" spans="2:9" ht="15" customHeight="1" x14ac:dyDescent="0.25">
      <c r="B233" s="22"/>
      <c r="C233" s="21"/>
      <c r="D233" s="21"/>
      <c r="E233" s="21"/>
      <c r="F233" s="21"/>
      <c r="G233" s="21"/>
      <c r="H233" s="21"/>
      <c r="I233" s="21"/>
    </row>
    <row r="234" spans="2:9" ht="15" customHeight="1" x14ac:dyDescent="0.25">
      <c r="B234" s="22"/>
      <c r="C234" s="21"/>
      <c r="D234" s="21"/>
      <c r="E234" s="21"/>
      <c r="F234" s="21"/>
      <c r="G234" s="21"/>
      <c r="H234" s="21"/>
      <c r="I234" s="21"/>
    </row>
    <row r="235" spans="2:9" ht="15" customHeight="1" x14ac:dyDescent="0.25">
      <c r="B235" s="22"/>
      <c r="C235" s="21"/>
      <c r="D235" s="21"/>
      <c r="E235" s="21"/>
      <c r="F235" s="21"/>
      <c r="G235" s="21"/>
      <c r="H235" s="21"/>
      <c r="I235" s="21"/>
    </row>
    <row r="236" spans="2:9" ht="15" customHeight="1" x14ac:dyDescent="0.25">
      <c r="B236" s="22"/>
      <c r="C236" s="21"/>
      <c r="D236" s="21"/>
      <c r="E236" s="21"/>
      <c r="F236" s="21"/>
      <c r="G236" s="21"/>
      <c r="H236" s="21"/>
      <c r="I236" s="21"/>
    </row>
    <row r="237" spans="2:9" ht="15" customHeight="1" x14ac:dyDescent="0.25">
      <c r="B237" s="22"/>
      <c r="C237" s="21"/>
      <c r="D237" s="21"/>
      <c r="E237" s="21"/>
      <c r="F237" s="21"/>
      <c r="G237" s="21"/>
      <c r="H237" s="21"/>
      <c r="I237" s="21"/>
    </row>
    <row r="238" spans="2:9" ht="15" customHeight="1" x14ac:dyDescent="0.25">
      <c r="B238" s="22"/>
      <c r="C238" s="21"/>
      <c r="D238" s="21"/>
      <c r="E238" s="21"/>
      <c r="F238" s="21"/>
      <c r="G238" s="21"/>
      <c r="H238" s="21"/>
      <c r="I238" s="21"/>
    </row>
    <row r="239" spans="2:9" ht="15" customHeight="1" x14ac:dyDescent="0.25">
      <c r="B239" s="22"/>
      <c r="C239" s="21"/>
      <c r="D239" s="21"/>
      <c r="E239" s="21"/>
      <c r="F239" s="21"/>
      <c r="G239" s="21"/>
      <c r="H239" s="21"/>
      <c r="I239" s="21"/>
    </row>
    <row r="240" spans="2:9" ht="15" customHeight="1" x14ac:dyDescent="0.25">
      <c r="B240" s="22"/>
      <c r="C240" s="21"/>
      <c r="D240" s="21"/>
      <c r="E240" s="21"/>
      <c r="F240" s="21"/>
      <c r="G240" s="21"/>
      <c r="H240" s="21"/>
      <c r="I240" s="21"/>
    </row>
    <row r="241" spans="2:9" ht="15" customHeight="1" x14ac:dyDescent="0.25">
      <c r="B241" s="22"/>
      <c r="C241" s="21"/>
      <c r="D241" s="21"/>
      <c r="E241" s="21"/>
      <c r="F241" s="21"/>
      <c r="G241" s="21"/>
      <c r="H241" s="21"/>
      <c r="I241" s="21"/>
    </row>
    <row r="242" spans="2:9" ht="15" customHeight="1" x14ac:dyDescent="0.25">
      <c r="B242" s="22"/>
      <c r="C242" s="21"/>
      <c r="D242" s="21"/>
      <c r="E242" s="21"/>
      <c r="F242" s="21"/>
      <c r="G242" s="21"/>
      <c r="H242" s="21"/>
      <c r="I242" s="21"/>
    </row>
    <row r="243" spans="2:9" ht="15" customHeight="1" x14ac:dyDescent="0.25">
      <c r="B243" s="22"/>
      <c r="C243" s="21"/>
      <c r="D243" s="21"/>
      <c r="E243" s="21"/>
      <c r="F243" s="21"/>
      <c r="G243" s="21"/>
      <c r="H243" s="21"/>
      <c r="I243" s="21"/>
    </row>
    <row r="244" spans="2:9" ht="15" customHeight="1" x14ac:dyDescent="0.25">
      <c r="B244" s="22"/>
      <c r="C244" s="21"/>
      <c r="D244" s="21"/>
      <c r="E244" s="21"/>
      <c r="F244" s="21"/>
      <c r="G244" s="21"/>
      <c r="H244" s="21"/>
      <c r="I244" s="21"/>
    </row>
    <row r="245" spans="2:9" ht="15" customHeight="1" x14ac:dyDescent="0.25">
      <c r="B245" s="22"/>
      <c r="C245" s="21"/>
      <c r="D245" s="21"/>
      <c r="E245" s="21"/>
      <c r="F245" s="21"/>
      <c r="G245" s="21"/>
      <c r="H245" s="21"/>
      <c r="I245" s="21"/>
    </row>
    <row r="246" spans="2:9" ht="15" customHeight="1" x14ac:dyDescent="0.25">
      <c r="B246" s="22"/>
      <c r="C246" s="21"/>
      <c r="D246" s="21"/>
      <c r="E246" s="21"/>
      <c r="F246" s="21"/>
      <c r="G246" s="21"/>
      <c r="H246" s="21"/>
      <c r="I246" s="21"/>
    </row>
    <row r="247" spans="2:9" ht="15" customHeight="1" x14ac:dyDescent="0.25">
      <c r="B247" s="22"/>
      <c r="C247" s="21"/>
      <c r="D247" s="21"/>
      <c r="E247" s="21"/>
      <c r="F247" s="21"/>
      <c r="G247" s="21"/>
      <c r="H247" s="21"/>
      <c r="I247" s="21"/>
    </row>
    <row r="248" spans="2:9" ht="15" customHeight="1" x14ac:dyDescent="0.25">
      <c r="B248" s="22"/>
      <c r="C248" s="21"/>
      <c r="D248" s="21"/>
      <c r="E248" s="21"/>
      <c r="F248" s="21"/>
      <c r="G248" s="21"/>
      <c r="H248" s="21"/>
      <c r="I248" s="21"/>
    </row>
    <row r="249" spans="2:9" ht="15" customHeight="1" x14ac:dyDescent="0.25">
      <c r="B249" s="22"/>
      <c r="C249" s="21"/>
      <c r="D249" s="21"/>
      <c r="E249" s="21"/>
      <c r="F249" s="21"/>
      <c r="G249" s="21"/>
      <c r="H249" s="21"/>
      <c r="I249" s="21"/>
    </row>
    <row r="250" spans="2:9" ht="15" customHeight="1" x14ac:dyDescent="0.25">
      <c r="B250" s="22"/>
      <c r="C250" s="21"/>
      <c r="D250" s="21"/>
      <c r="E250" s="21"/>
      <c r="F250" s="21"/>
      <c r="G250" s="21"/>
      <c r="H250" s="21"/>
      <c r="I250" s="21"/>
    </row>
    <row r="251" spans="2:9" ht="15" customHeight="1" x14ac:dyDescent="0.25">
      <c r="B251" s="22"/>
      <c r="C251" s="21"/>
      <c r="D251" s="21"/>
      <c r="E251" s="21"/>
      <c r="F251" s="21"/>
      <c r="G251" s="21"/>
      <c r="H251" s="21"/>
      <c r="I251" s="21"/>
    </row>
    <row r="252" spans="2:9" ht="15" customHeight="1" x14ac:dyDescent="0.25">
      <c r="B252" s="22"/>
      <c r="C252" s="21"/>
      <c r="D252" s="21"/>
      <c r="E252" s="21"/>
      <c r="F252" s="21"/>
      <c r="G252" s="21"/>
      <c r="H252" s="21"/>
      <c r="I252" s="21"/>
    </row>
    <row r="253" spans="2:9" ht="15" customHeight="1" x14ac:dyDescent="0.25">
      <c r="B253" s="22"/>
      <c r="C253" s="21"/>
      <c r="D253" s="21"/>
      <c r="E253" s="21"/>
      <c r="F253" s="21"/>
      <c r="G253" s="21"/>
      <c r="H253" s="21"/>
      <c r="I253" s="21"/>
    </row>
    <row r="254" spans="2:9" ht="15" customHeight="1" x14ac:dyDescent="0.25">
      <c r="B254" s="22"/>
      <c r="C254" s="21"/>
      <c r="D254" s="21"/>
      <c r="E254" s="21"/>
      <c r="F254" s="21"/>
      <c r="G254" s="21"/>
      <c r="H254" s="21"/>
      <c r="I254" s="21"/>
    </row>
    <row r="255" spans="2:9" ht="15" customHeight="1" x14ac:dyDescent="0.25">
      <c r="B255" s="22"/>
      <c r="C255" s="21"/>
      <c r="D255" s="21"/>
      <c r="E255" s="21"/>
      <c r="F255" s="21"/>
      <c r="G255" s="21"/>
      <c r="H255" s="21"/>
      <c r="I255" s="21"/>
    </row>
    <row r="256" spans="2:9" ht="15" customHeight="1" x14ac:dyDescent="0.25">
      <c r="B256" s="22"/>
      <c r="C256" s="21"/>
      <c r="D256" s="21"/>
      <c r="E256" s="21"/>
      <c r="F256" s="21"/>
      <c r="G256" s="21"/>
      <c r="H256" s="21"/>
      <c r="I256" s="21"/>
    </row>
    <row r="257" spans="2:9" ht="15" customHeight="1" x14ac:dyDescent="0.25">
      <c r="B257" s="22"/>
      <c r="C257" s="21"/>
      <c r="D257" s="21"/>
      <c r="E257" s="21"/>
      <c r="F257" s="21"/>
      <c r="G257" s="21"/>
      <c r="H257" s="21"/>
      <c r="I257" s="21"/>
    </row>
    <row r="258" spans="2:9" ht="15" customHeight="1" x14ac:dyDescent="0.25">
      <c r="B258" s="22"/>
      <c r="C258" s="21"/>
      <c r="D258" s="21"/>
      <c r="E258" s="21"/>
      <c r="F258" s="21"/>
      <c r="G258" s="21"/>
      <c r="H258" s="21"/>
      <c r="I258" s="21"/>
    </row>
    <row r="259" spans="2:9" ht="15" customHeight="1" x14ac:dyDescent="0.25">
      <c r="B259" s="22"/>
      <c r="C259" s="21"/>
      <c r="D259" s="21"/>
      <c r="E259" s="21"/>
      <c r="F259" s="21"/>
      <c r="G259" s="21"/>
      <c r="H259" s="21"/>
      <c r="I259" s="21"/>
    </row>
    <row r="260" spans="2:9" ht="15" customHeight="1" x14ac:dyDescent="0.25">
      <c r="B260" s="22"/>
      <c r="C260" s="21"/>
      <c r="D260" s="21"/>
      <c r="E260" s="21"/>
      <c r="F260" s="21"/>
      <c r="G260" s="21"/>
      <c r="H260" s="21"/>
      <c r="I260" s="21"/>
    </row>
    <row r="261" spans="2:9" ht="15" customHeight="1" x14ac:dyDescent="0.25">
      <c r="B261" s="22"/>
      <c r="C261" s="21"/>
      <c r="D261" s="21"/>
      <c r="E261" s="21"/>
      <c r="F261" s="21"/>
      <c r="G261" s="21"/>
      <c r="H261" s="21"/>
      <c r="I261" s="21"/>
    </row>
    <row r="262" spans="2:9" ht="15" customHeight="1" x14ac:dyDescent="0.25">
      <c r="B262" s="22"/>
      <c r="C262" s="21"/>
      <c r="D262" s="21"/>
      <c r="E262" s="21"/>
      <c r="F262" s="21"/>
      <c r="G262" s="21"/>
      <c r="H262" s="21"/>
      <c r="I262" s="21"/>
    </row>
    <row r="263" spans="2:9" ht="15" customHeight="1" x14ac:dyDescent="0.25">
      <c r="B263" s="22"/>
      <c r="C263" s="21"/>
      <c r="D263" s="21"/>
      <c r="E263" s="21"/>
      <c r="F263" s="21"/>
      <c r="G263" s="21"/>
      <c r="H263" s="21"/>
      <c r="I263" s="21"/>
    </row>
    <row r="264" spans="2:9" ht="15" customHeight="1" x14ac:dyDescent="0.25">
      <c r="B264" s="22"/>
      <c r="C264" s="21"/>
      <c r="D264" s="21"/>
      <c r="E264" s="21"/>
      <c r="F264" s="21"/>
      <c r="G264" s="21"/>
      <c r="H264" s="21"/>
      <c r="I264" s="21"/>
    </row>
    <row r="265" spans="2:9" ht="15" customHeight="1" x14ac:dyDescent="0.25">
      <c r="B265" s="22"/>
      <c r="C265" s="21"/>
      <c r="D265" s="21"/>
      <c r="E265" s="21"/>
      <c r="F265" s="21"/>
      <c r="G265" s="21"/>
      <c r="H265" s="21"/>
      <c r="I265" s="21"/>
    </row>
    <row r="266" spans="2:9" ht="15" customHeight="1" x14ac:dyDescent="0.25">
      <c r="B266" s="22"/>
      <c r="C266" s="21"/>
      <c r="D266" s="21"/>
      <c r="E266" s="21"/>
      <c r="F266" s="21"/>
      <c r="G266" s="21"/>
      <c r="H266" s="21"/>
      <c r="I266" s="21"/>
    </row>
    <row r="267" spans="2:9" ht="15" customHeight="1" x14ac:dyDescent="0.25">
      <c r="B267" s="22"/>
      <c r="C267" s="21"/>
      <c r="D267" s="21"/>
      <c r="E267" s="21"/>
      <c r="F267" s="21"/>
      <c r="G267" s="21"/>
      <c r="H267" s="21"/>
      <c r="I267" s="21"/>
    </row>
    <row r="268" spans="2:9" ht="15" customHeight="1" x14ac:dyDescent="0.25">
      <c r="B268" s="22"/>
      <c r="C268" s="21"/>
      <c r="D268" s="21"/>
      <c r="E268" s="21"/>
      <c r="F268" s="21"/>
      <c r="G268" s="21"/>
      <c r="H268" s="21"/>
      <c r="I268" s="21"/>
    </row>
    <row r="269" spans="2:9" ht="15" customHeight="1" x14ac:dyDescent="0.25">
      <c r="B269" s="22"/>
      <c r="C269" s="21"/>
      <c r="D269" s="21"/>
      <c r="E269" s="21"/>
      <c r="F269" s="21"/>
      <c r="G269" s="21"/>
      <c r="H269" s="21"/>
      <c r="I269" s="21"/>
    </row>
    <row r="270" spans="2:9" ht="15" customHeight="1" x14ac:dyDescent="0.25">
      <c r="B270" s="22"/>
      <c r="C270" s="21"/>
      <c r="D270" s="21"/>
      <c r="E270" s="21"/>
      <c r="F270" s="21"/>
      <c r="G270" s="21"/>
      <c r="H270" s="21"/>
      <c r="I270" s="21"/>
    </row>
    <row r="271" spans="2:9" ht="15" customHeight="1" x14ac:dyDescent="0.25">
      <c r="B271" s="22"/>
      <c r="C271" s="21"/>
      <c r="D271" s="21"/>
      <c r="E271" s="21"/>
      <c r="F271" s="21"/>
      <c r="G271" s="21"/>
      <c r="H271" s="21"/>
      <c r="I271" s="21"/>
    </row>
    <row r="272" spans="2:9" ht="15" customHeight="1" x14ac:dyDescent="0.25">
      <c r="B272" s="22"/>
      <c r="C272" s="21"/>
      <c r="D272" s="21"/>
      <c r="E272" s="21"/>
      <c r="F272" s="21"/>
      <c r="G272" s="21"/>
      <c r="H272" s="21"/>
      <c r="I272" s="21"/>
    </row>
    <row r="273" spans="2:9" ht="15" customHeight="1" x14ac:dyDescent="0.25">
      <c r="B273" s="22"/>
      <c r="C273" s="21"/>
      <c r="D273" s="21"/>
      <c r="E273" s="21"/>
      <c r="F273" s="21"/>
      <c r="G273" s="21"/>
      <c r="H273" s="21"/>
      <c r="I273" s="21"/>
    </row>
    <row r="274" spans="2:9" ht="15" customHeight="1" x14ac:dyDescent="0.25">
      <c r="B274" s="22"/>
      <c r="C274" s="21"/>
      <c r="D274" s="21"/>
      <c r="E274" s="21"/>
      <c r="F274" s="21"/>
      <c r="G274" s="21"/>
      <c r="H274" s="21"/>
      <c r="I274" s="21"/>
    </row>
    <row r="275" spans="2:9" ht="15" customHeight="1" x14ac:dyDescent="0.25">
      <c r="B275" s="22"/>
      <c r="C275" s="21"/>
      <c r="D275" s="21"/>
      <c r="E275" s="21"/>
      <c r="F275" s="21"/>
      <c r="G275" s="21"/>
      <c r="H275" s="21"/>
      <c r="I275" s="21"/>
    </row>
    <row r="276" spans="2:9" ht="15" customHeight="1" x14ac:dyDescent="0.25">
      <c r="B276" s="22"/>
      <c r="C276" s="21"/>
      <c r="D276" s="21"/>
      <c r="E276" s="21"/>
      <c r="F276" s="21"/>
      <c r="G276" s="21"/>
      <c r="H276" s="21"/>
      <c r="I276" s="21"/>
    </row>
    <row r="277" spans="2:9" ht="15" customHeight="1" x14ac:dyDescent="0.25">
      <c r="B277" s="22"/>
      <c r="C277" s="21"/>
      <c r="D277" s="21"/>
      <c r="E277" s="21"/>
      <c r="F277" s="21"/>
      <c r="G277" s="21"/>
      <c r="H277" s="21"/>
      <c r="I277" s="21"/>
    </row>
    <row r="278" spans="2:9" ht="15" customHeight="1" x14ac:dyDescent="0.25">
      <c r="B278" s="22"/>
      <c r="C278" s="21"/>
      <c r="D278" s="21"/>
      <c r="E278" s="21"/>
      <c r="F278" s="21"/>
      <c r="G278" s="21"/>
      <c r="H278" s="21"/>
      <c r="I278" s="21"/>
    </row>
    <row r="279" spans="2:9" ht="15" customHeight="1" x14ac:dyDescent="0.25">
      <c r="B279" s="22"/>
      <c r="C279" s="21"/>
      <c r="D279" s="21"/>
      <c r="E279" s="21"/>
      <c r="F279" s="21"/>
      <c r="G279" s="21"/>
      <c r="H279" s="21"/>
      <c r="I279" s="21"/>
    </row>
    <row r="280" spans="2:9" ht="15" customHeight="1" x14ac:dyDescent="0.25">
      <c r="B280" s="22"/>
      <c r="C280" s="21"/>
      <c r="D280" s="21"/>
      <c r="E280" s="21"/>
      <c r="F280" s="21"/>
      <c r="G280" s="21"/>
      <c r="H280" s="21"/>
      <c r="I280" s="21"/>
    </row>
    <row r="281" spans="2:9" ht="15" customHeight="1" x14ac:dyDescent="0.25">
      <c r="B281" s="22"/>
      <c r="C281" s="21"/>
      <c r="D281" s="21"/>
      <c r="E281" s="21"/>
      <c r="F281" s="21"/>
      <c r="G281" s="21"/>
      <c r="H281" s="21"/>
      <c r="I281" s="21"/>
    </row>
    <row r="282" spans="2:9" ht="15" customHeight="1" x14ac:dyDescent="0.25">
      <c r="B282" s="22"/>
      <c r="C282" s="21"/>
      <c r="D282" s="21"/>
      <c r="E282" s="21"/>
      <c r="F282" s="21"/>
      <c r="G282" s="21"/>
      <c r="H282" s="21"/>
      <c r="I282" s="21"/>
    </row>
    <row r="283" spans="2:9" ht="15" customHeight="1" x14ac:dyDescent="0.25">
      <c r="B283" s="22"/>
      <c r="C283" s="21"/>
      <c r="D283" s="21"/>
      <c r="E283" s="21"/>
      <c r="F283" s="21"/>
      <c r="G283" s="21"/>
      <c r="H283" s="21"/>
      <c r="I283" s="21"/>
    </row>
    <row r="284" spans="2:9" ht="15" customHeight="1" x14ac:dyDescent="0.25">
      <c r="B284" s="22"/>
      <c r="C284" s="21"/>
      <c r="D284" s="21"/>
      <c r="E284" s="21"/>
      <c r="F284" s="21"/>
      <c r="G284" s="21"/>
      <c r="H284" s="21"/>
      <c r="I284" s="21"/>
    </row>
    <row r="285" spans="2:9" ht="15" customHeight="1" x14ac:dyDescent="0.25">
      <c r="B285" s="22"/>
      <c r="C285" s="21"/>
      <c r="D285" s="21"/>
      <c r="E285" s="21"/>
      <c r="F285" s="21"/>
      <c r="G285" s="21"/>
      <c r="H285" s="21"/>
      <c r="I285" s="21"/>
    </row>
    <row r="286" spans="2:9" ht="15" customHeight="1" x14ac:dyDescent="0.25">
      <c r="B286" s="22"/>
      <c r="C286" s="21"/>
      <c r="D286" s="21"/>
      <c r="E286" s="21"/>
      <c r="F286" s="21"/>
      <c r="G286" s="21"/>
      <c r="H286" s="21"/>
      <c r="I286" s="21"/>
    </row>
    <row r="287" spans="2:9" ht="15" customHeight="1" x14ac:dyDescent="0.25">
      <c r="B287" s="22"/>
      <c r="C287" s="21"/>
      <c r="D287" s="21"/>
      <c r="E287" s="21"/>
      <c r="F287" s="21"/>
      <c r="G287" s="21"/>
      <c r="H287" s="21"/>
      <c r="I287" s="21"/>
    </row>
    <row r="288" spans="2:9" ht="15" customHeight="1" x14ac:dyDescent="0.25">
      <c r="B288" s="22"/>
      <c r="C288" s="21"/>
      <c r="D288" s="21"/>
      <c r="E288" s="21"/>
      <c r="F288" s="21"/>
      <c r="G288" s="21"/>
      <c r="H288" s="21"/>
      <c r="I288" s="21"/>
    </row>
    <row r="289" spans="2:9" ht="15" customHeight="1" x14ac:dyDescent="0.25">
      <c r="B289" s="22"/>
      <c r="C289" s="21"/>
      <c r="D289" s="21"/>
      <c r="E289" s="21"/>
      <c r="F289" s="21"/>
      <c r="G289" s="21"/>
      <c r="H289" s="21"/>
      <c r="I289" s="21"/>
    </row>
    <row r="290" spans="2:9" ht="15" customHeight="1" x14ac:dyDescent="0.25">
      <c r="B290" s="22"/>
      <c r="C290" s="21"/>
      <c r="D290" s="21"/>
      <c r="E290" s="21"/>
      <c r="F290" s="21"/>
      <c r="G290" s="21"/>
      <c r="H290" s="21"/>
      <c r="I290" s="21"/>
    </row>
    <row r="291" spans="2:9" ht="15" customHeight="1" x14ac:dyDescent="0.25">
      <c r="B291" s="22"/>
      <c r="C291" s="21"/>
      <c r="D291" s="21"/>
      <c r="E291" s="21"/>
      <c r="F291" s="21"/>
      <c r="G291" s="21"/>
      <c r="H291" s="21"/>
      <c r="I291" s="21"/>
    </row>
    <row r="292" spans="2:9" ht="15" customHeight="1" x14ac:dyDescent="0.25">
      <c r="B292" s="22"/>
      <c r="C292" s="21"/>
      <c r="D292" s="21"/>
      <c r="E292" s="21"/>
      <c r="F292" s="21"/>
      <c r="G292" s="21"/>
      <c r="H292" s="21"/>
      <c r="I292" s="21"/>
    </row>
    <row r="293" spans="2:9" ht="15" customHeight="1" x14ac:dyDescent="0.25">
      <c r="B293" s="22"/>
      <c r="C293" s="21"/>
      <c r="D293" s="21"/>
      <c r="E293" s="21"/>
      <c r="F293" s="21"/>
      <c r="G293" s="21"/>
      <c r="H293" s="21"/>
      <c r="I293" s="21"/>
    </row>
    <row r="294" spans="2:9" ht="15" customHeight="1" x14ac:dyDescent="0.25">
      <c r="B294" s="22"/>
      <c r="C294" s="21"/>
      <c r="D294" s="21"/>
      <c r="E294" s="21"/>
      <c r="F294" s="21"/>
      <c r="G294" s="21"/>
      <c r="H294" s="21"/>
      <c r="I294" s="21"/>
    </row>
    <row r="295" spans="2:9" ht="15" customHeight="1" x14ac:dyDescent="0.25">
      <c r="B295" s="22"/>
      <c r="C295" s="21"/>
      <c r="D295" s="21"/>
      <c r="E295" s="21"/>
      <c r="F295" s="21"/>
      <c r="G295" s="21"/>
      <c r="H295" s="21"/>
      <c r="I295" s="21"/>
    </row>
    <row r="296" spans="2:9" ht="15" customHeight="1" x14ac:dyDescent="0.25">
      <c r="B296" s="22"/>
      <c r="C296" s="21"/>
      <c r="D296" s="21"/>
      <c r="E296" s="21"/>
      <c r="F296" s="21"/>
      <c r="G296" s="21"/>
      <c r="H296" s="21"/>
      <c r="I296" s="21"/>
    </row>
    <row r="297" spans="2:9" ht="15" customHeight="1" x14ac:dyDescent="0.25">
      <c r="B297" s="22"/>
      <c r="C297" s="21"/>
      <c r="D297" s="21"/>
      <c r="E297" s="21"/>
      <c r="F297" s="21"/>
      <c r="G297" s="21"/>
      <c r="H297" s="21"/>
      <c r="I297" s="21"/>
    </row>
    <row r="298" spans="2:9" ht="15" customHeight="1" x14ac:dyDescent="0.25">
      <c r="B298" s="22"/>
      <c r="C298" s="21"/>
      <c r="D298" s="21"/>
      <c r="E298" s="21"/>
      <c r="F298" s="21"/>
      <c r="G298" s="21"/>
      <c r="H298" s="21"/>
      <c r="I298" s="21"/>
    </row>
    <row r="299" spans="2:9" ht="15" customHeight="1" x14ac:dyDescent="0.25">
      <c r="B299" s="22"/>
      <c r="C299" s="21"/>
      <c r="D299" s="21"/>
      <c r="E299" s="21"/>
      <c r="F299" s="21"/>
      <c r="G299" s="21"/>
      <c r="H299" s="21"/>
      <c r="I299" s="21"/>
    </row>
    <row r="300" spans="2:9" ht="15" customHeight="1" x14ac:dyDescent="0.25">
      <c r="B300" s="22"/>
      <c r="C300" s="21"/>
      <c r="D300" s="21"/>
      <c r="E300" s="21"/>
      <c r="F300" s="21"/>
      <c r="G300" s="21"/>
      <c r="H300" s="21"/>
      <c r="I300" s="21"/>
    </row>
    <row r="301" spans="2:9" ht="15" customHeight="1" x14ac:dyDescent="0.25">
      <c r="B301" s="22"/>
      <c r="C301" s="21"/>
      <c r="D301" s="21"/>
      <c r="E301" s="21"/>
      <c r="F301" s="21"/>
      <c r="G301" s="21"/>
      <c r="H301" s="21"/>
      <c r="I301" s="21"/>
    </row>
    <row r="302" spans="2:9" ht="15" customHeight="1" x14ac:dyDescent="0.25">
      <c r="B302" s="22"/>
      <c r="C302" s="21"/>
      <c r="D302" s="21"/>
      <c r="E302" s="21"/>
      <c r="F302" s="21"/>
      <c r="G302" s="21"/>
      <c r="H302" s="21"/>
      <c r="I302" s="21"/>
    </row>
    <row r="303" spans="2:9" ht="15" customHeight="1" x14ac:dyDescent="0.25">
      <c r="B303" s="22"/>
      <c r="C303" s="21"/>
      <c r="D303" s="21"/>
      <c r="E303" s="21"/>
      <c r="F303" s="21"/>
      <c r="G303" s="21"/>
      <c r="H303" s="21"/>
      <c r="I303" s="21"/>
    </row>
    <row r="304" spans="2:9" ht="15" customHeight="1" x14ac:dyDescent="0.25">
      <c r="B304" s="22"/>
      <c r="C304" s="21"/>
      <c r="D304" s="21"/>
      <c r="E304" s="21"/>
      <c r="F304" s="21"/>
      <c r="G304" s="21"/>
      <c r="H304" s="21"/>
      <c r="I304" s="21"/>
    </row>
    <row r="305" spans="2:9" ht="15" customHeight="1" x14ac:dyDescent="0.25">
      <c r="B305" s="22"/>
      <c r="C305" s="21"/>
      <c r="D305" s="21"/>
      <c r="E305" s="21"/>
      <c r="F305" s="21"/>
      <c r="G305" s="21"/>
      <c r="H305" s="21"/>
      <c r="I305" s="21"/>
    </row>
    <row r="306" spans="2:9" ht="15" customHeight="1" x14ac:dyDescent="0.25">
      <c r="B306" s="22"/>
      <c r="C306" s="21"/>
      <c r="D306" s="21"/>
      <c r="E306" s="21"/>
      <c r="F306" s="21"/>
      <c r="G306" s="21"/>
      <c r="H306" s="21"/>
      <c r="I306" s="21"/>
    </row>
    <row r="307" spans="2:9" ht="15" customHeight="1" x14ac:dyDescent="0.25">
      <c r="B307" s="22"/>
      <c r="C307" s="21"/>
      <c r="D307" s="21"/>
      <c r="E307" s="21"/>
      <c r="F307" s="21"/>
      <c r="G307" s="21"/>
      <c r="H307" s="21"/>
      <c r="I307" s="21"/>
    </row>
    <row r="308" spans="2:9" ht="15" customHeight="1" x14ac:dyDescent="0.25">
      <c r="B308" s="22"/>
      <c r="C308" s="21"/>
      <c r="D308" s="21"/>
      <c r="E308" s="21"/>
      <c r="F308" s="21"/>
      <c r="G308" s="21"/>
      <c r="H308" s="21"/>
      <c r="I308" s="21"/>
    </row>
    <row r="309" spans="2:9" ht="15" customHeight="1" x14ac:dyDescent="0.25">
      <c r="B309" s="22"/>
      <c r="C309" s="21"/>
      <c r="D309" s="21"/>
      <c r="E309" s="21"/>
      <c r="F309" s="21"/>
      <c r="G309" s="21"/>
      <c r="H309" s="21"/>
      <c r="I309" s="21"/>
    </row>
    <row r="310" spans="2:9" ht="15" customHeight="1" x14ac:dyDescent="0.25">
      <c r="B310" s="22"/>
      <c r="C310" s="21"/>
      <c r="D310" s="21"/>
      <c r="E310" s="21"/>
      <c r="F310" s="21"/>
      <c r="G310" s="21"/>
      <c r="H310" s="21"/>
      <c r="I310" s="21"/>
    </row>
    <row r="311" spans="2:9" ht="15" customHeight="1" x14ac:dyDescent="0.25">
      <c r="B311" s="22"/>
      <c r="C311" s="21"/>
      <c r="D311" s="21"/>
      <c r="E311" s="21"/>
      <c r="F311" s="21"/>
      <c r="G311" s="21"/>
      <c r="H311" s="21"/>
      <c r="I311" s="21"/>
    </row>
    <row r="312" spans="2:9" ht="15" customHeight="1" x14ac:dyDescent="0.25">
      <c r="B312" s="22"/>
      <c r="C312" s="21"/>
      <c r="D312" s="21"/>
      <c r="E312" s="21"/>
      <c r="F312" s="21"/>
      <c r="G312" s="21"/>
      <c r="H312" s="21"/>
      <c r="I312" s="21"/>
    </row>
    <row r="313" spans="2:9" ht="15" customHeight="1" x14ac:dyDescent="0.25">
      <c r="B313" s="22"/>
      <c r="C313" s="21"/>
      <c r="D313" s="21"/>
      <c r="E313" s="21"/>
      <c r="F313" s="21"/>
      <c r="G313" s="21"/>
      <c r="H313" s="21"/>
      <c r="I313" s="21"/>
    </row>
    <row r="314" spans="2:9" ht="15" customHeight="1" x14ac:dyDescent="0.25">
      <c r="B314" s="22"/>
      <c r="C314" s="21"/>
      <c r="D314" s="21"/>
      <c r="E314" s="21"/>
      <c r="F314" s="21"/>
      <c r="G314" s="21"/>
      <c r="H314" s="21"/>
      <c r="I314" s="21"/>
    </row>
    <row r="315" spans="2:9" ht="15" customHeight="1" x14ac:dyDescent="0.25">
      <c r="B315" s="22"/>
      <c r="C315" s="21"/>
      <c r="D315" s="21"/>
      <c r="E315" s="21"/>
      <c r="F315" s="21"/>
      <c r="G315" s="21"/>
      <c r="H315" s="21"/>
      <c r="I315" s="21"/>
    </row>
    <row r="316" spans="2:9" ht="15" customHeight="1" x14ac:dyDescent="0.25">
      <c r="B316" s="22"/>
      <c r="C316" s="21"/>
      <c r="D316" s="21"/>
      <c r="E316" s="21"/>
      <c r="F316" s="21"/>
      <c r="G316" s="21"/>
      <c r="H316" s="21"/>
      <c r="I316" s="21"/>
    </row>
    <row r="317" spans="2:9" ht="15" customHeight="1" x14ac:dyDescent="0.25">
      <c r="B317" s="22"/>
      <c r="C317" s="21"/>
      <c r="D317" s="21"/>
      <c r="E317" s="21"/>
      <c r="F317" s="21"/>
      <c r="G317" s="21"/>
      <c r="H317" s="21"/>
      <c r="I317" s="21"/>
    </row>
    <row r="318" spans="2:9" ht="15" customHeight="1" x14ac:dyDescent="0.25">
      <c r="B318" s="22"/>
      <c r="C318" s="21"/>
      <c r="D318" s="21"/>
      <c r="E318" s="21"/>
      <c r="F318" s="21"/>
      <c r="G318" s="21"/>
      <c r="H318" s="21"/>
      <c r="I318" s="21"/>
    </row>
    <row r="319" spans="2:9" ht="15" customHeight="1" x14ac:dyDescent="0.25">
      <c r="B319" s="22"/>
      <c r="C319" s="21"/>
      <c r="D319" s="21"/>
      <c r="E319" s="21"/>
      <c r="F319" s="21"/>
      <c r="G319" s="21"/>
      <c r="H319" s="21"/>
      <c r="I319" s="21"/>
    </row>
    <row r="320" spans="2:9" ht="15" customHeight="1" x14ac:dyDescent="0.25">
      <c r="B320" s="22"/>
      <c r="C320" s="21"/>
      <c r="D320" s="21"/>
      <c r="E320" s="21"/>
      <c r="F320" s="21"/>
      <c r="G320" s="21"/>
      <c r="H320" s="21"/>
      <c r="I320" s="21"/>
    </row>
    <row r="321" spans="2:9" ht="15" customHeight="1" x14ac:dyDescent="0.25">
      <c r="B321" s="22"/>
      <c r="C321" s="21"/>
      <c r="D321" s="21"/>
      <c r="E321" s="21"/>
      <c r="F321" s="21"/>
      <c r="G321" s="21"/>
      <c r="H321" s="21"/>
      <c r="I321" s="21"/>
    </row>
    <row r="322" spans="2:9" ht="15" customHeight="1" x14ac:dyDescent="0.25">
      <c r="B322" s="22"/>
      <c r="C322" s="21"/>
      <c r="D322" s="21"/>
      <c r="E322" s="21"/>
      <c r="F322" s="21"/>
      <c r="G322" s="21"/>
      <c r="H322" s="21"/>
      <c r="I322" s="21"/>
    </row>
    <row r="323" spans="2:9" ht="15" customHeight="1" x14ac:dyDescent="0.25">
      <c r="B323" s="22"/>
      <c r="C323" s="21"/>
      <c r="D323" s="21"/>
      <c r="E323" s="21"/>
      <c r="F323" s="21"/>
      <c r="G323" s="21"/>
      <c r="H323" s="21"/>
      <c r="I323" s="21"/>
    </row>
    <row r="324" spans="2:9" ht="15" customHeight="1" x14ac:dyDescent="0.25">
      <c r="B324" s="22"/>
      <c r="C324" s="21"/>
      <c r="D324" s="21"/>
      <c r="E324" s="21"/>
      <c r="F324" s="21"/>
      <c r="G324" s="21"/>
      <c r="H324" s="21"/>
      <c r="I324" s="21"/>
    </row>
    <row r="325" spans="2:9" ht="15" customHeight="1" x14ac:dyDescent="0.25">
      <c r="B325" s="22"/>
      <c r="C325" s="21"/>
      <c r="D325" s="21"/>
      <c r="E325" s="21"/>
      <c r="F325" s="21"/>
      <c r="G325" s="21"/>
      <c r="H325" s="21"/>
      <c r="I325" s="21"/>
    </row>
    <row r="326" spans="2:9" ht="15" customHeight="1" x14ac:dyDescent="0.25">
      <c r="B326" s="22"/>
      <c r="C326" s="21"/>
      <c r="D326" s="21"/>
      <c r="E326" s="21"/>
      <c r="F326" s="21"/>
      <c r="G326" s="21"/>
      <c r="H326" s="21"/>
      <c r="I326" s="21"/>
    </row>
    <row r="327" spans="2:9" ht="15" customHeight="1" x14ac:dyDescent="0.25">
      <c r="B327" s="22"/>
      <c r="C327" s="21"/>
      <c r="D327" s="21"/>
      <c r="E327" s="21"/>
      <c r="F327" s="21"/>
      <c r="G327" s="21"/>
      <c r="H327" s="21"/>
      <c r="I327" s="21"/>
    </row>
    <row r="328" spans="2:9" ht="15" customHeight="1" x14ac:dyDescent="0.25">
      <c r="B328" s="22"/>
      <c r="C328" s="21"/>
      <c r="D328" s="21"/>
      <c r="E328" s="21"/>
      <c r="F328" s="21"/>
      <c r="G328" s="21"/>
      <c r="H328" s="21"/>
      <c r="I328" s="21"/>
    </row>
    <row r="329" spans="2:9" ht="15" customHeight="1" x14ac:dyDescent="0.25">
      <c r="B329" s="22"/>
      <c r="C329" s="21"/>
      <c r="D329" s="21"/>
      <c r="E329" s="21"/>
      <c r="F329" s="21"/>
      <c r="G329" s="21"/>
      <c r="H329" s="21"/>
      <c r="I329" s="21"/>
    </row>
    <row r="330" spans="2:9" ht="15" customHeight="1" x14ac:dyDescent="0.25">
      <c r="B330" s="22"/>
      <c r="C330" s="21"/>
      <c r="D330" s="21"/>
      <c r="E330" s="21"/>
      <c r="F330" s="21"/>
      <c r="G330" s="21"/>
      <c r="H330" s="21"/>
      <c r="I330" s="21"/>
    </row>
    <row r="331" spans="2:9" ht="15" customHeight="1" x14ac:dyDescent="0.25">
      <c r="B331" s="22"/>
      <c r="C331" s="21"/>
      <c r="D331" s="21"/>
      <c r="E331" s="21"/>
      <c r="F331" s="21"/>
      <c r="G331" s="21"/>
      <c r="H331" s="21"/>
      <c r="I331" s="21"/>
    </row>
    <row r="332" spans="2:9" ht="15" customHeight="1" x14ac:dyDescent="0.25">
      <c r="B332" s="22"/>
      <c r="C332" s="21"/>
      <c r="D332" s="21"/>
      <c r="E332" s="21"/>
      <c r="F332" s="21"/>
      <c r="G332" s="21"/>
      <c r="H332" s="21"/>
      <c r="I332" s="21"/>
    </row>
    <row r="333" spans="2:9" ht="15" customHeight="1" x14ac:dyDescent="0.25">
      <c r="B333" s="22"/>
      <c r="C333" s="21"/>
      <c r="D333" s="21"/>
      <c r="E333" s="21"/>
      <c r="F333" s="21"/>
      <c r="G333" s="21"/>
      <c r="H333" s="21"/>
      <c r="I333" s="21"/>
    </row>
    <row r="334" spans="2:9" ht="15" customHeight="1" x14ac:dyDescent="0.25">
      <c r="B334" s="22"/>
      <c r="C334" s="21"/>
      <c r="D334" s="21"/>
      <c r="E334" s="21"/>
      <c r="F334" s="21"/>
      <c r="G334" s="21"/>
      <c r="H334" s="21"/>
      <c r="I334" s="21"/>
    </row>
    <row r="335" spans="2:9" ht="15" customHeight="1" x14ac:dyDescent="0.25">
      <c r="B335" s="22"/>
      <c r="C335" s="21"/>
      <c r="D335" s="21"/>
      <c r="E335" s="21"/>
      <c r="F335" s="21"/>
      <c r="G335" s="21"/>
      <c r="H335" s="21"/>
      <c r="I335" s="21"/>
    </row>
    <row r="336" spans="2:9" ht="15" customHeight="1" x14ac:dyDescent="0.25">
      <c r="B336" s="22"/>
      <c r="C336" s="21"/>
      <c r="D336" s="21"/>
      <c r="E336" s="21"/>
      <c r="F336" s="21"/>
      <c r="G336" s="21"/>
      <c r="H336" s="21"/>
      <c r="I336" s="21"/>
    </row>
    <row r="337" spans="2:9" ht="15" customHeight="1" x14ac:dyDescent="0.25">
      <c r="B337" s="22"/>
      <c r="C337" s="21"/>
      <c r="D337" s="21"/>
      <c r="E337" s="21"/>
      <c r="F337" s="21"/>
      <c r="G337" s="21"/>
      <c r="H337" s="21"/>
      <c r="I337" s="21"/>
    </row>
    <row r="338" spans="2:9" ht="15" customHeight="1" x14ac:dyDescent="0.25">
      <c r="B338" s="22"/>
      <c r="C338" s="21"/>
      <c r="D338" s="21"/>
      <c r="E338" s="21"/>
      <c r="F338" s="21"/>
      <c r="G338" s="21"/>
      <c r="H338" s="21"/>
      <c r="I338" s="21"/>
    </row>
    <row r="339" spans="2:9" ht="15" customHeight="1" x14ac:dyDescent="0.25">
      <c r="B339" s="22"/>
      <c r="C339" s="21"/>
      <c r="D339" s="21"/>
      <c r="E339" s="21"/>
      <c r="F339" s="21"/>
      <c r="G339" s="21"/>
      <c r="H339" s="21"/>
      <c r="I339" s="21"/>
    </row>
    <row r="340" spans="2:9" ht="15" customHeight="1" x14ac:dyDescent="0.25">
      <c r="B340" s="22"/>
      <c r="C340" s="21"/>
      <c r="D340" s="21"/>
      <c r="E340" s="21"/>
      <c r="F340" s="21"/>
      <c r="G340" s="21"/>
      <c r="H340" s="21"/>
      <c r="I340" s="21"/>
    </row>
    <row r="341" spans="2:9" ht="15" customHeight="1" x14ac:dyDescent="0.25">
      <c r="B341" s="22"/>
      <c r="C341" s="21"/>
      <c r="D341" s="21"/>
      <c r="E341" s="21"/>
      <c r="F341" s="21"/>
      <c r="G341" s="21"/>
      <c r="H341" s="21"/>
      <c r="I341" s="21"/>
    </row>
    <row r="342" spans="2:9" ht="15" customHeight="1" x14ac:dyDescent="0.25">
      <c r="B342" s="22"/>
      <c r="C342" s="21"/>
      <c r="D342" s="21"/>
      <c r="E342" s="21"/>
      <c r="F342" s="21"/>
      <c r="G342" s="21"/>
      <c r="H342" s="21"/>
      <c r="I342" s="21"/>
    </row>
    <row r="343" spans="2:9" ht="15" customHeight="1" x14ac:dyDescent="0.25">
      <c r="B343" s="22"/>
      <c r="C343" s="21"/>
      <c r="D343" s="21"/>
      <c r="E343" s="21"/>
      <c r="F343" s="21"/>
      <c r="G343" s="21"/>
      <c r="H343" s="21"/>
      <c r="I343" s="21"/>
    </row>
    <row r="344" spans="2:9" ht="15" customHeight="1" x14ac:dyDescent="0.25">
      <c r="B344" s="22"/>
      <c r="C344" s="21"/>
      <c r="D344" s="21"/>
      <c r="E344" s="21"/>
      <c r="F344" s="21"/>
      <c r="G344" s="21"/>
      <c r="H344" s="21"/>
      <c r="I344" s="21"/>
    </row>
    <row r="345" spans="2:9" ht="15" customHeight="1" x14ac:dyDescent="0.25">
      <c r="B345" s="22"/>
      <c r="C345" s="21"/>
      <c r="D345" s="21"/>
      <c r="E345" s="21"/>
      <c r="F345" s="21"/>
      <c r="G345" s="21"/>
      <c r="H345" s="21"/>
      <c r="I345" s="21"/>
    </row>
    <row r="346" spans="2:9" ht="15" customHeight="1" x14ac:dyDescent="0.25">
      <c r="B346" s="22"/>
      <c r="C346" s="21"/>
      <c r="D346" s="21"/>
      <c r="E346" s="21"/>
      <c r="F346" s="21"/>
      <c r="G346" s="21"/>
      <c r="H346" s="21"/>
      <c r="I346" s="21"/>
    </row>
    <row r="347" spans="2:9" ht="15" customHeight="1" x14ac:dyDescent="0.25">
      <c r="B347" s="22"/>
      <c r="C347" s="21"/>
      <c r="D347" s="21"/>
      <c r="E347" s="21"/>
      <c r="F347" s="21"/>
      <c r="G347" s="21"/>
      <c r="H347" s="21"/>
      <c r="I347" s="21"/>
    </row>
    <row r="348" spans="2:9" ht="15" customHeight="1" x14ac:dyDescent="0.25">
      <c r="B348" s="22"/>
      <c r="C348" s="21"/>
      <c r="D348" s="21"/>
      <c r="E348" s="21"/>
      <c r="F348" s="21"/>
      <c r="G348" s="21"/>
      <c r="H348" s="21"/>
      <c r="I348" s="21"/>
    </row>
    <row r="349" spans="2:9" ht="15" customHeight="1" x14ac:dyDescent="0.25">
      <c r="B349" s="22"/>
      <c r="C349" s="21"/>
      <c r="D349" s="21"/>
      <c r="E349" s="21"/>
      <c r="F349" s="21"/>
      <c r="G349" s="21"/>
      <c r="H349" s="21"/>
      <c r="I349" s="21"/>
    </row>
    <row r="350" spans="2:9" ht="15" customHeight="1" x14ac:dyDescent="0.25">
      <c r="B350" s="22"/>
      <c r="C350" s="21"/>
      <c r="D350" s="21"/>
      <c r="E350" s="21"/>
      <c r="F350" s="21"/>
      <c r="G350" s="21"/>
      <c r="H350" s="21"/>
      <c r="I350" s="21"/>
    </row>
    <row r="351" spans="2:9" ht="15" customHeight="1" x14ac:dyDescent="0.25">
      <c r="B351" s="22"/>
      <c r="C351" s="21"/>
      <c r="D351" s="21"/>
      <c r="E351" s="21"/>
      <c r="F351" s="21"/>
      <c r="G351" s="21"/>
      <c r="H351" s="21"/>
      <c r="I351" s="21"/>
    </row>
    <row r="352" spans="2:9" ht="15" customHeight="1" x14ac:dyDescent="0.25">
      <c r="B352" s="22"/>
      <c r="C352" s="21"/>
      <c r="D352" s="21"/>
      <c r="E352" s="21"/>
      <c r="F352" s="21"/>
      <c r="G352" s="21"/>
      <c r="H352" s="21"/>
      <c r="I352" s="21"/>
    </row>
    <row r="353" spans="2:9" ht="15" customHeight="1" x14ac:dyDescent="0.25">
      <c r="B353" s="22"/>
      <c r="C353" s="21"/>
      <c r="D353" s="21"/>
      <c r="E353" s="21"/>
      <c r="F353" s="21"/>
      <c r="G353" s="21"/>
      <c r="H353" s="21"/>
      <c r="I353" s="21"/>
    </row>
    <row r="354" spans="2:9" ht="15" customHeight="1" x14ac:dyDescent="0.25">
      <c r="B354" s="22"/>
      <c r="C354" s="21"/>
      <c r="D354" s="21"/>
      <c r="E354" s="21"/>
      <c r="F354" s="21"/>
      <c r="G354" s="21"/>
      <c r="H354" s="21"/>
      <c r="I354" s="21"/>
    </row>
    <row r="355" spans="2:9" ht="15" customHeight="1" x14ac:dyDescent="0.25">
      <c r="B355" s="22"/>
      <c r="C355" s="21"/>
      <c r="D355" s="21"/>
      <c r="E355" s="21"/>
      <c r="F355" s="21"/>
      <c r="G355" s="21"/>
      <c r="H355" s="21"/>
      <c r="I355" s="21"/>
    </row>
    <row r="356" spans="2:9" ht="15" customHeight="1" x14ac:dyDescent="0.25">
      <c r="B356" s="22"/>
      <c r="C356" s="21"/>
      <c r="D356" s="21"/>
      <c r="E356" s="21"/>
      <c r="F356" s="21"/>
      <c r="G356" s="21"/>
      <c r="H356" s="21"/>
      <c r="I356" s="21"/>
    </row>
    <row r="357" spans="2:9" ht="15" customHeight="1" x14ac:dyDescent="0.25">
      <c r="B357" s="22"/>
      <c r="C357" s="21"/>
      <c r="D357" s="21"/>
      <c r="E357" s="21"/>
      <c r="F357" s="21"/>
      <c r="G357" s="21"/>
      <c r="H357" s="21"/>
      <c r="I357" s="21"/>
    </row>
    <row r="358" spans="2:9" ht="15" customHeight="1" x14ac:dyDescent="0.25">
      <c r="B358" s="22"/>
      <c r="C358" s="21"/>
      <c r="D358" s="21"/>
      <c r="E358" s="21"/>
      <c r="F358" s="21"/>
      <c r="G358" s="21"/>
      <c r="H358" s="21"/>
      <c r="I358" s="21"/>
    </row>
    <row r="359" spans="2:9" ht="15" customHeight="1" x14ac:dyDescent="0.25">
      <c r="B359" s="22"/>
      <c r="C359" s="21"/>
      <c r="D359" s="21"/>
      <c r="E359" s="21"/>
      <c r="F359" s="21"/>
      <c r="G359" s="21"/>
      <c r="H359" s="21"/>
      <c r="I359" s="21"/>
    </row>
    <row r="360" spans="2:9" ht="15" customHeight="1" x14ac:dyDescent="0.25">
      <c r="B360" s="22"/>
      <c r="C360" s="21"/>
      <c r="D360" s="21"/>
      <c r="E360" s="21"/>
      <c r="F360" s="21"/>
      <c r="G360" s="21"/>
      <c r="H360" s="21"/>
      <c r="I360" s="21"/>
    </row>
    <row r="361" spans="2:9" ht="15" customHeight="1" x14ac:dyDescent="0.25">
      <c r="B361" s="22"/>
      <c r="C361" s="21"/>
      <c r="D361" s="21"/>
      <c r="E361" s="21"/>
      <c r="F361" s="21"/>
      <c r="G361" s="21"/>
      <c r="H361" s="21"/>
      <c r="I361" s="21"/>
    </row>
    <row r="362" spans="2:9" ht="15" customHeight="1" x14ac:dyDescent="0.25">
      <c r="B362" s="22"/>
      <c r="C362" s="21"/>
      <c r="D362" s="21"/>
      <c r="E362" s="21"/>
      <c r="F362" s="21"/>
      <c r="G362" s="21"/>
      <c r="H362" s="21"/>
      <c r="I362" s="21"/>
    </row>
    <row r="363" spans="2:9" ht="15" customHeight="1" x14ac:dyDescent="0.25">
      <c r="B363" s="22"/>
      <c r="C363" s="21"/>
      <c r="D363" s="21"/>
      <c r="E363" s="21"/>
      <c r="F363" s="21"/>
      <c r="G363" s="21"/>
      <c r="H363" s="21"/>
      <c r="I363" s="21"/>
    </row>
    <row r="364" spans="2:9" ht="15" customHeight="1" x14ac:dyDescent="0.25">
      <c r="B364" s="22"/>
      <c r="C364" s="21"/>
      <c r="D364" s="21"/>
      <c r="E364" s="21"/>
      <c r="F364" s="21"/>
      <c r="G364" s="21"/>
      <c r="H364" s="21"/>
      <c r="I364" s="21"/>
    </row>
    <row r="365" spans="2:9" ht="15" customHeight="1" x14ac:dyDescent="0.25">
      <c r="B365" s="22"/>
      <c r="C365" s="21"/>
      <c r="D365" s="21"/>
      <c r="E365" s="21"/>
      <c r="F365" s="21"/>
      <c r="G365" s="21"/>
      <c r="H365" s="21"/>
      <c r="I365" s="21"/>
    </row>
    <row r="366" spans="2:9" ht="15" customHeight="1" x14ac:dyDescent="0.25">
      <c r="B366" s="22"/>
      <c r="C366" s="21"/>
      <c r="D366" s="21"/>
      <c r="E366" s="21"/>
      <c r="F366" s="21"/>
      <c r="G366" s="21"/>
      <c r="H366" s="21"/>
      <c r="I366" s="21"/>
    </row>
    <row r="367" spans="2:9" ht="15" customHeight="1" x14ac:dyDescent="0.25">
      <c r="B367" s="22"/>
      <c r="C367" s="21"/>
      <c r="D367" s="21"/>
      <c r="E367" s="21"/>
      <c r="F367" s="21"/>
      <c r="G367" s="21"/>
      <c r="H367" s="21"/>
      <c r="I367" s="21"/>
    </row>
    <row r="368" spans="2:9" ht="15" customHeight="1" x14ac:dyDescent="0.25">
      <c r="B368" s="22"/>
      <c r="C368" s="21"/>
      <c r="D368" s="21"/>
      <c r="E368" s="21"/>
      <c r="F368" s="21"/>
      <c r="G368" s="21"/>
      <c r="H368" s="21"/>
      <c r="I368" s="21"/>
    </row>
    <row r="369" spans="2:9" ht="15" customHeight="1" x14ac:dyDescent="0.25">
      <c r="B369" s="22"/>
      <c r="C369" s="21"/>
      <c r="D369" s="21"/>
      <c r="E369" s="21"/>
      <c r="F369" s="21"/>
      <c r="G369" s="21"/>
      <c r="H369" s="21"/>
      <c r="I369" s="21"/>
    </row>
    <row r="370" spans="2:9" ht="15" customHeight="1" x14ac:dyDescent="0.25">
      <c r="B370" s="22"/>
      <c r="C370" s="21"/>
      <c r="D370" s="21"/>
      <c r="E370" s="21"/>
      <c r="F370" s="21"/>
      <c r="G370" s="21"/>
      <c r="H370" s="21"/>
      <c r="I370" s="21"/>
    </row>
    <row r="371" spans="2:9" ht="15" customHeight="1" x14ac:dyDescent="0.25">
      <c r="B371" s="22"/>
      <c r="C371" s="21"/>
      <c r="D371" s="21"/>
      <c r="E371" s="21"/>
      <c r="F371" s="21"/>
      <c r="G371" s="21"/>
      <c r="H371" s="21"/>
      <c r="I371" s="21"/>
    </row>
    <row r="372" spans="2:9" ht="15" customHeight="1" x14ac:dyDescent="0.25">
      <c r="B372" s="22"/>
      <c r="C372" s="21"/>
      <c r="D372" s="21"/>
      <c r="E372" s="21"/>
      <c r="F372" s="21"/>
      <c r="G372" s="21"/>
      <c r="H372" s="21"/>
      <c r="I372" s="21"/>
    </row>
    <row r="373" spans="2:9" ht="15" customHeight="1" x14ac:dyDescent="0.25">
      <c r="B373" s="22"/>
      <c r="C373" s="21"/>
      <c r="D373" s="21"/>
      <c r="E373" s="21"/>
      <c r="F373" s="21"/>
      <c r="G373" s="21"/>
      <c r="H373" s="21"/>
      <c r="I373" s="21"/>
    </row>
    <row r="374" spans="2:9" ht="15" customHeight="1" x14ac:dyDescent="0.25">
      <c r="B374" s="22"/>
      <c r="C374" s="21"/>
      <c r="D374" s="21"/>
      <c r="E374" s="21"/>
      <c r="F374" s="21"/>
      <c r="G374" s="21"/>
      <c r="H374" s="21"/>
      <c r="I374" s="21"/>
    </row>
    <row r="375" spans="2:9" ht="15" customHeight="1" x14ac:dyDescent="0.25">
      <c r="B375" s="22"/>
      <c r="C375" s="21"/>
      <c r="D375" s="21"/>
      <c r="E375" s="21"/>
      <c r="F375" s="21"/>
      <c r="G375" s="21"/>
      <c r="H375" s="21"/>
      <c r="I375" s="21"/>
    </row>
    <row r="376" spans="2:9" ht="15" customHeight="1" x14ac:dyDescent="0.25">
      <c r="B376" s="22"/>
      <c r="C376" s="21"/>
      <c r="D376" s="21"/>
      <c r="E376" s="21"/>
      <c r="F376" s="21"/>
      <c r="G376" s="21"/>
      <c r="H376" s="21"/>
      <c r="I376" s="21"/>
    </row>
    <row r="377" spans="2:9" ht="15" customHeight="1" x14ac:dyDescent="0.25">
      <c r="B377" s="22"/>
      <c r="C377" s="21"/>
      <c r="D377" s="21"/>
      <c r="E377" s="21"/>
      <c r="F377" s="21"/>
      <c r="G377" s="21"/>
      <c r="H377" s="21"/>
      <c r="I377" s="21"/>
    </row>
    <row r="378" spans="2:9" ht="15" customHeight="1" x14ac:dyDescent="0.25">
      <c r="B378" s="22"/>
      <c r="C378" s="21"/>
      <c r="D378" s="21"/>
      <c r="E378" s="21"/>
      <c r="F378" s="21"/>
      <c r="G378" s="21"/>
      <c r="H378" s="21"/>
      <c r="I378" s="21"/>
    </row>
    <row r="379" spans="2:9" ht="15" customHeight="1" x14ac:dyDescent="0.25">
      <c r="B379" s="22"/>
      <c r="C379" s="21"/>
      <c r="D379" s="21"/>
      <c r="E379" s="21"/>
      <c r="F379" s="21"/>
      <c r="G379" s="21"/>
      <c r="H379" s="21"/>
      <c r="I379" s="21"/>
    </row>
    <row r="380" spans="2:9" ht="15" customHeight="1" x14ac:dyDescent="0.25">
      <c r="B380" s="22"/>
      <c r="C380" s="21"/>
      <c r="D380" s="21"/>
      <c r="E380" s="21"/>
      <c r="F380" s="21"/>
      <c r="G380" s="21"/>
      <c r="H380" s="21"/>
      <c r="I380" s="21"/>
    </row>
    <row r="381" spans="2:9" ht="15" customHeight="1" x14ac:dyDescent="0.25">
      <c r="B381" s="22"/>
      <c r="C381" s="21"/>
      <c r="D381" s="21"/>
      <c r="E381" s="21"/>
      <c r="F381" s="21"/>
      <c r="G381" s="21"/>
      <c r="H381" s="21"/>
      <c r="I381" s="21"/>
    </row>
    <row r="382" spans="2:9" ht="15" customHeight="1" x14ac:dyDescent="0.25">
      <c r="B382" s="22"/>
      <c r="C382" s="21"/>
      <c r="D382" s="21"/>
      <c r="E382" s="21"/>
      <c r="F382" s="21"/>
      <c r="G382" s="21"/>
      <c r="H382" s="21"/>
      <c r="I382" s="21"/>
    </row>
    <row r="383" spans="2:9" ht="15" customHeight="1" x14ac:dyDescent="0.25">
      <c r="B383" s="22"/>
      <c r="C383" s="21"/>
      <c r="D383" s="21"/>
      <c r="E383" s="21"/>
      <c r="F383" s="21"/>
      <c r="G383" s="21"/>
      <c r="H383" s="21"/>
      <c r="I383" s="21"/>
    </row>
    <row r="384" spans="2:9" ht="15" customHeight="1" x14ac:dyDescent="0.25">
      <c r="B384" s="22"/>
      <c r="C384" s="21"/>
      <c r="D384" s="21"/>
      <c r="E384" s="21"/>
      <c r="F384" s="21"/>
      <c r="G384" s="21"/>
      <c r="H384" s="21"/>
      <c r="I384" s="21"/>
    </row>
    <row r="385" spans="2:9" ht="15" customHeight="1" x14ac:dyDescent="0.25">
      <c r="B385" s="22"/>
      <c r="C385" s="21"/>
      <c r="D385" s="21"/>
      <c r="E385" s="21"/>
      <c r="F385" s="21"/>
      <c r="G385" s="21"/>
      <c r="H385" s="21"/>
      <c r="I385" s="21"/>
    </row>
    <row r="386" spans="2:9" ht="15" customHeight="1" x14ac:dyDescent="0.25">
      <c r="B386" s="22"/>
      <c r="C386" s="21"/>
      <c r="D386" s="21"/>
      <c r="E386" s="21"/>
      <c r="F386" s="21"/>
      <c r="G386" s="21"/>
      <c r="H386" s="21"/>
      <c r="I386" s="21"/>
    </row>
    <row r="387" spans="2:9" ht="15" customHeight="1" x14ac:dyDescent="0.25">
      <c r="B387" s="22"/>
      <c r="C387" s="21"/>
      <c r="D387" s="21"/>
      <c r="E387" s="21"/>
      <c r="F387" s="21"/>
      <c r="G387" s="21"/>
      <c r="H387" s="21"/>
      <c r="I387" s="21"/>
    </row>
    <row r="388" spans="2:9" ht="15" customHeight="1" x14ac:dyDescent="0.25">
      <c r="B388" s="22"/>
      <c r="C388" s="21"/>
      <c r="D388" s="21"/>
      <c r="E388" s="21"/>
      <c r="F388" s="21"/>
      <c r="G388" s="21"/>
      <c r="H388" s="21"/>
      <c r="I388" s="21"/>
    </row>
    <row r="389" spans="2:9" ht="15" customHeight="1" x14ac:dyDescent="0.25">
      <c r="B389" s="22"/>
      <c r="C389" s="21"/>
      <c r="D389" s="21"/>
      <c r="E389" s="21"/>
      <c r="F389" s="21"/>
      <c r="G389" s="21"/>
      <c r="H389" s="21"/>
      <c r="I389" s="21"/>
    </row>
    <row r="390" spans="2:9" ht="15" customHeight="1" x14ac:dyDescent="0.25">
      <c r="B390" s="22"/>
      <c r="C390" s="21"/>
      <c r="D390" s="21"/>
      <c r="E390" s="21"/>
      <c r="F390" s="21"/>
      <c r="G390" s="21"/>
      <c r="H390" s="21"/>
      <c r="I390" s="21"/>
    </row>
    <row r="391" spans="2:9" ht="15" customHeight="1" x14ac:dyDescent="0.25">
      <c r="B391" s="22"/>
      <c r="C391" s="21"/>
      <c r="D391" s="21"/>
      <c r="E391" s="21"/>
      <c r="F391" s="21"/>
      <c r="G391" s="21"/>
      <c r="H391" s="21"/>
      <c r="I391" s="21"/>
    </row>
    <row r="392" spans="2:9" ht="15" customHeight="1" x14ac:dyDescent="0.25">
      <c r="B392" s="22"/>
      <c r="C392" s="21"/>
      <c r="D392" s="21"/>
      <c r="E392" s="21"/>
      <c r="F392" s="21"/>
      <c r="G392" s="21"/>
      <c r="H392" s="21"/>
      <c r="I392" s="21"/>
    </row>
    <row r="393" spans="2:9" ht="15" customHeight="1" x14ac:dyDescent="0.25">
      <c r="B393" s="22"/>
      <c r="C393" s="21"/>
      <c r="D393" s="21"/>
      <c r="E393" s="21"/>
      <c r="F393" s="21"/>
      <c r="G393" s="21"/>
      <c r="H393" s="21"/>
      <c r="I393" s="21"/>
    </row>
    <row r="394" spans="2:9" ht="15" customHeight="1" x14ac:dyDescent="0.25">
      <c r="B394" s="22"/>
      <c r="C394" s="21"/>
      <c r="D394" s="21"/>
      <c r="E394" s="21"/>
      <c r="F394" s="21"/>
      <c r="G394" s="21"/>
      <c r="H394" s="21"/>
      <c r="I394" s="21"/>
    </row>
    <row r="395" spans="2:9" ht="15" customHeight="1" x14ac:dyDescent="0.25">
      <c r="B395" s="22"/>
      <c r="C395" s="21"/>
      <c r="D395" s="21"/>
      <c r="E395" s="21"/>
      <c r="F395" s="21"/>
      <c r="G395" s="21"/>
      <c r="H395" s="21"/>
      <c r="I395" s="21"/>
    </row>
    <row r="396" spans="2:9" ht="15" customHeight="1" x14ac:dyDescent="0.25">
      <c r="B396" s="22"/>
      <c r="C396" s="21"/>
      <c r="D396" s="21"/>
      <c r="E396" s="21"/>
      <c r="F396" s="21"/>
      <c r="G396" s="21"/>
      <c r="H396" s="21"/>
      <c r="I396" s="21"/>
    </row>
    <row r="397" spans="2:9" ht="15" customHeight="1" x14ac:dyDescent="0.25">
      <c r="B397" s="22"/>
      <c r="C397" s="21"/>
      <c r="D397" s="21"/>
      <c r="E397" s="21"/>
      <c r="F397" s="21"/>
      <c r="G397" s="21"/>
      <c r="H397" s="21"/>
      <c r="I397" s="21"/>
    </row>
    <row r="398" spans="2:9" ht="15" customHeight="1" x14ac:dyDescent="0.25">
      <c r="B398" s="22"/>
      <c r="C398" s="21"/>
      <c r="D398" s="21"/>
      <c r="E398" s="21"/>
      <c r="F398" s="21"/>
      <c r="G398" s="21"/>
      <c r="H398" s="21"/>
      <c r="I398" s="21"/>
    </row>
    <row r="399" spans="2:9" ht="15" customHeight="1" x14ac:dyDescent="0.25">
      <c r="B399" s="22"/>
      <c r="C399" s="21"/>
      <c r="D399" s="21"/>
      <c r="E399" s="21"/>
      <c r="F399" s="21"/>
      <c r="G399" s="21"/>
      <c r="H399" s="21"/>
      <c r="I399" s="21"/>
    </row>
    <row r="400" spans="2:9" ht="15" customHeight="1" x14ac:dyDescent="0.25">
      <c r="B400" s="22"/>
      <c r="C400" s="21"/>
      <c r="D400" s="21"/>
      <c r="E400" s="21"/>
      <c r="F400" s="21"/>
      <c r="G400" s="21"/>
      <c r="H400" s="21"/>
      <c r="I400" s="21"/>
    </row>
    <row r="401" spans="2:9" ht="15" customHeight="1" x14ac:dyDescent="0.25">
      <c r="B401" s="22"/>
      <c r="C401" s="21"/>
      <c r="D401" s="21"/>
      <c r="E401" s="21"/>
      <c r="F401" s="21"/>
      <c r="G401" s="21"/>
      <c r="H401" s="21"/>
      <c r="I401" s="21"/>
    </row>
    <row r="402" spans="2:9" ht="15" customHeight="1" x14ac:dyDescent="0.25">
      <c r="B402" s="22"/>
      <c r="C402" s="21"/>
      <c r="D402" s="21"/>
      <c r="E402" s="21"/>
      <c r="F402" s="21"/>
      <c r="G402" s="21"/>
      <c r="H402" s="21"/>
      <c r="I402" s="21"/>
    </row>
    <row r="403" spans="2:9" ht="15" customHeight="1" x14ac:dyDescent="0.25">
      <c r="B403" s="22"/>
      <c r="C403" s="21"/>
      <c r="D403" s="21"/>
      <c r="E403" s="21"/>
      <c r="F403" s="21"/>
      <c r="G403" s="21"/>
      <c r="H403" s="21"/>
      <c r="I403" s="21"/>
    </row>
    <row r="404" spans="2:9" ht="15" customHeight="1" x14ac:dyDescent="0.25">
      <c r="B404" s="22"/>
      <c r="C404" s="21"/>
      <c r="D404" s="21"/>
      <c r="E404" s="21"/>
      <c r="F404" s="21"/>
      <c r="G404" s="21"/>
      <c r="H404" s="21"/>
      <c r="I404" s="21"/>
    </row>
    <row r="405" spans="2:9" ht="15" customHeight="1" x14ac:dyDescent="0.25">
      <c r="B405" s="22"/>
      <c r="C405" s="21"/>
      <c r="D405" s="21"/>
      <c r="E405" s="21"/>
      <c r="F405" s="21"/>
      <c r="G405" s="21"/>
      <c r="H405" s="21"/>
      <c r="I405" s="21"/>
    </row>
    <row r="406" spans="2:9" ht="15" customHeight="1" x14ac:dyDescent="0.25">
      <c r="B406" s="22"/>
      <c r="C406" s="21"/>
      <c r="D406" s="21"/>
      <c r="E406" s="21"/>
      <c r="F406" s="21"/>
      <c r="G406" s="21"/>
      <c r="H406" s="21"/>
      <c r="I406" s="21"/>
    </row>
    <row r="407" spans="2:9" ht="15" customHeight="1" x14ac:dyDescent="0.25">
      <c r="B407" s="22"/>
      <c r="C407" s="21"/>
      <c r="D407" s="21"/>
      <c r="E407" s="21"/>
      <c r="F407" s="21"/>
      <c r="G407" s="21"/>
      <c r="H407" s="21"/>
      <c r="I407" s="21"/>
    </row>
    <row r="408" spans="2:9" ht="15" customHeight="1" x14ac:dyDescent="0.25">
      <c r="B408" s="22"/>
      <c r="C408" s="21"/>
      <c r="D408" s="21"/>
      <c r="E408" s="21"/>
      <c r="F408" s="21"/>
      <c r="G408" s="21"/>
      <c r="H408" s="21"/>
      <c r="I408" s="21"/>
    </row>
    <row r="409" spans="2:9" ht="15" customHeight="1" x14ac:dyDescent="0.25">
      <c r="B409" s="22"/>
      <c r="C409" s="21"/>
      <c r="D409" s="21"/>
      <c r="E409" s="21"/>
      <c r="F409" s="21"/>
      <c r="G409" s="21"/>
      <c r="H409" s="21"/>
      <c r="I409" s="21"/>
    </row>
    <row r="410" spans="2:9" ht="15" customHeight="1" x14ac:dyDescent="0.25">
      <c r="B410" s="22"/>
      <c r="C410" s="21"/>
      <c r="D410" s="21"/>
      <c r="E410" s="21"/>
      <c r="F410" s="21"/>
      <c r="G410" s="21"/>
      <c r="H410" s="21"/>
      <c r="I410" s="21"/>
    </row>
    <row r="411" spans="2:9" ht="15" customHeight="1" x14ac:dyDescent="0.25">
      <c r="B411" s="22"/>
      <c r="C411" s="21"/>
      <c r="D411" s="21"/>
      <c r="E411" s="21"/>
      <c r="F411" s="21"/>
      <c r="G411" s="21"/>
      <c r="H411" s="21"/>
      <c r="I411" s="21"/>
    </row>
    <row r="412" spans="2:9" ht="15" customHeight="1" x14ac:dyDescent="0.25">
      <c r="B412" s="22"/>
      <c r="C412" s="21"/>
      <c r="D412" s="21"/>
      <c r="E412" s="21"/>
      <c r="F412" s="21"/>
      <c r="G412" s="21"/>
      <c r="H412" s="21"/>
      <c r="I412" s="21"/>
    </row>
    <row r="413" spans="2:9" ht="15" customHeight="1" x14ac:dyDescent="0.25">
      <c r="B413" s="22"/>
      <c r="C413" s="21"/>
      <c r="D413" s="21"/>
      <c r="E413" s="21"/>
      <c r="F413" s="21"/>
      <c r="G413" s="21"/>
      <c r="H413" s="21"/>
      <c r="I413" s="21"/>
    </row>
    <row r="414" spans="2:9" ht="15" customHeight="1" x14ac:dyDescent="0.25">
      <c r="B414" s="22"/>
      <c r="C414" s="21"/>
      <c r="D414" s="21"/>
      <c r="E414" s="21"/>
      <c r="F414" s="21"/>
      <c r="G414" s="21"/>
      <c r="H414" s="21"/>
      <c r="I414" s="21"/>
    </row>
    <row r="415" spans="2:9" ht="15" customHeight="1" x14ac:dyDescent="0.25">
      <c r="B415" s="22"/>
      <c r="C415" s="21"/>
      <c r="D415" s="21"/>
      <c r="E415" s="21"/>
      <c r="F415" s="21"/>
      <c r="G415" s="21"/>
      <c r="H415" s="21"/>
      <c r="I415" s="21"/>
    </row>
    <row r="416" spans="2:9" ht="15" customHeight="1" x14ac:dyDescent="0.25">
      <c r="B416" s="22"/>
      <c r="C416" s="21"/>
      <c r="D416" s="21"/>
      <c r="E416" s="21"/>
      <c r="F416" s="21"/>
      <c r="G416" s="21"/>
      <c r="H416" s="21"/>
      <c r="I416" s="21"/>
    </row>
    <row r="417" spans="2:9" ht="15" customHeight="1" x14ac:dyDescent="0.25">
      <c r="B417" s="22"/>
      <c r="C417" s="21"/>
      <c r="D417" s="21"/>
      <c r="E417" s="21"/>
      <c r="F417" s="21"/>
      <c r="G417" s="21"/>
      <c r="H417" s="21"/>
      <c r="I417" s="21"/>
    </row>
    <row r="418" spans="2:9" ht="15" customHeight="1" x14ac:dyDescent="0.25">
      <c r="B418" s="22"/>
      <c r="C418" s="21"/>
      <c r="D418" s="21"/>
      <c r="E418" s="21"/>
      <c r="F418" s="21"/>
      <c r="G418" s="21"/>
      <c r="H418" s="21"/>
      <c r="I418" s="21"/>
    </row>
    <row r="419" spans="2:9" ht="15" customHeight="1" x14ac:dyDescent="0.25">
      <c r="B419" s="22"/>
      <c r="C419" s="21"/>
      <c r="D419" s="21"/>
      <c r="E419" s="21"/>
      <c r="F419" s="21"/>
      <c r="G419" s="21"/>
      <c r="H419" s="21"/>
      <c r="I419" s="21"/>
    </row>
    <row r="420" spans="2:9" ht="15" customHeight="1" x14ac:dyDescent="0.25">
      <c r="B420" s="22"/>
      <c r="C420" s="21"/>
      <c r="D420" s="21"/>
      <c r="E420" s="21"/>
      <c r="F420" s="21"/>
      <c r="G420" s="21"/>
      <c r="H420" s="21"/>
      <c r="I420" s="21"/>
    </row>
    <row r="421" spans="2:9" ht="15" customHeight="1" x14ac:dyDescent="0.25">
      <c r="B421" s="22"/>
      <c r="C421" s="21"/>
      <c r="D421" s="21"/>
      <c r="E421" s="21"/>
      <c r="F421" s="21"/>
      <c r="G421" s="21"/>
      <c r="H421" s="21"/>
      <c r="I421" s="21"/>
    </row>
    <row r="422" spans="2:9" ht="15" customHeight="1" x14ac:dyDescent="0.25">
      <c r="B422" s="22"/>
      <c r="C422" s="21"/>
      <c r="D422" s="21"/>
      <c r="E422" s="21"/>
      <c r="F422" s="21"/>
      <c r="G422" s="21"/>
      <c r="H422" s="21"/>
      <c r="I422" s="21"/>
    </row>
    <row r="423" spans="2:9" ht="15" customHeight="1" x14ac:dyDescent="0.25">
      <c r="B423" s="22"/>
      <c r="C423" s="21"/>
      <c r="D423" s="21"/>
      <c r="E423" s="21"/>
      <c r="F423" s="21"/>
      <c r="G423" s="21"/>
      <c r="H423" s="21"/>
      <c r="I423" s="21"/>
    </row>
    <row r="424" spans="2:9" ht="15" customHeight="1" x14ac:dyDescent="0.25">
      <c r="B424" s="22"/>
      <c r="C424" s="21"/>
      <c r="D424" s="21"/>
      <c r="E424" s="21"/>
      <c r="F424" s="21"/>
      <c r="G424" s="21"/>
      <c r="H424" s="21"/>
      <c r="I424" s="21"/>
    </row>
    <row r="425" spans="2:9" ht="15" customHeight="1" x14ac:dyDescent="0.25">
      <c r="B425" s="22"/>
      <c r="C425" s="21"/>
      <c r="D425" s="21"/>
      <c r="E425" s="21"/>
      <c r="F425" s="21"/>
      <c r="G425" s="21"/>
      <c r="H425" s="21"/>
      <c r="I425" s="21"/>
    </row>
    <row r="426" spans="2:9" ht="15" customHeight="1" x14ac:dyDescent="0.25">
      <c r="B426" s="22"/>
      <c r="C426" s="21"/>
      <c r="D426" s="21"/>
      <c r="E426" s="21"/>
      <c r="F426" s="21"/>
      <c r="G426" s="21"/>
      <c r="H426" s="21"/>
      <c r="I426" s="21"/>
    </row>
    <row r="427" spans="2:9" ht="15" customHeight="1" x14ac:dyDescent="0.25">
      <c r="B427" s="22"/>
      <c r="C427" s="21"/>
      <c r="D427" s="21"/>
      <c r="E427" s="21"/>
      <c r="F427" s="21"/>
      <c r="G427" s="21"/>
      <c r="H427" s="21"/>
      <c r="I427" s="21"/>
    </row>
    <row r="428" spans="2:9" ht="15" customHeight="1" x14ac:dyDescent="0.25">
      <c r="B428" s="22"/>
      <c r="C428" s="21"/>
      <c r="D428" s="21"/>
      <c r="E428" s="21"/>
      <c r="F428" s="21"/>
      <c r="G428" s="21"/>
      <c r="H428" s="21"/>
      <c r="I428" s="21"/>
    </row>
    <row r="429" spans="2:9" ht="15" customHeight="1" x14ac:dyDescent="0.25">
      <c r="B429" s="22"/>
      <c r="C429" s="21"/>
      <c r="D429" s="21"/>
      <c r="E429" s="21"/>
      <c r="F429" s="21"/>
      <c r="G429" s="21"/>
      <c r="H429" s="21"/>
      <c r="I429" s="21"/>
    </row>
    <row r="430" spans="2:9" ht="15" customHeight="1" x14ac:dyDescent="0.25">
      <c r="B430" s="22"/>
      <c r="C430" s="21"/>
      <c r="D430" s="21"/>
      <c r="E430" s="21"/>
      <c r="F430" s="21"/>
      <c r="G430" s="21"/>
      <c r="H430" s="21"/>
      <c r="I430" s="21"/>
    </row>
    <row r="431" spans="2:9" ht="15" customHeight="1" x14ac:dyDescent="0.25">
      <c r="B431" s="22"/>
      <c r="C431" s="21"/>
      <c r="D431" s="21"/>
      <c r="E431" s="21"/>
      <c r="F431" s="21"/>
      <c r="G431" s="21"/>
      <c r="H431" s="21"/>
      <c r="I431" s="21"/>
    </row>
    <row r="432" spans="2:9" ht="15" customHeight="1" x14ac:dyDescent="0.25">
      <c r="B432" s="22"/>
      <c r="C432" s="21"/>
      <c r="D432" s="21"/>
      <c r="E432" s="21"/>
      <c r="F432" s="21"/>
      <c r="G432" s="21"/>
      <c r="H432" s="21"/>
      <c r="I432" s="21"/>
    </row>
    <row r="433" spans="2:9" ht="15" customHeight="1" x14ac:dyDescent="0.25">
      <c r="B433" s="22"/>
      <c r="C433" s="21"/>
      <c r="D433" s="21"/>
      <c r="E433" s="21"/>
      <c r="F433" s="21"/>
      <c r="G433" s="21"/>
      <c r="H433" s="21"/>
      <c r="I433" s="21"/>
    </row>
    <row r="434" spans="2:9" ht="15" customHeight="1" x14ac:dyDescent="0.25">
      <c r="B434" s="22"/>
      <c r="C434" s="21"/>
      <c r="D434" s="21"/>
      <c r="E434" s="21"/>
      <c r="F434" s="21"/>
      <c r="G434" s="21"/>
      <c r="H434" s="21"/>
      <c r="I434" s="21"/>
    </row>
    <row r="435" spans="2:9" ht="15" customHeight="1" x14ac:dyDescent="0.25">
      <c r="B435" s="22"/>
      <c r="C435" s="21"/>
      <c r="D435" s="21"/>
      <c r="E435" s="21"/>
      <c r="F435" s="21"/>
      <c r="G435" s="21"/>
      <c r="H435" s="21"/>
      <c r="I435" s="21"/>
    </row>
    <row r="436" spans="2:9" ht="15" customHeight="1" x14ac:dyDescent="0.25">
      <c r="B436" s="22"/>
      <c r="C436" s="21"/>
      <c r="D436" s="21"/>
      <c r="E436" s="21"/>
      <c r="F436" s="21"/>
      <c r="G436" s="21"/>
      <c r="H436" s="21"/>
      <c r="I436" s="21"/>
    </row>
    <row r="437" spans="2:9" ht="15" customHeight="1" x14ac:dyDescent="0.25">
      <c r="B437" s="22"/>
      <c r="C437" s="21"/>
      <c r="D437" s="21"/>
      <c r="E437" s="21"/>
      <c r="F437" s="21"/>
      <c r="G437" s="21"/>
      <c r="H437" s="21"/>
      <c r="I437" s="21"/>
    </row>
    <row r="438" spans="2:9" ht="15" customHeight="1" x14ac:dyDescent="0.25">
      <c r="B438" s="22"/>
      <c r="C438" s="21"/>
      <c r="D438" s="21"/>
      <c r="E438" s="21"/>
      <c r="F438" s="21"/>
      <c r="G438" s="21"/>
      <c r="H438" s="21"/>
      <c r="I438" s="21"/>
    </row>
    <row r="439" spans="2:9" ht="15" customHeight="1" x14ac:dyDescent="0.25">
      <c r="B439" s="22"/>
      <c r="C439" s="21"/>
      <c r="D439" s="21"/>
      <c r="E439" s="21"/>
      <c r="F439" s="21"/>
      <c r="G439" s="21"/>
      <c r="H439" s="21"/>
      <c r="I439" s="21"/>
    </row>
    <row r="440" spans="2:9" ht="15" customHeight="1" x14ac:dyDescent="0.25">
      <c r="B440" s="22"/>
      <c r="C440" s="21"/>
      <c r="D440" s="21"/>
      <c r="E440" s="21"/>
      <c r="F440" s="21"/>
      <c r="G440" s="21"/>
      <c r="H440" s="21"/>
      <c r="I440" s="21"/>
    </row>
    <row r="441" spans="2:9" ht="15" customHeight="1" x14ac:dyDescent="0.25">
      <c r="B441" s="22"/>
      <c r="C441" s="21"/>
      <c r="D441" s="21"/>
      <c r="E441" s="21"/>
      <c r="F441" s="21"/>
      <c r="G441" s="21"/>
      <c r="H441" s="21"/>
      <c r="I441" s="21"/>
    </row>
    <row r="442" spans="2:9" ht="15" customHeight="1" x14ac:dyDescent="0.25">
      <c r="B442" s="22"/>
      <c r="C442" s="21"/>
      <c r="D442" s="21"/>
      <c r="E442" s="21"/>
      <c r="F442" s="21"/>
      <c r="G442" s="21"/>
      <c r="H442" s="21"/>
      <c r="I442" s="21"/>
    </row>
    <row r="443" spans="2:9" ht="15" customHeight="1" x14ac:dyDescent="0.25">
      <c r="B443" s="22"/>
      <c r="C443" s="21"/>
      <c r="D443" s="21"/>
      <c r="E443" s="21"/>
      <c r="F443" s="21"/>
      <c r="G443" s="21"/>
      <c r="H443" s="21"/>
      <c r="I443" s="21"/>
    </row>
    <row r="444" spans="2:9" ht="15" customHeight="1" x14ac:dyDescent="0.25">
      <c r="B444" s="22"/>
      <c r="C444" s="21"/>
      <c r="D444" s="21"/>
      <c r="E444" s="21"/>
      <c r="F444" s="21"/>
      <c r="G444" s="21"/>
      <c r="H444" s="21"/>
      <c r="I444" s="21"/>
    </row>
    <row r="445" spans="2:9" ht="15" customHeight="1" x14ac:dyDescent="0.25">
      <c r="B445" s="22"/>
      <c r="C445" s="21"/>
      <c r="D445" s="21"/>
      <c r="E445" s="21"/>
      <c r="F445" s="21"/>
      <c r="G445" s="21"/>
      <c r="H445" s="21"/>
      <c r="I445" s="21"/>
    </row>
  </sheetData>
  <mergeCells count="3">
    <mergeCell ref="A4:A8"/>
    <mergeCell ref="A10:G10"/>
    <mergeCell ref="I10:M10"/>
  </mergeCells>
  <printOptions headings="1" gridLines="1"/>
  <pageMargins left="0.75" right="0.75" top="1" bottom="1" header="0.5" footer="0.5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5"/>
  <sheetViews>
    <sheetView topLeftCell="A7" workbookViewId="0">
      <selection activeCell="H3" sqref="H3"/>
    </sheetView>
  </sheetViews>
  <sheetFormatPr defaultColWidth="11" defaultRowHeight="15" customHeight="1" x14ac:dyDescent="0.25"/>
  <cols>
    <col min="1" max="1" width="12" style="2" customWidth="1"/>
    <col min="2" max="2" width="9.875" style="2" customWidth="1"/>
    <col min="3" max="3" width="9.625" style="2" customWidth="1"/>
    <col min="4" max="4" width="8.5" style="2" customWidth="1"/>
    <col min="5" max="5" width="7.625" style="2" customWidth="1"/>
    <col min="6" max="6" width="12.125" style="2" customWidth="1"/>
    <col min="7" max="7" width="7.125" style="2" customWidth="1"/>
    <col min="8" max="8" width="9.625" style="2" customWidth="1"/>
    <col min="9" max="9" width="11.125" style="2" customWidth="1"/>
    <col min="10" max="16384" width="11" style="2"/>
  </cols>
  <sheetData>
    <row r="1" spans="1:15" ht="15" customHeight="1" x14ac:dyDescent="0.25">
      <c r="B1" s="1" t="s">
        <v>5</v>
      </c>
      <c r="I1" s="3" t="s">
        <v>4</v>
      </c>
    </row>
    <row r="2" spans="1:15" ht="15" customHeight="1" x14ac:dyDescent="0.25">
      <c r="B2" s="4" t="s">
        <v>6</v>
      </c>
      <c r="I2" s="3" t="s">
        <v>7</v>
      </c>
    </row>
    <row r="3" spans="1:15" ht="15" customHeight="1" thickBot="1" x14ac:dyDescent="0.3">
      <c r="A3" s="29"/>
      <c r="B3" s="30" t="s">
        <v>15</v>
      </c>
      <c r="C3" s="31" t="s">
        <v>16</v>
      </c>
      <c r="D3" s="31" t="s">
        <v>17</v>
      </c>
      <c r="E3" s="31" t="s">
        <v>24</v>
      </c>
      <c r="F3" s="31" t="s">
        <v>25</v>
      </c>
      <c r="G3" s="31" t="s">
        <v>26</v>
      </c>
      <c r="I3" s="3" t="s">
        <v>8</v>
      </c>
    </row>
    <row r="4" spans="1:15" ht="15" customHeight="1" x14ac:dyDescent="0.25">
      <c r="A4" s="51" t="s">
        <v>27</v>
      </c>
      <c r="B4" s="32" t="s">
        <v>16</v>
      </c>
      <c r="C4" s="19">
        <v>0</v>
      </c>
      <c r="D4" s="6">
        <v>0</v>
      </c>
      <c r="E4" s="6">
        <v>0</v>
      </c>
      <c r="F4" s="13">
        <v>50</v>
      </c>
      <c r="G4" s="14">
        <v>80</v>
      </c>
      <c r="I4" s="24">
        <v>2000</v>
      </c>
      <c r="J4" s="2" t="s">
        <v>19</v>
      </c>
    </row>
    <row r="5" spans="1:15" ht="15" customHeight="1" x14ac:dyDescent="0.25">
      <c r="A5" s="51"/>
      <c r="B5" s="32" t="s">
        <v>17</v>
      </c>
      <c r="C5" s="15">
        <v>0.67500000000000004</v>
      </c>
      <c r="D5" s="12">
        <v>0.70299999999999996</v>
      </c>
      <c r="E5" s="8">
        <v>0</v>
      </c>
      <c r="F5" s="8">
        <v>0</v>
      </c>
      <c r="G5" s="9">
        <v>0</v>
      </c>
      <c r="I5" s="25">
        <v>500</v>
      </c>
      <c r="J5" s="2" t="s">
        <v>20</v>
      </c>
    </row>
    <row r="6" spans="1:15" ht="15" customHeight="1" x14ac:dyDescent="0.25">
      <c r="A6" s="51"/>
      <c r="B6" s="32" t="s">
        <v>24</v>
      </c>
      <c r="C6" s="7">
        <v>0</v>
      </c>
      <c r="D6" s="16">
        <v>4.7E-2</v>
      </c>
      <c r="E6" s="12">
        <v>0.65700000000000003</v>
      </c>
      <c r="F6" s="8">
        <v>0</v>
      </c>
      <c r="G6" s="9">
        <v>0</v>
      </c>
      <c r="I6" s="25">
        <v>300</v>
      </c>
      <c r="J6" s="2" t="s">
        <v>21</v>
      </c>
    </row>
    <row r="7" spans="1:15" ht="15" customHeight="1" x14ac:dyDescent="0.25">
      <c r="A7" s="51"/>
      <c r="B7" s="32" t="s">
        <v>25</v>
      </c>
      <c r="C7" s="7">
        <v>0</v>
      </c>
      <c r="D7" s="8">
        <v>0</v>
      </c>
      <c r="E7" s="16">
        <v>1.9E-2</v>
      </c>
      <c r="F7" s="12">
        <v>0.68200000000000005</v>
      </c>
      <c r="G7" s="9">
        <v>0</v>
      </c>
      <c r="I7" s="25">
        <v>300</v>
      </c>
      <c r="J7" s="2" t="s">
        <v>22</v>
      </c>
    </row>
    <row r="8" spans="1:15" ht="15" customHeight="1" thickBot="1" x14ac:dyDescent="0.3">
      <c r="A8" s="51"/>
      <c r="B8" s="32" t="s">
        <v>26</v>
      </c>
      <c r="C8" s="10">
        <v>0</v>
      </c>
      <c r="D8" s="11">
        <v>0</v>
      </c>
      <c r="E8" s="11">
        <v>0</v>
      </c>
      <c r="F8" s="17">
        <v>6.0999999999999999E-2</v>
      </c>
      <c r="G8" s="18">
        <v>0.80910000000000004</v>
      </c>
      <c r="I8" s="26">
        <v>2</v>
      </c>
      <c r="J8" s="2" t="s">
        <v>23</v>
      </c>
    </row>
    <row r="9" spans="1:15" ht="15" customHeight="1" thickBot="1" x14ac:dyDescent="0.3">
      <c r="B9" s="5"/>
      <c r="C9" s="8"/>
      <c r="D9" s="8"/>
      <c r="E9" s="8"/>
      <c r="F9" s="27"/>
      <c r="G9" s="27"/>
      <c r="I9" s="23"/>
    </row>
    <row r="10" spans="1:15" ht="15" customHeight="1" x14ac:dyDescent="0.25">
      <c r="A10" s="52" t="s">
        <v>13</v>
      </c>
      <c r="B10" s="53"/>
      <c r="C10" s="53"/>
      <c r="D10" s="53"/>
      <c r="E10" s="53"/>
      <c r="F10" s="53"/>
      <c r="G10" s="54"/>
      <c r="H10" s="28" t="s">
        <v>14</v>
      </c>
      <c r="I10" s="52" t="s">
        <v>12</v>
      </c>
      <c r="J10" s="53"/>
      <c r="K10" s="53"/>
      <c r="L10" s="53"/>
      <c r="M10" s="54"/>
    </row>
    <row r="11" spans="1:15" ht="15" customHeight="1" thickBot="1" x14ac:dyDescent="0.3">
      <c r="A11" s="33" t="s">
        <v>3</v>
      </c>
      <c r="B11" s="34" t="s">
        <v>1</v>
      </c>
      <c r="C11" s="34" t="s">
        <v>10</v>
      </c>
      <c r="D11" s="34" t="s">
        <v>11</v>
      </c>
      <c r="E11" s="34" t="s">
        <v>18</v>
      </c>
      <c r="F11" s="34" t="s">
        <v>2</v>
      </c>
      <c r="G11" s="35" t="s">
        <v>0</v>
      </c>
      <c r="H11" s="36" t="s">
        <v>9</v>
      </c>
      <c r="I11" s="34" t="s">
        <v>1</v>
      </c>
      <c r="J11" s="34" t="s">
        <v>10</v>
      </c>
      <c r="K11" s="34" t="s">
        <v>11</v>
      </c>
      <c r="L11" s="34" t="s">
        <v>18</v>
      </c>
      <c r="M11" s="35" t="s">
        <v>2</v>
      </c>
    </row>
    <row r="12" spans="1:15" ht="15" customHeight="1" thickBot="1" x14ac:dyDescent="0.3">
      <c r="A12" s="44">
        <v>0</v>
      </c>
      <c r="B12" s="45">
        <v>2000</v>
      </c>
      <c r="C12" s="45">
        <v>500</v>
      </c>
      <c r="D12" s="45">
        <v>300</v>
      </c>
      <c r="E12" s="45">
        <v>300</v>
      </c>
      <c r="F12" s="45">
        <v>2</v>
      </c>
      <c r="G12" s="46">
        <f>SUM(B12:F12)</f>
        <v>3102</v>
      </c>
      <c r="H12" s="40">
        <f>G13/G12</f>
        <v>5.5810181173436488</v>
      </c>
      <c r="I12" s="37">
        <f>B12/G12</f>
        <v>0.64474532559638942</v>
      </c>
      <c r="J12" s="38">
        <f>C12/G12</f>
        <v>0.16118633139909735</v>
      </c>
      <c r="K12" s="38">
        <f>D12/G12</f>
        <v>9.6711798839458407E-2</v>
      </c>
      <c r="L12" s="38">
        <f>E12/G12</f>
        <v>9.6711798839458407E-2</v>
      </c>
      <c r="M12" s="39">
        <f>F12/G12</f>
        <v>6.4474532559638943E-4</v>
      </c>
      <c r="O12" s="20"/>
    </row>
    <row r="13" spans="1:15" ht="15" customHeight="1" thickBot="1" x14ac:dyDescent="0.25">
      <c r="A13" s="47">
        <f>A12+1</f>
        <v>1</v>
      </c>
      <c r="B13" s="48">
        <f>Ph_sa*E12+Ph_a*F12</f>
        <v>15160</v>
      </c>
      <c r="C13" s="49">
        <f>Psj_h*B12+Psj_sj*C12</f>
        <v>1701.5</v>
      </c>
      <c r="D13" s="48">
        <f>+Plj_sj*C12+Plj_lj*D12</f>
        <v>220.60000000000002</v>
      </c>
      <c r="E13" s="48">
        <f>Psa_lj*D12+Psa_sa*E12</f>
        <v>210.3</v>
      </c>
      <c r="F13" s="48">
        <f>Pa_sa*E12+Pa_a*F12</f>
        <v>19.918200000000002</v>
      </c>
      <c r="G13" s="50">
        <f>SUM(B13:F13)</f>
        <v>17312.318199999998</v>
      </c>
      <c r="H13" s="40">
        <f t="shared" ref="H13:H76" si="0">G14/G13</f>
        <v>1.3827769937604317</v>
      </c>
      <c r="I13" s="37">
        <f t="shared" ref="I13:I76" si="1">B13/G13</f>
        <v>0.87567706559367664</v>
      </c>
      <c r="J13" s="38">
        <f t="shared" ref="J13:J76" si="2">C13/G13</f>
        <v>9.8282620521612185E-2</v>
      </c>
      <c r="K13" s="38">
        <f t="shared" ref="K13:K76" si="3">D13/G13</f>
        <v>1.2742372075855216E-2</v>
      </c>
      <c r="L13" s="38">
        <f t="shared" ref="L13:L76" si="4">E13/G13</f>
        <v>1.2147419979838404E-2</v>
      </c>
      <c r="M13" s="39">
        <f t="shared" ref="M13:M76" si="5">F13/G13</f>
        <v>1.1505218290176762E-3</v>
      </c>
    </row>
    <row r="14" spans="1:15" ht="15" customHeight="1" thickBot="1" x14ac:dyDescent="0.25">
      <c r="A14" s="47">
        <f t="shared" ref="A14:A77" si="6">A13+1</f>
        <v>2</v>
      </c>
      <c r="B14" s="48">
        <f>Ph_sa*E13+Ph_a*F13</f>
        <v>12108.456</v>
      </c>
      <c r="C14" s="49">
        <f>Psj_h*B13+Psj_sj*C13</f>
        <v>11429.154500000001</v>
      </c>
      <c r="D14" s="48">
        <f>+Plj_sj*C13+Plj_lj*D13</f>
        <v>224.90470000000005</v>
      </c>
      <c r="E14" s="48">
        <f>Psa_lj*D13+Psa_sa*E13</f>
        <v>147.61600000000001</v>
      </c>
      <c r="F14" s="48">
        <f>Pa_sa*E13+Pa_a*F13</f>
        <v>28.944115620000005</v>
      </c>
      <c r="G14" s="50">
        <f t="shared" ref="G14:G77" si="7">SUM(B14:F14)</f>
        <v>23939.075315620004</v>
      </c>
      <c r="H14" s="40">
        <f t="shared" si="0"/>
        <v>1.116439775612776</v>
      </c>
      <c r="I14" s="37">
        <f t="shared" si="1"/>
        <v>0.50580299532703155</v>
      </c>
      <c r="J14" s="38">
        <f t="shared" si="2"/>
        <v>0.47742673220726251</v>
      </c>
      <c r="K14" s="38">
        <f t="shared" si="3"/>
        <v>9.3948783332183268E-3</v>
      </c>
      <c r="L14" s="38">
        <f t="shared" si="4"/>
        <v>6.1663200459410421E-3</v>
      </c>
      <c r="M14" s="39">
        <f t="shared" si="5"/>
        <v>1.2090740865464532E-3</v>
      </c>
    </row>
    <row r="15" spans="1:15" ht="15" customHeight="1" thickBot="1" x14ac:dyDescent="0.25">
      <c r="A15" s="47">
        <f t="shared" si="6"/>
        <v>3</v>
      </c>
      <c r="B15" s="48">
        <f>Ph_sa*E14+Ph_a*F14</f>
        <v>9696.3292496000013</v>
      </c>
      <c r="C15" s="49">
        <f>Psj_h*B14+Psj_sj*C14</f>
        <v>16207.9034135</v>
      </c>
      <c r="D15" s="48">
        <f>+Plj_sj*C14+Plj_lj*D14</f>
        <v>684.93264940000006</v>
      </c>
      <c r="E15" s="48">
        <f>Psa_lj*D14+Psa_sa*E14</f>
        <v>104.94730130000002</v>
      </c>
      <c r="F15" s="48">
        <f>Pa_sa*E14+Pa_a*F14</f>
        <v>32.423259948142004</v>
      </c>
      <c r="G15" s="50">
        <f t="shared" si="7"/>
        <v>26726.535873748144</v>
      </c>
      <c r="H15" s="40">
        <f t="shared" si="0"/>
        <v>1.0143252297267835</v>
      </c>
      <c r="I15" s="37">
        <f t="shared" si="1"/>
        <v>0.36279783116689351</v>
      </c>
      <c r="J15" s="38">
        <f t="shared" si="2"/>
        <v>0.60643487394189532</v>
      </c>
      <c r="K15" s="38">
        <f t="shared" si="3"/>
        <v>2.5627438312077245E-2</v>
      </c>
      <c r="L15" s="38">
        <f t="shared" si="4"/>
        <v>3.9267079652879145E-3</v>
      </c>
      <c r="M15" s="39">
        <f t="shared" si="5"/>
        <v>1.2131486138459646E-3</v>
      </c>
    </row>
    <row r="16" spans="1:15" ht="15" customHeight="1" thickBot="1" x14ac:dyDescent="0.25">
      <c r="A16" s="47">
        <f t="shared" si="6"/>
        <v>4</v>
      </c>
      <c r="B16" s="48">
        <f>Ph_sa*E15+Ph_a*F15</f>
        <v>7841.2258608513612</v>
      </c>
      <c r="C16" s="49">
        <f>Psj_h*B15+Psj_sj*C15</f>
        <v>17939.178343170501</v>
      </c>
      <c r="D16" s="48">
        <f>+Plj_sj*C15+Plj_lj*D15</f>
        <v>1211.7722110903001</v>
      </c>
      <c r="E16" s="48">
        <f>Psa_lj*D15+Psa_sa*E15</f>
        <v>84.587779825200016</v>
      </c>
      <c r="F16" s="48">
        <f>Pa_sa*E15+Pa_a*F15</f>
        <v>32.635445003341701</v>
      </c>
      <c r="G16" s="50">
        <f t="shared" si="7"/>
        <v>27109.399639940708</v>
      </c>
      <c r="H16" s="40">
        <f t="shared" si="0"/>
        <v>0.9773675636697795</v>
      </c>
      <c r="I16" s="37">
        <f t="shared" si="1"/>
        <v>0.28924380344073569</v>
      </c>
      <c r="J16" s="38">
        <f t="shared" si="2"/>
        <v>0.66173277835118216</v>
      </c>
      <c r="K16" s="38">
        <f t="shared" si="3"/>
        <v>4.4699337764196621E-2</v>
      </c>
      <c r="L16" s="38">
        <f t="shared" si="4"/>
        <v>3.1202380336219433E-3</v>
      </c>
      <c r="M16" s="39">
        <f t="shared" si="5"/>
        <v>1.2038424102634639E-3</v>
      </c>
    </row>
    <row r="17" spans="1:15" ht="15" customHeight="1" thickBot="1" x14ac:dyDescent="0.25">
      <c r="A17" s="47">
        <f t="shared" si="6"/>
        <v>5</v>
      </c>
      <c r="B17" s="48">
        <f>Ph_sa*E16+Ph_a*F16</f>
        <v>6840.224591527337</v>
      </c>
      <c r="C17" s="49">
        <f>Psj_h*B16+Psj_sj*C16</f>
        <v>17904.06983132353</v>
      </c>
      <c r="D17" s="48">
        <f>+Plj_sj*C16+Plj_lj*D16</f>
        <v>1639.2757248153407</v>
      </c>
      <c r="E17" s="48">
        <f>Psa_lj*D16+Psa_sa*E16</f>
        <v>80.712537851502105</v>
      </c>
      <c r="F17" s="48">
        <f>Pa_sa*E16+Pa_a*F16</f>
        <v>31.565193121540972</v>
      </c>
      <c r="G17" s="50">
        <f t="shared" si="7"/>
        <v>26495.847878639248</v>
      </c>
      <c r="H17" s="40">
        <f t="shared" si="0"/>
        <v>0.97372636031870441</v>
      </c>
      <c r="I17" s="37">
        <f t="shared" si="1"/>
        <v>0.25816213252952264</v>
      </c>
      <c r="J17" s="38">
        <f t="shared" si="2"/>
        <v>0.67573115279536522</v>
      </c>
      <c r="K17" s="38">
        <f t="shared" si="3"/>
        <v>6.1869155209670131E-2</v>
      </c>
      <c r="L17" s="38">
        <f t="shared" si="4"/>
        <v>3.0462334408468562E-3</v>
      </c>
      <c r="M17" s="39">
        <f t="shared" si="5"/>
        <v>1.1913260245952949E-3</v>
      </c>
      <c r="O17" s="8"/>
    </row>
    <row r="18" spans="1:15" ht="15" customHeight="1" thickBot="1" x14ac:dyDescent="0.25">
      <c r="A18" s="47">
        <f t="shared" si="6"/>
        <v>6</v>
      </c>
      <c r="B18" s="48">
        <f>Ph_sa*E17+Ph_a*F17</f>
        <v>6560.8423422983833</v>
      </c>
      <c r="C18" s="49">
        <f>Psj_h*B17+Psj_sj*C17</f>
        <v>17203.712690701395</v>
      </c>
      <c r="D18" s="48">
        <f>+Plj_sj*C17+Plj_lj*D17</f>
        <v>1918.4954332758848</v>
      </c>
      <c r="E18" s="48">
        <f>Psa_lj*D17+Psa_sa*E17</f>
        <v>86.192189586215918</v>
      </c>
      <c r="F18" s="48">
        <f>Pa_sa*E17+Pa_a*F17</f>
        <v>30.46286256358043</v>
      </c>
      <c r="G18" s="50">
        <f t="shared" si="7"/>
        <v>25799.70551842546</v>
      </c>
      <c r="H18" s="40">
        <f t="shared" si="0"/>
        <v>0.9869718387733738</v>
      </c>
      <c r="I18" s="37">
        <f t="shared" si="1"/>
        <v>0.25429911739158439</v>
      </c>
      <c r="J18" s="38">
        <f t="shared" si="2"/>
        <v>0.66681818047942309</v>
      </c>
      <c r="K18" s="38">
        <f t="shared" si="3"/>
        <v>7.4361136870564143E-2</v>
      </c>
      <c r="L18" s="38">
        <f t="shared" si="4"/>
        <v>3.3408206742770673E-3</v>
      </c>
      <c r="M18" s="39">
        <f t="shared" si="5"/>
        <v>1.180744584151345E-3</v>
      </c>
      <c r="O18" s="8"/>
    </row>
    <row r="19" spans="1:15" ht="15" customHeight="1" thickBot="1" x14ac:dyDescent="0.25">
      <c r="A19" s="47">
        <f t="shared" si="6"/>
        <v>7</v>
      </c>
      <c r="B19" s="48">
        <f>Ph_sa*E18+Ph_a*F18</f>
        <v>6746.6384843972301</v>
      </c>
      <c r="C19" s="49">
        <f>Psj_h*B18+Psj_sj*C18</f>
        <v>16522.77860261449</v>
      </c>
      <c r="D19" s="48">
        <f>+Plj_sj*C18+Plj_lj*D18</f>
        <v>2069.0259961252218</v>
      </c>
      <c r="E19" s="48">
        <f>Psa_lj*D18+Psa_sa*E18</f>
        <v>95.234486530041067</v>
      </c>
      <c r="F19" s="48">
        <f>Pa_sa*E18+Pa_a*F18</f>
        <v>29.905225664952098</v>
      </c>
      <c r="G19" s="50">
        <f t="shared" si="7"/>
        <v>25463.582795331935</v>
      </c>
      <c r="H19" s="40">
        <f t="shared" si="0"/>
        <v>1.0051148194384156</v>
      </c>
      <c r="I19" s="37">
        <f t="shared" si="1"/>
        <v>0.26495244359855147</v>
      </c>
      <c r="J19" s="38">
        <f t="shared" si="2"/>
        <v>0.64887878251144993</v>
      </c>
      <c r="K19" s="38">
        <f t="shared" si="3"/>
        <v>8.1254315732211979E-2</v>
      </c>
      <c r="L19" s="38">
        <f t="shared" si="4"/>
        <v>3.7400269748175327E-3</v>
      </c>
      <c r="M19" s="39">
        <f t="shared" si="5"/>
        <v>1.1744311829690525E-3</v>
      </c>
      <c r="O19" s="8"/>
    </row>
    <row r="20" spans="1:15" ht="15" customHeight="1" thickBot="1" x14ac:dyDescent="0.25">
      <c r="A20" s="47">
        <f t="shared" si="6"/>
        <v>8</v>
      </c>
      <c r="B20" s="48">
        <f>Ph_sa*E19+Ph_a*F19</f>
        <v>7154.1423796982217</v>
      </c>
      <c r="C20" s="49">
        <f>Psj_h*B19+Psj_sj*C19</f>
        <v>16169.494334606115</v>
      </c>
      <c r="D20" s="48">
        <f>+Plj_sj*C19+Plj_lj*D19</f>
        <v>2135.9206737771519</v>
      </c>
      <c r="E20" s="48">
        <f>Psa_lj*D19+Psa_sa*E19</f>
        <v>104.26141373986722</v>
      </c>
      <c r="F20" s="48">
        <f>Pa_sa*E19+Pa_a*F19</f>
        <v>30.005621763845248</v>
      </c>
      <c r="G20" s="50">
        <f t="shared" si="7"/>
        <v>25593.824423585203</v>
      </c>
      <c r="H20" s="40">
        <f t="shared" si="0"/>
        <v>1.0203755799675371</v>
      </c>
      <c r="I20" s="37">
        <f t="shared" si="1"/>
        <v>0.27952611775774866</v>
      </c>
      <c r="J20" s="38">
        <f t="shared" si="2"/>
        <v>0.63177327729519051</v>
      </c>
      <c r="K20" s="38">
        <f t="shared" si="3"/>
        <v>8.3454533344725912E-2</v>
      </c>
      <c r="L20" s="38">
        <f t="shared" si="4"/>
        <v>4.0736941855312693E-3</v>
      </c>
      <c r="M20" s="39">
        <f t="shared" si="5"/>
        <v>1.1723774168035039E-3</v>
      </c>
      <c r="O20" s="8"/>
    </row>
    <row r="21" spans="1:15" ht="15" customHeight="1" thickBot="1" x14ac:dyDescent="0.25">
      <c r="A21" s="47">
        <f t="shared" si="6"/>
        <v>9</v>
      </c>
      <c r="B21" s="48">
        <f>Ph_sa*E20+Ph_a*F20</f>
        <v>7613.520428100981</v>
      </c>
      <c r="C21" s="49">
        <f>Psj_h*B20+Psj_sj*C20</f>
        <v>16196.200623524397</v>
      </c>
      <c r="D21" s="48">
        <f>+Plj_sj*C20+Plj_lj*D20</f>
        <v>2163.2661163980765</v>
      </c>
      <c r="E21" s="48">
        <f>Psa_lj*D20+Psa_sa*E20</f>
        <v>111.68877697235533</v>
      </c>
      <c r="F21" s="48">
        <f>Pa_sa*E20+Pa_a*F20</f>
        <v>30.637494807259092</v>
      </c>
      <c r="G21" s="50">
        <f t="shared" si="7"/>
        <v>26115.313439803067</v>
      </c>
      <c r="H21" s="40">
        <f t="shared" si="0"/>
        <v>1.0297351668713823</v>
      </c>
      <c r="I21" s="37">
        <f t="shared" si="1"/>
        <v>0.29153471374756718</v>
      </c>
      <c r="J21" s="38">
        <f t="shared" si="2"/>
        <v>0.62018021192268447</v>
      </c>
      <c r="K21" s="38">
        <f t="shared" si="3"/>
        <v>8.2835158053319896E-2</v>
      </c>
      <c r="L21" s="38">
        <f t="shared" si="4"/>
        <v>4.276754220461601E-3</v>
      </c>
      <c r="M21" s="39">
        <f t="shared" si="5"/>
        <v>1.1731620559668888E-3</v>
      </c>
      <c r="O21" s="8"/>
    </row>
    <row r="22" spans="1:15" ht="15" customHeight="1" thickBot="1" x14ac:dyDescent="0.25">
      <c r="A22" s="47">
        <f t="shared" si="6"/>
        <v>10</v>
      </c>
      <c r="B22" s="48">
        <f>Ph_sa*E21+Ph_a*F21</f>
        <v>8035.4384331984947</v>
      </c>
      <c r="C22" s="49">
        <f>Psj_h*B21+Psj_sj*C21</f>
        <v>16525.055327305814</v>
      </c>
      <c r="D22" s="48">
        <f>+Plj_sj*C21+Plj_lj*D21</f>
        <v>2182.4872677791832</v>
      </c>
      <c r="E22" s="48">
        <f>Psa_lj*D21+Psa_sa*E21</f>
        <v>117.27380210670979</v>
      </c>
      <c r="F22" s="48">
        <f>Pa_sa*E21+Pa_a*F21</f>
        <v>31.601812443867004</v>
      </c>
      <c r="G22" s="50">
        <f t="shared" si="7"/>
        <v>26891.856642834067</v>
      </c>
      <c r="H22" s="40">
        <f t="shared" si="0"/>
        <v>1.0336814137588686</v>
      </c>
      <c r="I22" s="37">
        <f t="shared" si="1"/>
        <v>0.29880563993485798</v>
      </c>
      <c r="J22" s="38">
        <f t="shared" si="2"/>
        <v>0.61450035030248762</v>
      </c>
      <c r="K22" s="38">
        <f t="shared" si="3"/>
        <v>8.1157924377108989E-2</v>
      </c>
      <c r="L22" s="38">
        <f t="shared" si="4"/>
        <v>4.3609410709081701E-3</v>
      </c>
      <c r="M22" s="39">
        <f t="shared" si="5"/>
        <v>1.1751443146372717E-3</v>
      </c>
    </row>
    <row r="23" spans="1:15" ht="15" customHeight="1" thickBot="1" x14ac:dyDescent="0.25">
      <c r="A23" s="47">
        <f t="shared" si="6"/>
        <v>11</v>
      </c>
      <c r="B23" s="48">
        <f>Ph_sa*E22+Ph_a*F22</f>
        <v>8391.8351008448499</v>
      </c>
      <c r="C23" s="49">
        <f>Psj_h*B22+Psj_sj*C22</f>
        <v>17041.034837504973</v>
      </c>
      <c r="D23" s="48">
        <f>+Plj_sj*C22+Plj_lj*D22</f>
        <v>2210.5717353142968</v>
      </c>
      <c r="E23" s="48">
        <f>Psa_lj*D22+Psa_sa*E22</f>
        <v>121.44799112458057</v>
      </c>
      <c r="F23" s="48">
        <f>Pa_sa*E22+Pa_a*F22</f>
        <v>32.722728376842092</v>
      </c>
      <c r="G23" s="50">
        <f t="shared" si="7"/>
        <v>27797.612393165542</v>
      </c>
      <c r="H23" s="40">
        <f t="shared" si="0"/>
        <v>1.034137052887711</v>
      </c>
      <c r="I23" s="37">
        <f t="shared" si="1"/>
        <v>0.30189049988005834</v>
      </c>
      <c r="J23" s="38">
        <f t="shared" si="2"/>
        <v>0.61303951564180981</v>
      </c>
      <c r="K23" s="38">
        <f t="shared" si="3"/>
        <v>7.952379880862713E-2</v>
      </c>
      <c r="L23" s="38">
        <f t="shared" si="4"/>
        <v>4.3690080071207976E-3</v>
      </c>
      <c r="M23" s="39">
        <f t="shared" si="5"/>
        <v>1.177177662383963E-3</v>
      </c>
    </row>
    <row r="24" spans="1:15" ht="15" customHeight="1" thickBot="1" x14ac:dyDescent="0.25">
      <c r="A24" s="47">
        <f t="shared" si="6"/>
        <v>12</v>
      </c>
      <c r="B24" s="48">
        <f>Ph_sa*E23+Ph_a*F23</f>
        <v>8690.2178263763963</v>
      </c>
      <c r="C24" s="49">
        <f>Psj_h*B23+Psj_sj*C23</f>
        <v>17644.336183836269</v>
      </c>
      <c r="D24" s="48">
        <f>+Plj_sj*C23+Plj_lj*D23</f>
        <v>2253.2742674642268</v>
      </c>
      <c r="E24" s="48">
        <f>Psa_lj*D23+Psa_sa*E23</f>
        <v>124.82839291793559</v>
      </c>
      <c r="F24" s="48">
        <f>Pa_sa*E23+Pa_a*F23</f>
        <v>33.88428698830235</v>
      </c>
      <c r="G24" s="50">
        <f t="shared" si="7"/>
        <v>28746.540957583125</v>
      </c>
      <c r="H24" s="40">
        <f t="shared" si="0"/>
        <v>1.0329830116536185</v>
      </c>
      <c r="I24" s="37">
        <f t="shared" si="1"/>
        <v>0.30230481779352936</v>
      </c>
      <c r="J24" s="38">
        <f t="shared" si="2"/>
        <v>0.61378988901208387</v>
      </c>
      <c r="K24" s="38">
        <f t="shared" si="3"/>
        <v>7.8384187885041159E-2</v>
      </c>
      <c r="L24" s="38">
        <f t="shared" si="4"/>
        <v>4.3423795962834544E-3</v>
      </c>
      <c r="M24" s="39">
        <f t="shared" si="5"/>
        <v>1.1787257130623197E-3</v>
      </c>
    </row>
    <row r="25" spans="1:15" ht="15" customHeight="1" thickBot="1" x14ac:dyDescent="0.25">
      <c r="A25" s="47">
        <f t="shared" si="6"/>
        <v>13</v>
      </c>
      <c r="B25" s="48">
        <f>Ph_sa*E24+Ph_a*F24</f>
        <v>8952.1626049609658</v>
      </c>
      <c r="C25" s="49">
        <f>Psj_h*B24+Psj_sj*C24</f>
        <v>18269.865370040963</v>
      </c>
      <c r="D25" s="48">
        <f>+Plj_sj*C24+Plj_lj*D24</f>
        <v>2309.6849943643019</v>
      </c>
      <c r="E25" s="48">
        <f>Psa_lj*D24+Psa_sa*E24</f>
        <v>127.94517505185239</v>
      </c>
      <c r="F25" s="48">
        <f>Pa_sa*E24+Pa_a*F24</f>
        <v>35.030308570229501</v>
      </c>
      <c r="G25" s="50">
        <f t="shared" si="7"/>
        <v>29694.688452988314</v>
      </c>
      <c r="H25" s="40">
        <f t="shared" si="0"/>
        <v>1.0314823008330276</v>
      </c>
      <c r="I25" s="37">
        <f t="shared" si="1"/>
        <v>0.30147353184505521</v>
      </c>
      <c r="J25" s="38">
        <f t="shared" si="2"/>
        <v>0.6152570147002967</v>
      </c>
      <c r="K25" s="38">
        <f t="shared" si="3"/>
        <v>7.7781081893515125E-2</v>
      </c>
      <c r="L25" s="38">
        <f t="shared" si="4"/>
        <v>4.3086889176968844E-3</v>
      </c>
      <c r="M25" s="39">
        <f t="shared" si="5"/>
        <v>1.1796826434359927E-3</v>
      </c>
    </row>
    <row r="26" spans="1:15" ht="15" customHeight="1" thickBot="1" x14ac:dyDescent="0.25">
      <c r="A26" s="47">
        <f t="shared" si="6"/>
        <v>14</v>
      </c>
      <c r="B26" s="48">
        <f>Ph_sa*E25+Ph_a*F25</f>
        <v>9199.6834382109791</v>
      </c>
      <c r="C26" s="49">
        <f>Psj_h*B25+Psj_sj*C25</f>
        <v>18886.42511348745</v>
      </c>
      <c r="D26" s="48">
        <f>+Plj_sj*C25+Plj_lj*D25</f>
        <v>2376.1467136892716</v>
      </c>
      <c r="E26" s="48">
        <f>Psa_lj*D25+Psa_sa*E25</f>
        <v>131.14262427828507</v>
      </c>
      <c r="F26" s="48">
        <f>Pa_sa*E25+Pa_a*F25</f>
        <v>36.147678342335688</v>
      </c>
      <c r="G26" s="50">
        <f t="shared" si="7"/>
        <v>30629.545568008321</v>
      </c>
      <c r="H26" s="40">
        <f t="shared" si="0"/>
        <v>1.0302637955232503</v>
      </c>
      <c r="I26" s="37">
        <f t="shared" si="1"/>
        <v>0.30035324610952713</v>
      </c>
      <c r="J26" s="38">
        <f t="shared" si="2"/>
        <v>0.61660807443430621</v>
      </c>
      <c r="K26" s="38">
        <f t="shared" si="3"/>
        <v>7.7576949629023825E-2</v>
      </c>
      <c r="L26" s="38">
        <f t="shared" si="4"/>
        <v>4.2815726399564923E-3</v>
      </c>
      <c r="M26" s="39">
        <f t="shared" si="5"/>
        <v>1.1801571871863125E-3</v>
      </c>
    </row>
    <row r="27" spans="1:15" ht="15" customHeight="1" thickBot="1" x14ac:dyDescent="0.25">
      <c r="A27" s="47">
        <f t="shared" si="6"/>
        <v>15</v>
      </c>
      <c r="B27" s="48">
        <f>Ph_sa*E26+Ph_a*F26</f>
        <v>9448.9454813011089</v>
      </c>
      <c r="C27" s="49">
        <f>Psj_h*B26+Psj_sj*C26</f>
        <v>19486.943175574088</v>
      </c>
      <c r="D27" s="48">
        <f>+Plj_sj*C26+Plj_lj*D26</f>
        <v>2448.7903712277616</v>
      </c>
      <c r="E27" s="48">
        <f>Psa_lj*D26+Psa_sa*E26</f>
        <v>134.58605731788657</v>
      </c>
      <c r="F27" s="48">
        <f>Pa_sa*E26+Pa_a*F26</f>
        <v>37.246786627759192</v>
      </c>
      <c r="G27" s="50">
        <f t="shared" si="7"/>
        <v>31556.511872048606</v>
      </c>
      <c r="H27" s="40">
        <f t="shared" si="0"/>
        <v>1.0295119947350027</v>
      </c>
      <c r="I27" s="37">
        <f t="shared" si="1"/>
        <v>0.29942933869286664</v>
      </c>
      <c r="J27" s="38">
        <f t="shared" si="2"/>
        <v>0.61752525927413349</v>
      </c>
      <c r="K27" s="38">
        <f t="shared" si="3"/>
        <v>7.7600160028992116E-2</v>
      </c>
      <c r="L27" s="38">
        <f t="shared" si="4"/>
        <v>4.2649218602990495E-3</v>
      </c>
      <c r="M27" s="39">
        <f t="shared" si="5"/>
        <v>1.1803201437086202E-3</v>
      </c>
    </row>
    <row r="28" spans="1:15" ht="15" customHeight="1" thickBot="1" x14ac:dyDescent="0.25">
      <c r="A28" s="47">
        <f t="shared" si="6"/>
        <v>16</v>
      </c>
      <c r="B28" s="48">
        <f>Ph_sa*E27+Ph_a*F27</f>
        <v>9709.0457961150641</v>
      </c>
      <c r="C28" s="49">
        <f>Psj_h*B27+Psj_sj*C27</f>
        <v>20077.359252306829</v>
      </c>
      <c r="D28" s="48">
        <f>+Plj_sj*C27+Plj_lj*D27</f>
        <v>2524.7416031486214</v>
      </c>
      <c r="E28" s="48">
        <f>Psa_lj*D27+Psa_sa*E27</f>
        <v>138.31470814412612</v>
      </c>
      <c r="F28" s="48">
        <f>Pa_sa*E27+Pa_a*F27</f>
        <v>38.346124556911043</v>
      </c>
      <c r="G28" s="50">
        <f t="shared" si="7"/>
        <v>32487.807484271554</v>
      </c>
      <c r="H28" s="40">
        <f t="shared" si="0"/>
        <v>1.0291728594123448</v>
      </c>
      <c r="I28" s="37">
        <f t="shared" si="1"/>
        <v>0.29885198626640291</v>
      </c>
      <c r="J28" s="38">
        <f t="shared" si="2"/>
        <v>0.61799674422556705</v>
      </c>
      <c r="K28" s="38">
        <f t="shared" si="3"/>
        <v>7.7713511580334682E-2</v>
      </c>
      <c r="L28" s="38">
        <f t="shared" si="4"/>
        <v>4.2574343686039426E-3</v>
      </c>
      <c r="M28" s="39">
        <f t="shared" si="5"/>
        <v>1.1803235590913822E-3</v>
      </c>
    </row>
    <row r="29" spans="1:15" ht="15" customHeight="1" thickBot="1" x14ac:dyDescent="0.25">
      <c r="A29" s="47">
        <f t="shared" si="6"/>
        <v>17</v>
      </c>
      <c r="B29" s="48">
        <f>Ph_sa*E28+Ph_a*F28</f>
        <v>9983.4253717591891</v>
      </c>
      <c r="C29" s="49">
        <f>Psj_h*B28+Psj_sj*C28</f>
        <v>20667.989466749368</v>
      </c>
      <c r="D29" s="48">
        <f>+Plj_sj*C28+Plj_lj*D28</f>
        <v>2602.3911181270651</v>
      </c>
      <c r="E29" s="48">
        <f>Psa_lj*D28+Psa_sa*E28</f>
        <v>142.30072141411785</v>
      </c>
      <c r="F29" s="48">
        <f>Pa_sa*E28+Pa_a*F28</f>
        <v>39.463046575788425</v>
      </c>
      <c r="G29" s="50">
        <f t="shared" si="7"/>
        <v>33435.569724625529</v>
      </c>
      <c r="H29" s="40">
        <f t="shared" si="0"/>
        <v>1.0291064183744179</v>
      </c>
      <c r="I29" s="37">
        <f t="shared" si="1"/>
        <v>0.29858696753135711</v>
      </c>
      <c r="J29" s="38">
        <f t="shared" si="2"/>
        <v>0.61814378032049055</v>
      </c>
      <c r="K29" s="38">
        <f t="shared" si="3"/>
        <v>7.7833012554004308E-2</v>
      </c>
      <c r="L29" s="38">
        <f t="shared" si="4"/>
        <v>4.2559681975244575E-3</v>
      </c>
      <c r="M29" s="39">
        <f t="shared" si="5"/>
        <v>1.180271396623567E-3</v>
      </c>
    </row>
    <row r="30" spans="1:15" ht="15" customHeight="1" thickBot="1" x14ac:dyDescent="0.25">
      <c r="A30" s="47">
        <f t="shared" si="6"/>
        <v>18</v>
      </c>
      <c r="B30" s="48">
        <f>Ph_sa*E29+Ph_a*F29</f>
        <v>10272.079796768967</v>
      </c>
      <c r="C30" s="49">
        <f>Psj_h*B29+Psj_sj*C29</f>
        <v>21268.40872106226</v>
      </c>
      <c r="D30" s="48">
        <f>+Plj_sj*C29+Plj_lj*D29</f>
        <v>2681.166469546702</v>
      </c>
      <c r="E30" s="48">
        <f>Psa_lj*D29+Psa_sa*E29</f>
        <v>146.4945232488426</v>
      </c>
      <c r="F30" s="48">
        <f>Pa_sa*E29+Pa_a*F29</f>
        <v>40.609894990731604</v>
      </c>
      <c r="G30" s="50">
        <f t="shared" si="7"/>
        <v>34408.7594056175</v>
      </c>
      <c r="H30" s="40">
        <f t="shared" si="0"/>
        <v>1.0291754253063676</v>
      </c>
      <c r="I30" s="37">
        <f t="shared" si="1"/>
        <v>0.29853095473973901</v>
      </c>
      <c r="J30" s="38">
        <f t="shared" si="2"/>
        <v>0.61811030355224095</v>
      </c>
      <c r="K30" s="38">
        <f t="shared" si="3"/>
        <v>7.7921044404436757E-2</v>
      </c>
      <c r="L30" s="38">
        <f t="shared" si="4"/>
        <v>4.2574776242855824E-3</v>
      </c>
      <c r="M30" s="39">
        <f t="shared" si="5"/>
        <v>1.1802196792977582E-3</v>
      </c>
    </row>
    <row r="31" spans="1:15" ht="15" customHeight="1" thickBot="1" x14ac:dyDescent="0.25">
      <c r="A31" s="47">
        <f t="shared" si="6"/>
        <v>19</v>
      </c>
      <c r="B31" s="48">
        <f>Ph_sa*E30+Ph_a*F30</f>
        <v>10573.517761700659</v>
      </c>
      <c r="C31" s="49">
        <f>Psj_h*B30+Psj_sj*C30</f>
        <v>21885.345193725821</v>
      </c>
      <c r="D31" s="48">
        <f>+Plj_sj*C30+Plj_lj*D30</f>
        <v>2761.1415803821096</v>
      </c>
      <c r="E31" s="48">
        <f>Psa_lj*D30+Psa_sa*E30</f>
        <v>150.851427777098</v>
      </c>
      <c r="F31" s="48">
        <f>Pa_sa*E30+Pa_a*F30</f>
        <v>41.793631955180338</v>
      </c>
      <c r="G31" s="50">
        <f t="shared" si="7"/>
        <v>35412.649595540868</v>
      </c>
      <c r="H31" s="40">
        <f t="shared" si="0"/>
        <v>1.0292826233791039</v>
      </c>
      <c r="I31" s="37">
        <f t="shared" si="1"/>
        <v>0.29858024978261066</v>
      </c>
      <c r="J31" s="38">
        <f t="shared" si="2"/>
        <v>0.61800925498897452</v>
      </c>
      <c r="K31" s="38">
        <f t="shared" si="3"/>
        <v>7.797048828364965E-2</v>
      </c>
      <c r="L31" s="38">
        <f t="shared" si="4"/>
        <v>4.2598175934311644E-3</v>
      </c>
      <c r="M31" s="39">
        <f t="shared" si="5"/>
        <v>1.1801893513340204E-3</v>
      </c>
    </row>
    <row r="32" spans="1:15" ht="15" customHeight="1" thickBot="1" x14ac:dyDescent="0.25">
      <c r="A32" s="47">
        <f t="shared" si="6"/>
        <v>20</v>
      </c>
      <c r="B32" s="48">
        <f>Ph_sa*E31+Ph_a*F31</f>
        <v>10886.061945269326</v>
      </c>
      <c r="C32" s="49">
        <f>Psj_h*B31+Psj_sj*C31</f>
        <v>22522.522160337197</v>
      </c>
      <c r="D32" s="48">
        <f>+Plj_sj*C31+Plj_lj*D31</f>
        <v>2842.6812424161599</v>
      </c>
      <c r="E32" s="48">
        <f>Psa_lj*D31+Psa_sa*E31</f>
        <v>155.34236377124091</v>
      </c>
      <c r="F32" s="48">
        <f>Pa_sa*E31+Pa_a*F31</f>
        <v>43.01716470933939</v>
      </c>
      <c r="G32" s="50">
        <f t="shared" si="7"/>
        <v>36449.624876503265</v>
      </c>
      <c r="H32" s="40">
        <f t="shared" si="0"/>
        <v>1.0293755288254705</v>
      </c>
      <c r="I32" s="37">
        <f t="shared" si="1"/>
        <v>0.29866046583889189</v>
      </c>
      <c r="J32" s="38">
        <f t="shared" si="2"/>
        <v>0.61790820170706395</v>
      </c>
      <c r="K32" s="38">
        <f t="shared" si="3"/>
        <v>7.7989314075181448E-2</v>
      </c>
      <c r="L32" s="38">
        <f t="shared" si="4"/>
        <v>4.2618371052531787E-3</v>
      </c>
      <c r="M32" s="39">
        <f t="shared" si="5"/>
        <v>1.1801812736094795E-3</v>
      </c>
    </row>
    <row r="33" spans="1:13" ht="15" customHeight="1" thickBot="1" x14ac:dyDescent="0.25">
      <c r="A33" s="47">
        <f t="shared" si="6"/>
        <v>21</v>
      </c>
      <c r="B33" s="48">
        <f>Ph_sa*E32+Ph_a*F32</f>
        <v>11208.491365309197</v>
      </c>
      <c r="C33" s="49">
        <f>Psj_h*B32+Psj_sj*C32</f>
        <v>23181.424891773844</v>
      </c>
      <c r="D33" s="48">
        <f>+Plj_sj*C32+Plj_lj*D32</f>
        <v>2926.2001178032651</v>
      </c>
      <c r="E33" s="48">
        <f>Psa_lj*D32+Psa_sa*E32</f>
        <v>159.95443569789336</v>
      </c>
      <c r="F33" s="48">
        <f>Pa_sa*E32+Pa_a*F32</f>
        <v>44.281072156372197</v>
      </c>
      <c r="G33" s="50">
        <f t="shared" si="7"/>
        <v>37520.351882740571</v>
      </c>
      <c r="H33" s="40">
        <f t="shared" si="0"/>
        <v>1.0294357915237535</v>
      </c>
      <c r="I33" s="37">
        <f t="shared" si="1"/>
        <v>0.29873097673332649</v>
      </c>
      <c r="J33" s="38">
        <f t="shared" si="2"/>
        <v>0.61783602041422592</v>
      </c>
      <c r="K33" s="38">
        <f t="shared" si="3"/>
        <v>7.7989676827879703E-2</v>
      </c>
      <c r="L33" s="38">
        <f t="shared" si="4"/>
        <v>4.2631379417172443E-3</v>
      </c>
      <c r="M33" s="39">
        <f t="shared" si="5"/>
        <v>1.1801880828506187E-3</v>
      </c>
    </row>
    <row r="34" spans="1:13" ht="15" customHeight="1" thickBot="1" x14ac:dyDescent="0.25">
      <c r="A34" s="47">
        <f t="shared" si="6"/>
        <v>22</v>
      </c>
      <c r="B34" s="48">
        <f>Ph_sa*E33+Ph_a*F33</f>
        <v>11540.207557404443</v>
      </c>
      <c r="C34" s="49">
        <f>Psj_h*B33+Psj_sj*C33</f>
        <v>23862.273370500719</v>
      </c>
      <c r="D34" s="48">
        <f>+Plj_sj*C33+Plj_lj*D33</f>
        <v>3012.0404473101162</v>
      </c>
      <c r="E34" s="48">
        <f>Psa_lj*D33+Psa_sa*E33</f>
        <v>164.68672738422532</v>
      </c>
      <c r="F34" s="48">
        <f>Pa_sa*E33+Pa_a*F33</f>
        <v>45.585036059292243</v>
      </c>
      <c r="G34" s="50">
        <f t="shared" si="7"/>
        <v>38624.793138658795</v>
      </c>
      <c r="H34" s="40">
        <f t="shared" si="0"/>
        <v>1.0294649002737051</v>
      </c>
      <c r="I34" s="37">
        <f t="shared" si="1"/>
        <v>0.29877720033286281</v>
      </c>
      <c r="J34" s="38">
        <f t="shared" si="2"/>
        <v>0.61779679401356946</v>
      </c>
      <c r="K34" s="38">
        <f t="shared" si="3"/>
        <v>7.7982047347081432E-2</v>
      </c>
      <c r="L34" s="38">
        <f t="shared" si="4"/>
        <v>4.2637568774289078E-3</v>
      </c>
      <c r="M34" s="39">
        <f t="shared" si="5"/>
        <v>1.1802014290574175E-3</v>
      </c>
    </row>
    <row r="35" spans="1:13" ht="15" customHeight="1" thickBot="1" x14ac:dyDescent="0.25">
      <c r="A35" s="47">
        <f t="shared" si="6"/>
        <v>23</v>
      </c>
      <c r="B35" s="48">
        <f>Ph_sa*E34+Ph_a*F34</f>
        <v>11881.139253954645</v>
      </c>
      <c r="C35" s="49">
        <f>Psj_h*B34+Psj_sj*C34</f>
        <v>24564.818280710002</v>
      </c>
      <c r="D35" s="48">
        <f>+Plj_sj*C34+Plj_lj*D34</f>
        <v>3100.4374222962801</v>
      </c>
      <c r="E35" s="48">
        <f>Psa_lj*D34+Psa_sa*E34</f>
        <v>169.5451165749339</v>
      </c>
      <c r="F35" s="48">
        <f>Pa_sa*E34+Pa_a*F34</f>
        <v>46.9287430460111</v>
      </c>
      <c r="G35" s="50">
        <f t="shared" si="7"/>
        <v>39762.868816581868</v>
      </c>
      <c r="H35" s="40">
        <f t="shared" si="0"/>
        <v>1.0294723937875148</v>
      </c>
      <c r="I35" s="37">
        <f t="shared" si="1"/>
        <v>0.29879985040214163</v>
      </c>
      <c r="J35" s="38">
        <f t="shared" si="2"/>
        <v>0.61778284645463022</v>
      </c>
      <c r="K35" s="38">
        <f t="shared" si="3"/>
        <v>7.7973182382739425E-2</v>
      </c>
      <c r="L35" s="38">
        <f t="shared" si="4"/>
        <v>4.2639055385317263E-3</v>
      </c>
      <c r="M35" s="39">
        <f t="shared" si="5"/>
        <v>1.1802152219570468E-3</v>
      </c>
    </row>
    <row r="36" spans="1:13" ht="15" customHeight="1" thickBot="1" x14ac:dyDescent="0.25">
      <c r="A36" s="47">
        <f t="shared" si="6"/>
        <v>24</v>
      </c>
      <c r="B36" s="48">
        <f>Ph_sa*E35+Ph_a*F35</f>
        <v>12231.555272427582</v>
      </c>
      <c r="C36" s="49">
        <f>Psj_h*B35+Psj_sj*C35</f>
        <v>25288.836247758514</v>
      </c>
      <c r="D36" s="48">
        <f>+Plj_sj*C35+Plj_lj*D35</f>
        <v>3191.5338456420263</v>
      </c>
      <c r="E36" s="48">
        <f>Psa_lj*D35+Psa_sa*E35</f>
        <v>174.53808052773425</v>
      </c>
      <c r="F36" s="48">
        <f>Pa_sa*E35+Pa_a*F35</f>
        <v>48.312298109598551</v>
      </c>
      <c r="G36" s="50">
        <f t="shared" si="7"/>
        <v>40934.775744465456</v>
      </c>
      <c r="H36" s="40">
        <f t="shared" si="0"/>
        <v>1.0294685205267391</v>
      </c>
      <c r="I36" s="37">
        <f t="shared" si="1"/>
        <v>0.29880596754170169</v>
      </c>
      <c r="J36" s="38">
        <f t="shared" si="2"/>
        <v>0.61778367629576336</v>
      </c>
      <c r="K36" s="38">
        <f t="shared" si="3"/>
        <v>7.7966320508633405E-2</v>
      </c>
      <c r="L36" s="38">
        <f t="shared" si="4"/>
        <v>4.2638093736554177E-3</v>
      </c>
      <c r="M36" s="39">
        <f t="shared" si="5"/>
        <v>1.1802262802460954E-3</v>
      </c>
    </row>
    <row r="37" spans="1:13" ht="15" customHeight="1" thickBot="1" x14ac:dyDescent="0.25">
      <c r="A37" s="47">
        <f t="shared" si="6"/>
        <v>25</v>
      </c>
      <c r="B37" s="48">
        <f>Ph_sa*E36+Ph_a*F36</f>
        <v>12591.887875154596</v>
      </c>
      <c r="C37" s="49">
        <f>Psj_h*B36+Psj_sj*C36</f>
        <v>26034.351691062853</v>
      </c>
      <c r="D37" s="48">
        <f>+Plj_sj*C36+Plj_lj*D36</f>
        <v>3285.4130402314613</v>
      </c>
      <c r="E37" s="48">
        <f>Psa_lj*D36+Psa_sa*E36</f>
        <v>179.67411398711326</v>
      </c>
      <c r="F37" s="48">
        <f>Pa_sa*E36+Pa_a*F36</f>
        <v>49.736303312667978</v>
      </c>
      <c r="G37" s="50">
        <f t="shared" si="7"/>
        <v>42141.063023748698</v>
      </c>
      <c r="H37" s="40">
        <f t="shared" si="0"/>
        <v>1.0294609025132189</v>
      </c>
      <c r="I37" s="37">
        <f t="shared" si="1"/>
        <v>0.29880328049765637</v>
      </c>
      <c r="J37" s="38">
        <f t="shared" si="2"/>
        <v>0.61779057819189642</v>
      </c>
      <c r="K37" s="38">
        <f t="shared" si="3"/>
        <v>7.7962272531662491E-2</v>
      </c>
      <c r="L37" s="38">
        <f t="shared" si="4"/>
        <v>4.2636350650636758E-3</v>
      </c>
      <c r="M37" s="39">
        <f t="shared" si="5"/>
        <v>1.1802337137209605E-3</v>
      </c>
    </row>
    <row r="38" spans="1:13" ht="15" customHeight="1" thickBot="1" x14ac:dyDescent="0.25">
      <c r="A38" s="47">
        <f t="shared" si="6"/>
        <v>26</v>
      </c>
      <c r="B38" s="48">
        <f>Ph_sa*E37+Ph_a*F37</f>
        <v>12962.609964369101</v>
      </c>
      <c r="C38" s="49">
        <f>Psj_h*B37+Psj_sj*C37</f>
        <v>26801.673554546542</v>
      </c>
      <c r="D38" s="48">
        <f>+Plj_sj*C37+Plj_lj*D37</f>
        <v>3382.1308969120246</v>
      </c>
      <c r="E38" s="48">
        <f>Psa_lj*D37+Psa_sa*E37</f>
        <v>184.960593503609</v>
      </c>
      <c r="F38" s="48">
        <f>Pa_sa*E37+Pa_a*F37</f>
        <v>51.201763963493569</v>
      </c>
      <c r="G38" s="50">
        <f t="shared" si="7"/>
        <v>43382.576773294772</v>
      </c>
      <c r="H38" s="40">
        <f t="shared" si="0"/>
        <v>1.029453862826317</v>
      </c>
      <c r="I38" s="37">
        <f t="shared" si="1"/>
        <v>0.29879760328917482</v>
      </c>
      <c r="J38" s="38">
        <f t="shared" si="2"/>
        <v>0.6177981011733028</v>
      </c>
      <c r="K38" s="38">
        <f t="shared" si="3"/>
        <v>7.7960581147267852E-2</v>
      </c>
      <c r="L38" s="38">
        <f t="shared" si="4"/>
        <v>4.263476429031899E-3</v>
      </c>
      <c r="M38" s="39">
        <f t="shared" si="5"/>
        <v>1.180237961222536E-3</v>
      </c>
    </row>
    <row r="39" spans="1:13" ht="15" customHeight="1" thickBot="1" x14ac:dyDescent="0.25">
      <c r="A39" s="47">
        <f t="shared" si="6"/>
        <v>27</v>
      </c>
      <c r="B39" s="48">
        <f>Ph_sa*E38+Ph_a*F38</f>
        <v>13344.170792259936</v>
      </c>
      <c r="C39" s="49">
        <f>Psj_h*B38+Psj_sj*C38</f>
        <v>27591.338234795359</v>
      </c>
      <c r="D39" s="48">
        <f>+Plj_sj*C38+Plj_lj*D38</f>
        <v>3481.7386563348882</v>
      </c>
      <c r="E39" s="48">
        <f>Psa_lj*D38+Psa_sa*E38</f>
        <v>190.40361181078981</v>
      </c>
      <c r="F39" s="48">
        <f>Pa_sa*E38+Pa_a*F38</f>
        <v>52.709943426582797</v>
      </c>
      <c r="G39" s="50">
        <f t="shared" si="7"/>
        <v>44660.361238627564</v>
      </c>
      <c r="H39" s="40">
        <f t="shared" si="0"/>
        <v>1.0294490814878861</v>
      </c>
      <c r="I39" s="37">
        <f t="shared" si="1"/>
        <v>0.29879227176331746</v>
      </c>
      <c r="J39" s="38">
        <f t="shared" si="2"/>
        <v>0.61780374071249355</v>
      </c>
      <c r="K39" s="38">
        <f t="shared" si="3"/>
        <v>7.7960378281120318E-2</v>
      </c>
      <c r="L39" s="38">
        <f t="shared" si="4"/>
        <v>4.2633692726628961E-3</v>
      </c>
      <c r="M39" s="39">
        <f t="shared" si="5"/>
        <v>1.1802399704056356E-3</v>
      </c>
    </row>
    <row r="40" spans="1:13" ht="15" customHeight="1" thickBot="1" x14ac:dyDescent="0.25">
      <c r="A40" s="47">
        <f t="shared" si="6"/>
        <v>28</v>
      </c>
      <c r="B40" s="48">
        <f>Ph_sa*E39+Ph_a*F39</f>
        <v>13736.976064666114</v>
      </c>
      <c r="C40" s="49">
        <f>Psj_h*B39+Psj_sj*C39</f>
        <v>28404.026063836594</v>
      </c>
      <c r="D40" s="48">
        <f>+Plj_sj*C39+Plj_lj*D39</f>
        <v>3584.2951942474037</v>
      </c>
      <c r="E40" s="48">
        <f>Psa_lj*D39+Psa_sa*E39</f>
        <v>196.00829772532154</v>
      </c>
      <c r="F40" s="48">
        <f>Pa_sa*E39+Pa_a*F39</f>
        <v>54.262235546906325</v>
      </c>
      <c r="G40" s="50">
        <f t="shared" si="7"/>
        <v>45975.567856022339</v>
      </c>
      <c r="H40" s="40">
        <f t="shared" si="0"/>
        <v>1.0294466304595766</v>
      </c>
      <c r="I40" s="37">
        <f t="shared" si="1"/>
        <v>0.29878861110938315</v>
      </c>
      <c r="J40" s="38">
        <f t="shared" si="2"/>
        <v>0.61780696549060576</v>
      </c>
      <c r="K40" s="38">
        <f t="shared" si="3"/>
        <v>7.7960868378440198E-2</v>
      </c>
      <c r="L40" s="38">
        <f t="shared" si="4"/>
        <v>4.2633143398933876E-3</v>
      </c>
      <c r="M40" s="39">
        <f t="shared" si="5"/>
        <v>1.1802406816775949E-3</v>
      </c>
    </row>
    <row r="41" spans="1:13" ht="15" customHeight="1" thickBot="1" x14ac:dyDescent="0.25">
      <c r="A41" s="47">
        <f t="shared" si="6"/>
        <v>29</v>
      </c>
      <c r="B41" s="48">
        <f>Ph_sa*E40+Ph_a*F40</f>
        <v>14141.393730018583</v>
      </c>
      <c r="C41" s="49">
        <f>Psj_h*B40+Psj_sj*C40</f>
        <v>29240.489166526753</v>
      </c>
      <c r="D41" s="48">
        <f>+Plj_sj*C40+Plj_lj*D40</f>
        <v>3689.8711676208645</v>
      </c>
      <c r="E41" s="48">
        <f>Psa_lj*D40+Psa_sa*E40</f>
        <v>201.77926773936997</v>
      </c>
      <c r="F41" s="48">
        <f>Pa_sa*E40+Pa_a*F40</f>
        <v>55.860080942246519</v>
      </c>
      <c r="G41" s="50">
        <f t="shared" si="7"/>
        <v>47329.393412847814</v>
      </c>
      <c r="H41" s="40">
        <f t="shared" si="0"/>
        <v>1.0294458747175097</v>
      </c>
      <c r="I41" s="37">
        <f t="shared" si="1"/>
        <v>0.29878670970204801</v>
      </c>
      <c r="J41" s="38">
        <f t="shared" si="2"/>
        <v>0.6178082383491792</v>
      </c>
      <c r="K41" s="38">
        <f t="shared" si="3"/>
        <v>7.7961514009584357E-2</v>
      </c>
      <c r="L41" s="38">
        <f t="shared" si="4"/>
        <v>4.2632971434743957E-3</v>
      </c>
      <c r="M41" s="39">
        <f t="shared" si="5"/>
        <v>1.1802407957141282E-3</v>
      </c>
    </row>
    <row r="42" spans="1:13" ht="15" customHeight="1" thickBot="1" x14ac:dyDescent="0.25">
      <c r="A42" s="47">
        <f t="shared" si="6"/>
        <v>30</v>
      </c>
      <c r="B42" s="48">
        <f>Ph_sa*E41+Ph_a*F41</f>
        <v>14557.769862348221</v>
      </c>
      <c r="C42" s="49">
        <f>Psj_h*B41+Psj_sj*C41</f>
        <v>30101.504651830852</v>
      </c>
      <c r="D42" s="48">
        <f>+Plj_sj*C41+Plj_lj*D41</f>
        <v>3798.5483479536651</v>
      </c>
      <c r="E42" s="48">
        <f>Psa_lj*D41+Psa_sa*E41</f>
        <v>207.72101278304675</v>
      </c>
      <c r="F42" s="48">
        <f>Pa_sa*E41+Pa_a*F41</f>
        <v>57.50492682247323</v>
      </c>
      <c r="G42" s="50">
        <f t="shared" si="7"/>
        <v>48723.048801738259</v>
      </c>
      <c r="H42" s="40">
        <f t="shared" si="0"/>
        <v>1.029446058825561</v>
      </c>
      <c r="I42" s="37">
        <f t="shared" si="1"/>
        <v>0.29878610268388733</v>
      </c>
      <c r="J42" s="38">
        <f t="shared" si="2"/>
        <v>0.61780831438358064</v>
      </c>
      <c r="K42" s="38">
        <f t="shared" si="3"/>
        <v>7.7962041402839036E-2</v>
      </c>
      <c r="L42" s="38">
        <f t="shared" si="4"/>
        <v>4.2633007968835481E-3</v>
      </c>
      <c r="M42" s="39">
        <f t="shared" si="5"/>
        <v>1.1802407328094309E-3</v>
      </c>
    </row>
    <row r="43" spans="1:13" ht="15" customHeight="1" thickBot="1" x14ac:dyDescent="0.25">
      <c r="A43" s="47">
        <f t="shared" si="6"/>
        <v>31</v>
      </c>
      <c r="B43" s="48">
        <f>Ph_sa*E42+Ph_a*F42</f>
        <v>14986.444784950196</v>
      </c>
      <c r="C43" s="49">
        <f>Psj_h*B42+Psj_sj*C42</f>
        <v>30987.852427322134</v>
      </c>
      <c r="D43" s="48">
        <f>+Plj_sj*C42+Plj_lj*D42</f>
        <v>3910.4169832416082</v>
      </c>
      <c r="E43" s="48">
        <f>Psa_lj*D42+Psa_sa*E42</f>
        <v>213.83814932915752</v>
      </c>
      <c r="F43" s="48">
        <f>Pa_sa*E42+Pa_a*F42</f>
        <v>59.198218071828947</v>
      </c>
      <c r="G43" s="50">
        <f t="shared" si="7"/>
        <v>50157.750562914924</v>
      </c>
      <c r="H43" s="40">
        <f t="shared" si="0"/>
        <v>1.0294465917412789</v>
      </c>
      <c r="I43" s="37">
        <f t="shared" si="1"/>
        <v>0.29878622180538345</v>
      </c>
      <c r="J43" s="38">
        <f t="shared" si="2"/>
        <v>0.61780785779961966</v>
      </c>
      <c r="K43" s="38">
        <f t="shared" si="3"/>
        <v>7.7962367517590558E-2</v>
      </c>
      <c r="L43" s="38">
        <f t="shared" si="4"/>
        <v>4.2633121886303804E-3</v>
      </c>
      <c r="M43" s="39">
        <f t="shared" si="5"/>
        <v>1.1802406887759887E-3</v>
      </c>
    </row>
    <row r="44" spans="1:13" ht="15" customHeight="1" thickBot="1" x14ac:dyDescent="0.25">
      <c r="A44" s="47">
        <f t="shared" si="6"/>
        <v>32</v>
      </c>
      <c r="B44" s="48">
        <f>Ph_sa*E43+Ph_a*F43</f>
        <v>15427.764912204191</v>
      </c>
      <c r="C44" s="49">
        <f>Psj_h*B43+Psj_sj*C43</f>
        <v>31900.31048624884</v>
      </c>
      <c r="D44" s="48">
        <f>+Plj_sj*C43+Plj_lj*D43</f>
        <v>4025.5730220738769</v>
      </c>
      <c r="E44" s="48">
        <f>Psa_lj*D43+Psa_sa*E43</f>
        <v>220.13554052407596</v>
      </c>
      <c r="F44" s="48">
        <f>Pa_sa*E43+Pa_a*F43</f>
        <v>60.94140535099541</v>
      </c>
      <c r="G44" s="50">
        <f t="shared" si="7"/>
        <v>51634.725366401981</v>
      </c>
      <c r="H44" s="40">
        <f t="shared" si="0"/>
        <v>1.0294471214500946</v>
      </c>
      <c r="I44" s="37">
        <f t="shared" si="1"/>
        <v>0.29878661700489706</v>
      </c>
      <c r="J44" s="38">
        <f t="shared" si="2"/>
        <v>0.61780730428762853</v>
      </c>
      <c r="K44" s="38">
        <f t="shared" si="3"/>
        <v>7.796251444174937E-2</v>
      </c>
      <c r="L44" s="38">
        <f t="shared" si="4"/>
        <v>4.2633235475154707E-3</v>
      </c>
      <c r="M44" s="39">
        <f t="shared" si="5"/>
        <v>1.1802407182095551E-3</v>
      </c>
    </row>
    <row r="45" spans="1:13" ht="15" customHeight="1" thickBot="1" x14ac:dyDescent="0.25">
      <c r="A45" s="47">
        <f t="shared" si="6"/>
        <v>33</v>
      </c>
      <c r="B45" s="48">
        <f>Ph_sa*E44+Ph_a*F44</f>
        <v>15882.08945428343</v>
      </c>
      <c r="C45" s="49">
        <f>Psj_h*B44+Psj_sj*C44</f>
        <v>32839.659587570764</v>
      </c>
      <c r="D45" s="48">
        <f>+Plj_sj*C44+Plj_lj*D44</f>
        <v>4144.116068356233</v>
      </c>
      <c r="E45" s="48">
        <f>Psa_lj*D44+Psa_sa*E44</f>
        <v>226.61832605682349</v>
      </c>
      <c r="F45" s="48">
        <f>Pa_sa*E44+Pa_a*F44</f>
        <v>62.735959041459026</v>
      </c>
      <c r="G45" s="50">
        <f t="shared" si="7"/>
        <v>53155.219395308704</v>
      </c>
      <c r="H45" s="40">
        <f t="shared" si="0"/>
        <v>1.0294474985505602</v>
      </c>
      <c r="I45" s="37">
        <f t="shared" si="1"/>
        <v>0.29878701724792672</v>
      </c>
      <c r="J45" s="38">
        <f t="shared" si="2"/>
        <v>0.61780686753160274</v>
      </c>
      <c r="K45" s="38">
        <f t="shared" si="3"/>
        <v>7.7962542822689926E-2</v>
      </c>
      <c r="L45" s="38">
        <f t="shared" si="4"/>
        <v>4.2633315906664103E-3</v>
      </c>
      <c r="M45" s="39">
        <f t="shared" si="5"/>
        <v>1.1802408071143412E-3</v>
      </c>
    </row>
    <row r="46" spans="1:13" ht="15" customHeight="1" thickBot="1" x14ac:dyDescent="0.25">
      <c r="A46" s="47">
        <f t="shared" si="6"/>
        <v>34</v>
      </c>
      <c r="B46" s="48">
        <f>Ph_sa*E45+Ph_a*F45</f>
        <v>16349.793026157897</v>
      </c>
      <c r="C46" s="49">
        <f>Psj_h*B45+Psj_sj*C45</f>
        <v>33806.691071703564</v>
      </c>
      <c r="D46" s="48">
        <f>+Plj_sj*C45+Plj_lj*D45</f>
        <v>4266.1482575258715</v>
      </c>
      <c r="E46" s="48">
        <f>Psa_lj*D45+Psa_sa*E45</f>
        <v>233.29190366952207</v>
      </c>
      <c r="F46" s="48">
        <f>Pa_sa*E45+Pa_a*F45</f>
        <v>64.583382349910735</v>
      </c>
      <c r="G46" s="50">
        <f t="shared" si="7"/>
        <v>54720.507641406766</v>
      </c>
      <c r="H46" s="40">
        <f t="shared" si="0"/>
        <v>1.0294477028288818</v>
      </c>
      <c r="I46" s="37">
        <f t="shared" si="1"/>
        <v>0.29878730536092618</v>
      </c>
      <c r="J46" s="38">
        <f t="shared" si="2"/>
        <v>0.61780660540002352</v>
      </c>
      <c r="K46" s="38">
        <f t="shared" si="3"/>
        <v>7.7962512436520165E-2</v>
      </c>
      <c r="L46" s="38">
        <f t="shared" si="4"/>
        <v>4.2633358812810265E-3</v>
      </c>
      <c r="M46" s="39">
        <f t="shared" si="5"/>
        <v>1.1802409212490707E-3</v>
      </c>
    </row>
    <row r="47" spans="1:13" ht="15" customHeight="1" thickBot="1" x14ac:dyDescent="0.25">
      <c r="A47" s="47">
        <f t="shared" si="6"/>
        <v>35</v>
      </c>
      <c r="B47" s="48">
        <f>Ph_sa*E46+Ph_a*F46</f>
        <v>16831.265771468963</v>
      </c>
      <c r="C47" s="49">
        <f>Psj_h*B46+Psj_sj*C46</f>
        <v>34802.214116064184</v>
      </c>
      <c r="D47" s="48">
        <f>+Plj_sj*C46+Plj_lj*D46</f>
        <v>4391.7738855645657</v>
      </c>
      <c r="E47" s="48">
        <f>Psa_lj*D46+Psa_sa*E46</f>
        <v>240.16189519560561</v>
      </c>
      <c r="F47" s="48">
        <f>Pa_sa*E46+Pa_a*F46</f>
        <v>66.485220783153622</v>
      </c>
      <c r="G47" s="50">
        <f t="shared" si="7"/>
        <v>56331.900889076467</v>
      </c>
      <c r="H47" s="40">
        <f t="shared" si="0"/>
        <v>1.0294477750062061</v>
      </c>
      <c r="I47" s="37">
        <f t="shared" si="1"/>
        <v>0.2987874633347013</v>
      </c>
      <c r="J47" s="38">
        <f t="shared" si="2"/>
        <v>0.6178064927117134</v>
      </c>
      <c r="K47" s="38">
        <f t="shared" si="3"/>
        <v>7.796246560563326E-2</v>
      </c>
      <c r="L47" s="38">
        <f t="shared" si="4"/>
        <v>4.263337316958468E-3</v>
      </c>
      <c r="M47" s="39">
        <f t="shared" si="5"/>
        <v>1.1802410309936127E-3</v>
      </c>
    </row>
    <row r="48" spans="1:13" ht="15" customHeight="1" thickBot="1" x14ac:dyDescent="0.25">
      <c r="A48" s="47">
        <f t="shared" si="6"/>
        <v>36</v>
      </c>
      <c r="B48" s="48">
        <f>Ph_sa*E47+Ph_a*F47</f>
        <v>17326.912422432571</v>
      </c>
      <c r="C48" s="49">
        <f>Psj_h*B47+Psj_sj*C47</f>
        <v>35827.060919334668</v>
      </c>
      <c r="D48" s="48">
        <f>+Plj_sj*C47+Plj_lj*D47</f>
        <v>4521.0995062709371</v>
      </c>
      <c r="E48" s="48">
        <f>Psa_lj*D47+Psa_sa*E47</f>
        <v>247.23411634912978</v>
      </c>
      <c r="F48" s="48">
        <f>Pa_sa*E47+Pa_a*F47</f>
        <v>68.443067742581547</v>
      </c>
      <c r="G48" s="50">
        <f t="shared" si="7"/>
        <v>57990.750032129894</v>
      </c>
      <c r="H48" s="40">
        <f t="shared" si="0"/>
        <v>1.0294477701914018</v>
      </c>
      <c r="I48" s="37">
        <f t="shared" si="1"/>
        <v>0.29878752064480213</v>
      </c>
      <c r="J48" s="38">
        <f t="shared" si="2"/>
        <v>0.61780647602392813</v>
      </c>
      <c r="K48" s="38">
        <f t="shared" si="3"/>
        <v>7.7962425106866406E-2</v>
      </c>
      <c r="L48" s="38">
        <f t="shared" si="4"/>
        <v>4.2633371048339469E-3</v>
      </c>
      <c r="M48" s="39">
        <f t="shared" si="5"/>
        <v>1.1802411195692506E-3</v>
      </c>
    </row>
    <row r="49" spans="1:13" ht="15" customHeight="1" thickBot="1" x14ac:dyDescent="0.25">
      <c r="A49" s="47">
        <f t="shared" si="6"/>
        <v>37</v>
      </c>
      <c r="B49" s="48">
        <f>Ph_sa*E48+Ph_a*F48</f>
        <v>17837.151236863014</v>
      </c>
      <c r="C49" s="49">
        <f>Psj_h*B48+Psj_sj*C48</f>
        <v>36882.089711434259</v>
      </c>
      <c r="D49" s="48">
        <f>+Plj_sj*C48+Plj_lj*D48</f>
        <v>4654.2342388287352</v>
      </c>
      <c r="E49" s="48">
        <f>Psa_lj*D48+Psa_sa*E48</f>
        <v>254.51455796925433</v>
      </c>
      <c r="F49" s="48">
        <f>Pa_sa*E48+Pa_a*F48</f>
        <v>70.458567207819641</v>
      </c>
      <c r="G49" s="50">
        <f t="shared" si="7"/>
        <v>59698.44831230308</v>
      </c>
      <c r="H49" s="40">
        <f t="shared" si="0"/>
        <v>1.0294477338974382</v>
      </c>
      <c r="I49" s="37">
        <f t="shared" si="1"/>
        <v>0.29878751862277475</v>
      </c>
      <c r="J49" s="38">
        <f t="shared" si="2"/>
        <v>0.61780650509526447</v>
      </c>
      <c r="K49" s="38">
        <f t="shared" si="3"/>
        <v>7.7962398863046456E-2</v>
      </c>
      <c r="L49" s="38">
        <f t="shared" si="4"/>
        <v>4.2633362367779024E-3</v>
      </c>
      <c r="M49" s="39">
        <f t="shared" si="5"/>
        <v>1.1802411821363711E-3</v>
      </c>
    </row>
    <row r="50" spans="1:13" ht="15" customHeight="1" thickBot="1" x14ac:dyDescent="0.25">
      <c r="A50" s="47">
        <f t="shared" si="6"/>
        <v>38</v>
      </c>
      <c r="B50" s="48">
        <f>Ph_sa*E49+Ph_a*F49</f>
        <v>18362.413275088285</v>
      </c>
      <c r="C50" s="49">
        <f>Psj_h*B49+Psj_sj*C49</f>
        <v>37968.186152020819</v>
      </c>
      <c r="D50" s="48">
        <f>+Plj_sj*C49+Plj_lj*D49</f>
        <v>4791.2901113478893</v>
      </c>
      <c r="E50" s="48">
        <f>Psa_lj*D49+Psa_sa*E49</f>
        <v>262.00937907277739</v>
      </c>
      <c r="F50" s="48">
        <f>Pa_sa*E49+Pa_a*F49</f>
        <v>72.533414763971393</v>
      </c>
      <c r="G50" s="50">
        <f t="shared" si="7"/>
        <v>61456.432332293742</v>
      </c>
      <c r="H50" s="40">
        <f t="shared" si="0"/>
        <v>1.0294476945421358</v>
      </c>
      <c r="I50" s="37">
        <f t="shared" si="1"/>
        <v>0.29878749185769637</v>
      </c>
      <c r="J50" s="38">
        <f t="shared" si="2"/>
        <v>0.61780654540321456</v>
      </c>
      <c r="K50" s="38">
        <f t="shared" si="3"/>
        <v>7.7962386189967495E-2</v>
      </c>
      <c r="L50" s="38">
        <f t="shared" si="4"/>
        <v>4.263335327636621E-3</v>
      </c>
      <c r="M50" s="39">
        <f t="shared" si="5"/>
        <v>1.1802412214849151E-3</v>
      </c>
    </row>
    <row r="51" spans="1:13" ht="15" customHeight="1" thickBot="1" x14ac:dyDescent="0.25">
      <c r="A51" s="47">
        <f t="shared" si="6"/>
        <v>39</v>
      </c>
      <c r="B51" s="48">
        <f>Ph_sa*E50+Ph_a*F50</f>
        <v>18903.142134756581</v>
      </c>
      <c r="C51" s="49">
        <f>Psj_h*B50+Psj_sj*C50</f>
        <v>39086.26382555523</v>
      </c>
      <c r="D51" s="48">
        <f>+Plj_sj*C50+Plj_lj*D50</f>
        <v>4932.3823523005422</v>
      </c>
      <c r="E51" s="48">
        <f>Psa_lj*D50+Psa_sa*E50</f>
        <v>269.72490864324408</v>
      </c>
      <c r="F51" s="48">
        <f>Pa_sa*E50+Pa_a*F50</f>
        <v>74.669358008968672</v>
      </c>
      <c r="G51" s="50">
        <f t="shared" si="7"/>
        <v>63266.182579264561</v>
      </c>
      <c r="H51" s="40">
        <f t="shared" si="0"/>
        <v>1.0294476651290008</v>
      </c>
      <c r="I51" s="37">
        <f t="shared" si="1"/>
        <v>0.29878746218128971</v>
      </c>
      <c r="J51" s="38">
        <f t="shared" si="2"/>
        <v>0.61780657899795144</v>
      </c>
      <c r="K51" s="38">
        <f t="shared" si="3"/>
        <v>7.7962382922675766E-2</v>
      </c>
      <c r="L51" s="38">
        <f t="shared" si="4"/>
        <v>4.263334654423202E-3</v>
      </c>
      <c r="M51" s="39">
        <f t="shared" si="5"/>
        <v>1.1802412436599501E-3</v>
      </c>
    </row>
    <row r="52" spans="1:13" ht="15" customHeight="1" thickBot="1" x14ac:dyDescent="0.25">
      <c r="A52" s="47">
        <f t="shared" si="6"/>
        <v>40</v>
      </c>
      <c r="B52" s="48">
        <f>Ph_sa*E51+Ph_a*F51</f>
        <v>19459.794072879697</v>
      </c>
      <c r="C52" s="49">
        <f>Psj_h*B51+Psj_sj*C51</f>
        <v>40237.264410326017</v>
      </c>
      <c r="D52" s="48">
        <f>+Plj_sj*C51+Plj_lj*D51</f>
        <v>5077.6296052625521</v>
      </c>
      <c r="E52" s="48">
        <f>Psa_lj*D51+Psa_sa*E51</f>
        <v>277.66765238840276</v>
      </c>
      <c r="F52" s="48">
        <f>Pa_sa*E51+Pa_a*F51</f>
        <v>76.868196992294443</v>
      </c>
      <c r="G52" s="50">
        <f t="shared" si="7"/>
        <v>65129.223937848961</v>
      </c>
      <c r="H52" s="40">
        <f t="shared" si="0"/>
        <v>1.0294476483673713</v>
      </c>
      <c r="I52" s="37">
        <f t="shared" si="1"/>
        <v>0.29878743974363409</v>
      </c>
      <c r="J52" s="38">
        <f t="shared" si="2"/>
        <v>0.61780660013273514</v>
      </c>
      <c r="K52" s="38">
        <f t="shared" si="3"/>
        <v>7.7962384598778509E-2</v>
      </c>
      <c r="L52" s="38">
        <f t="shared" si="4"/>
        <v>4.2633342699334694E-3</v>
      </c>
      <c r="M52" s="39">
        <f t="shared" si="5"/>
        <v>1.1802412549188005E-3</v>
      </c>
    </row>
    <row r="53" spans="1:13" ht="15" customHeight="1" thickBot="1" x14ac:dyDescent="0.25">
      <c r="A53" s="47">
        <f t="shared" si="6"/>
        <v>41</v>
      </c>
      <c r="B53" s="48">
        <f>Ph_sa*E52+Ph_a*F52</f>
        <v>20032.838378803692</v>
      </c>
      <c r="C53" s="49">
        <f>Psj_h*B52+Psj_sj*C52</f>
        <v>41422.157879652979</v>
      </c>
      <c r="D53" s="48">
        <f>+Plj_sj*C52+Plj_lj*D52</f>
        <v>5227.1540779428196</v>
      </c>
      <c r="E53" s="48">
        <f>Psa_lj*D52+Psa_sa*E52</f>
        <v>285.84430142887919</v>
      </c>
      <c r="F53" s="48">
        <f>Pa_sa*E52+Pa_a*F52</f>
        <v>79.13178498215801</v>
      </c>
      <c r="G53" s="50">
        <f t="shared" si="7"/>
        <v>67047.126422810528</v>
      </c>
      <c r="H53" s="40">
        <f t="shared" si="0"/>
        <v>1.0294476417985106</v>
      </c>
      <c r="I53" s="37">
        <f t="shared" si="1"/>
        <v>0.29878742680891679</v>
      </c>
      <c r="J53" s="38">
        <f t="shared" si="2"/>
        <v>0.6178066099125239</v>
      </c>
      <c r="K53" s="38">
        <f t="shared" si="3"/>
        <v>7.7962387902793945E-2</v>
      </c>
      <c r="L53" s="38">
        <f t="shared" si="4"/>
        <v>4.2633341155636807E-3</v>
      </c>
      <c r="M53" s="39">
        <f t="shared" si="5"/>
        <v>1.1802412602016615E-3</v>
      </c>
    </row>
    <row r="54" spans="1:13" ht="15" customHeight="1" thickBot="1" x14ac:dyDescent="0.25">
      <c r="A54" s="47">
        <f t="shared" si="6"/>
        <v>42</v>
      </c>
      <c r="B54" s="48">
        <f>Ph_sa*E53+Ph_a*F53</f>
        <v>20622.757870016601</v>
      </c>
      <c r="C54" s="49">
        <f>Psj_h*B53+Psj_sj*C53</f>
        <v>42641.942895088534</v>
      </c>
      <c r="D54" s="48">
        <f>+Plj_sj*C53+Plj_lj*D53</f>
        <v>5381.0816495521231</v>
      </c>
      <c r="E54" s="48">
        <f>Psa_lj*D53+Psa_sa*E53</f>
        <v>294.26174105540917</v>
      </c>
      <c r="F54" s="48">
        <f>Pa_sa*E53+Pa_a*F53</f>
        <v>81.462029616225692</v>
      </c>
      <c r="G54" s="50">
        <f t="shared" si="7"/>
        <v>69021.506185328908</v>
      </c>
      <c r="H54" s="40">
        <f t="shared" si="0"/>
        <v>1.0294476414600922</v>
      </c>
      <c r="I54" s="37">
        <f t="shared" si="1"/>
        <v>0.29878742162830602</v>
      </c>
      <c r="J54" s="38">
        <f t="shared" si="2"/>
        <v>0.61780661205206255</v>
      </c>
      <c r="K54" s="38">
        <f t="shared" si="3"/>
        <v>7.7962390955413782E-2</v>
      </c>
      <c r="L54" s="38">
        <f t="shared" si="4"/>
        <v>4.2633341014797635E-3</v>
      </c>
      <c r="M54" s="39">
        <f t="shared" si="5"/>
        <v>1.1802412627376295E-3</v>
      </c>
    </row>
    <row r="55" spans="1:13" ht="15" customHeight="1" thickBot="1" x14ac:dyDescent="0.25">
      <c r="A55" s="47">
        <f t="shared" si="6"/>
        <v>43</v>
      </c>
      <c r="B55" s="48">
        <f>Ph_sa*E54+Ph_a*F54</f>
        <v>21230.049422068514</v>
      </c>
      <c r="C55" s="49">
        <f>Psj_h*B54+Psj_sj*C54</f>
        <v>43897.647417508444</v>
      </c>
      <c r="D55" s="48">
        <f>+Plj_sj*C54+Plj_lj*D54</f>
        <v>5539.5419598249064</v>
      </c>
      <c r="E55" s="48">
        <f>Psa_lj*D54+Psa_sa*E54</f>
        <v>302.92705874127938</v>
      </c>
      <c r="F55" s="48">
        <f>Pa_sa*E54+Pa_a*F54</f>
        <v>83.860894366868166</v>
      </c>
      <c r="G55" s="50">
        <f t="shared" si="7"/>
        <v>71054.026752510006</v>
      </c>
      <c r="H55" s="40">
        <f t="shared" si="0"/>
        <v>1.0294476438800244</v>
      </c>
      <c r="I55" s="37">
        <f t="shared" si="1"/>
        <v>0.29878742123955071</v>
      </c>
      <c r="J55" s="38">
        <f t="shared" si="2"/>
        <v>0.61780661031934758</v>
      </c>
      <c r="K55" s="38">
        <f t="shared" si="3"/>
        <v>7.7962393026926091E-2</v>
      </c>
      <c r="L55" s="38">
        <f t="shared" si="4"/>
        <v>4.2633341498914895E-3</v>
      </c>
      <c r="M55" s="39">
        <f t="shared" si="5"/>
        <v>1.1802412642842337E-3</v>
      </c>
    </row>
    <row r="56" spans="1:13" ht="15" customHeight="1" thickBot="1" x14ac:dyDescent="0.25">
      <c r="A56" s="47">
        <f t="shared" si="6"/>
        <v>44</v>
      </c>
      <c r="B56" s="48">
        <f>Ph_sa*E55+Ph_a*F55</f>
        <v>21855.224486413423</v>
      </c>
      <c r="C56" s="49">
        <f>Psj_h*B55+Psj_sj*C55</f>
        <v>45190.329494404679</v>
      </c>
      <c r="D56" s="48">
        <f>+Plj_sj*C55+Plj_lj*D55</f>
        <v>5702.6684962278605</v>
      </c>
      <c r="E56" s="48">
        <f>Psa_lj*D55+Psa_sa*E55</f>
        <v>311.84755129822577</v>
      </c>
      <c r="F56" s="48">
        <f>Pa_sa*E55+Pa_a*F55</f>
        <v>86.330400215451078</v>
      </c>
      <c r="G56" s="50">
        <f t="shared" si="7"/>
        <v>73146.400428559646</v>
      </c>
      <c r="H56" s="40">
        <f t="shared" si="0"/>
        <v>1.0294476467875269</v>
      </c>
      <c r="I56" s="37">
        <f t="shared" si="1"/>
        <v>0.29878742300872213</v>
      </c>
      <c r="J56" s="38">
        <f t="shared" si="2"/>
        <v>0.61780660742890559</v>
      </c>
      <c r="K56" s="38">
        <f t="shared" si="3"/>
        <v>7.7962394086603368E-2</v>
      </c>
      <c r="L56" s="38">
        <f t="shared" si="4"/>
        <v>4.2633342101748382E-3</v>
      </c>
      <c r="M56" s="39">
        <f t="shared" si="5"/>
        <v>1.1802412655940321E-3</v>
      </c>
    </row>
    <row r="57" spans="1:13" ht="15" customHeight="1" thickBot="1" x14ac:dyDescent="0.25">
      <c r="A57" s="47">
        <f t="shared" si="6"/>
        <v>45</v>
      </c>
      <c r="B57" s="48">
        <f>Ph_sa*E56+Ph_a*F56</f>
        <v>22498.809582147376</v>
      </c>
      <c r="C57" s="49">
        <f>Psj_h*B56+Psj_sj*C56</f>
        <v>46521.078162895545</v>
      </c>
      <c r="D57" s="48">
        <f>+Plj_sj*C56+Plj_lj*D56</f>
        <v>5870.598688258724</v>
      </c>
      <c r="E57" s="48">
        <f>Psa_lj*D56+Psa_sa*E56</f>
        <v>321.03073141371931</v>
      </c>
      <c r="F57" s="48">
        <f>Pa_sa*E56+Pa_a*F56</f>
        <v>88.872627443513252</v>
      </c>
      <c r="G57" s="50">
        <f t="shared" si="7"/>
        <v>75300.38979215888</v>
      </c>
      <c r="H57" s="40">
        <f t="shared" si="0"/>
        <v>1.0294476490734983</v>
      </c>
      <c r="I57" s="37">
        <f t="shared" si="1"/>
        <v>0.29878742519457985</v>
      </c>
      <c r="J57" s="38">
        <f t="shared" si="2"/>
        <v>0.61780660487018946</v>
      </c>
      <c r="K57" s="38">
        <f t="shared" si="3"/>
        <v>7.7962394410739641E-2</v>
      </c>
      <c r="L57" s="38">
        <f t="shared" si="4"/>
        <v>4.2633342576288841E-3</v>
      </c>
      <c r="M57" s="39">
        <f t="shared" si="5"/>
        <v>1.1802412668621759E-3</v>
      </c>
    </row>
    <row r="58" spans="1:13" ht="15" customHeight="1" thickBot="1" x14ac:dyDescent="0.25">
      <c r="A58" s="47">
        <f t="shared" si="6"/>
        <v>46</v>
      </c>
      <c r="B58" s="48">
        <f>Ph_sa*E57+Ph_a*F57</f>
        <v>23161.346766167026</v>
      </c>
      <c r="C58" s="49">
        <f>Psj_h*B57+Psj_sj*C57</f>
        <v>47891.014416465048</v>
      </c>
      <c r="D58" s="48">
        <f>+Plj_sj*C57+Plj_lj*D57</f>
        <v>6043.4740118420723</v>
      </c>
      <c r="E58" s="48">
        <f>Psa_lj*D57+Psa_sa*E57</f>
        <v>330.48433390107232</v>
      </c>
      <c r="F58" s="48">
        <f>Pa_sa*E57+Pa_a*F57</f>
        <v>91.489717480783455</v>
      </c>
      <c r="G58" s="50">
        <f t="shared" si="7"/>
        <v>77517.809245855999</v>
      </c>
      <c r="H58" s="40">
        <f t="shared" si="0"/>
        <v>1.0294476504417114</v>
      </c>
      <c r="I58" s="37">
        <f t="shared" si="1"/>
        <v>0.2987874269344783</v>
      </c>
      <c r="J58" s="38">
        <f t="shared" si="2"/>
        <v>0.61780660318422553</v>
      </c>
      <c r="K58" s="38">
        <f t="shared" si="3"/>
        <v>7.7962394327664108E-2</v>
      </c>
      <c r="L58" s="38">
        <f t="shared" si="4"/>
        <v>4.2633342855821175E-3</v>
      </c>
      <c r="M58" s="39">
        <f t="shared" si="5"/>
        <v>1.180241268049953E-3</v>
      </c>
    </row>
    <row r="59" spans="1:13" ht="15" customHeight="1" thickBot="1" x14ac:dyDescent="0.25">
      <c r="A59" s="47">
        <f t="shared" si="6"/>
        <v>47</v>
      </c>
      <c r="B59" s="48">
        <f>Ph_sa*E58+Ph_a*F58</f>
        <v>23843.39409351629</v>
      </c>
      <c r="C59" s="49">
        <f>Psj_h*B58+Psj_sj*C58</f>
        <v>49301.292201937671</v>
      </c>
      <c r="D59" s="48">
        <f>+Plj_sj*C58+Plj_lj*D58</f>
        <v>6221.4401033540989</v>
      </c>
      <c r="E59" s="48">
        <f>Psa_lj*D58+Psa_sa*E58</f>
        <v>340.21632194553069</v>
      </c>
      <c r="F59" s="48">
        <f>Pa_sa*E58+Pa_a*F58</f>
        <v>94.183874781667313</v>
      </c>
      <c r="G59" s="50">
        <f t="shared" si="7"/>
        <v>79800.526595535237</v>
      </c>
      <c r="H59" s="40">
        <f t="shared" si="0"/>
        <v>1.0294476510276771</v>
      </c>
      <c r="I59" s="37">
        <f t="shared" si="1"/>
        <v>0.29878742798735247</v>
      </c>
      <c r="J59" s="38">
        <f t="shared" si="2"/>
        <v>0.61780660235262197</v>
      </c>
      <c r="K59" s="38">
        <f t="shared" si="3"/>
        <v>7.7962394094053297E-2</v>
      </c>
      <c r="L59" s="38">
        <f t="shared" si="4"/>
        <v>4.2633342969013123E-3</v>
      </c>
      <c r="M59" s="39">
        <f t="shared" si="5"/>
        <v>1.1802412690712345E-3</v>
      </c>
    </row>
    <row r="60" spans="1:13" ht="15" customHeight="1" thickBot="1" x14ac:dyDescent="0.25">
      <c r="A60" s="47">
        <f t="shared" si="6"/>
        <v>48</v>
      </c>
      <c r="B60" s="48">
        <f>Ph_sa*E59+Ph_a*F59</f>
        <v>24545.526079809923</v>
      </c>
      <c r="C60" s="49">
        <f>Psj_h*B59+Psj_sj*C59</f>
        <v>50753.099431085677</v>
      </c>
      <c r="D60" s="48">
        <f>+Plj_sj*C59+Plj_lj*D59</f>
        <v>6404.646881394714</v>
      </c>
      <c r="E60" s="48">
        <f>Psa_lj*D59+Psa_sa*E59</f>
        <v>350.23489353057982</v>
      </c>
      <c r="F60" s="48">
        <f>Pa_sa*E59+Pa_a*F59</f>
        <v>96.9573687245244</v>
      </c>
      <c r="G60" s="50">
        <f t="shared" si="7"/>
        <v>82150.464654545416</v>
      </c>
      <c r="H60" s="40">
        <f t="shared" si="0"/>
        <v>1.0294476511125696</v>
      </c>
      <c r="I60" s="37">
        <f t="shared" si="1"/>
        <v>0.29878742844641731</v>
      </c>
      <c r="J60" s="38">
        <f t="shared" si="2"/>
        <v>0.61780660212343042</v>
      </c>
      <c r="K60" s="38">
        <f t="shared" si="3"/>
        <v>7.7962393862617579E-2</v>
      </c>
      <c r="L60" s="38">
        <f t="shared" si="4"/>
        <v>4.2633342976618359E-3</v>
      </c>
      <c r="M60" s="39">
        <f t="shared" si="5"/>
        <v>1.1802412698728383E-3</v>
      </c>
    </row>
    <row r="61" spans="1:13" ht="15" customHeight="1" thickBot="1" x14ac:dyDescent="0.25">
      <c r="A61" s="47">
        <f t="shared" si="6"/>
        <v>49</v>
      </c>
      <c r="B61" s="48">
        <f>Ph_sa*E60+Ph_a*F60</f>
        <v>25268.334174490941</v>
      </c>
      <c r="C61" s="49">
        <f>Psj_h*B60+Psj_sj*C60</f>
        <v>52247.659003924928</v>
      </c>
      <c r="D61" s="48">
        <f>+Plj_sj*C60+Plj_lj*D60</f>
        <v>6593.2486743373538</v>
      </c>
      <c r="E61" s="48">
        <f>Psa_lj*D60+Psa_sa*E60</f>
        <v>360.54848813435501</v>
      </c>
      <c r="F61" s="48">
        <f>Pa_sa*E60+Pa_a*F60</f>
        <v>99.812535540378065</v>
      </c>
      <c r="G61" s="50">
        <f t="shared" si="7"/>
        <v>84569.602876427962</v>
      </c>
      <c r="H61" s="40">
        <f t="shared" si="0"/>
        <v>1.0294476509594781</v>
      </c>
      <c r="I61" s="37">
        <f t="shared" si="1"/>
        <v>0.29878742852101026</v>
      </c>
      <c r="J61" s="38">
        <f t="shared" si="2"/>
        <v>0.61780660221697559</v>
      </c>
      <c r="K61" s="38">
        <f t="shared" si="3"/>
        <v>7.7962393698020854E-2</v>
      </c>
      <c r="L61" s="38">
        <f t="shared" si="4"/>
        <v>4.2633342935426092E-3</v>
      </c>
      <c r="M61" s="39">
        <f t="shared" si="5"/>
        <v>1.1802412704506001E-3</v>
      </c>
    </row>
    <row r="62" spans="1:13" ht="15" customHeight="1" thickBot="1" x14ac:dyDescent="0.25">
      <c r="A62" s="47">
        <f t="shared" si="6"/>
        <v>50</v>
      </c>
      <c r="B62" s="48">
        <f>Ph_sa*E61+Ph_a*F61</f>
        <v>26012.427249947996</v>
      </c>
      <c r="C62" s="49">
        <f>Psj_h*B61+Psj_sj*C61</f>
        <v>53786.229847540613</v>
      </c>
      <c r="D62" s="48">
        <f>+Plj_sj*C61+Plj_lj*D61</f>
        <v>6787.4043522241136</v>
      </c>
      <c r="E62" s="48">
        <f>Psa_lj*D61+Psa_sa*E61</f>
        <v>371.16579372003986</v>
      </c>
      <c r="F62" s="48">
        <f>Pa_sa*E61+Pa_a*F61</f>
        <v>102.75178028191556</v>
      </c>
      <c r="G62" s="50">
        <f t="shared" si="7"/>
        <v>87059.979023714681</v>
      </c>
      <c r="H62" s="40">
        <f t="shared" si="0"/>
        <v>1.0294476507486425</v>
      </c>
      <c r="I62" s="37">
        <f t="shared" si="1"/>
        <v>0.29878742841027273</v>
      </c>
      <c r="J62" s="38">
        <f t="shared" si="2"/>
        <v>0.61780660242164231</v>
      </c>
      <c r="K62" s="38">
        <f t="shared" si="3"/>
        <v>7.7962393608839026E-2</v>
      </c>
      <c r="L62" s="38">
        <f t="shared" si="4"/>
        <v>4.2633342884097897E-3</v>
      </c>
      <c r="M62" s="39">
        <f t="shared" si="5"/>
        <v>1.1802412708361268E-3</v>
      </c>
    </row>
    <row r="63" spans="1:13" ht="15" customHeight="1" thickBot="1" x14ac:dyDescent="0.25">
      <c r="A63" s="47">
        <f t="shared" si="6"/>
        <v>51</v>
      </c>
      <c r="B63" s="48">
        <f>Ph_sa*E62+Ph_a*F62</f>
        <v>26778.432108555236</v>
      </c>
      <c r="C63" s="49">
        <f>Psj_h*B62+Psj_sj*C62</f>
        <v>55370.107976535946</v>
      </c>
      <c r="D63" s="48">
        <f>+Plj_sj*C62+Plj_lj*D62</f>
        <v>6987.2774622456509</v>
      </c>
      <c r="E63" s="48">
        <f>Psa_lj*D62+Psa_sa*E62</f>
        <v>382.09575400932533</v>
      </c>
      <c r="F63" s="48">
        <f>Pa_sa*E62+Pa_a*F62</f>
        <v>105.77757884302031</v>
      </c>
      <c r="G63" s="50">
        <f t="shared" si="7"/>
        <v>89623.69088018917</v>
      </c>
      <c r="H63" s="40">
        <f t="shared" si="0"/>
        <v>1.0294476505734682</v>
      </c>
      <c r="I63" s="37">
        <f t="shared" si="1"/>
        <v>0.29878742825212595</v>
      </c>
      <c r="J63" s="38">
        <f t="shared" si="2"/>
        <v>0.61780660261532716</v>
      </c>
      <c r="K63" s="38">
        <f t="shared" si="3"/>
        <v>7.7962393577233835E-2</v>
      </c>
      <c r="L63" s="38">
        <f t="shared" si="4"/>
        <v>4.2633342842365082E-3</v>
      </c>
      <c r="M63" s="39">
        <f t="shared" si="5"/>
        <v>1.1802412710767067E-3</v>
      </c>
    </row>
    <row r="64" spans="1:13" ht="15" customHeight="1" thickBot="1" x14ac:dyDescent="0.25">
      <c r="A64" s="47">
        <f t="shared" si="6"/>
        <v>52</v>
      </c>
      <c r="B64" s="48">
        <f>Ph_sa*E63+Ph_a*F63</f>
        <v>27566.994007907892</v>
      </c>
      <c r="C64" s="49">
        <f>Psj_h*B63+Psj_sj*C63</f>
        <v>57000.627580779554</v>
      </c>
      <c r="D64" s="48">
        <f>+Plj_sj*C63+Plj_lj*D63</f>
        <v>7193.0363675925819</v>
      </c>
      <c r="E64" s="48">
        <f>Psa_lj*D63+Psa_sa*E63</f>
        <v>393.34757601702722</v>
      </c>
      <c r="F64" s="48">
        <f>Pa_sa*E63+Pa_a*F63</f>
        <v>108.89248003645659</v>
      </c>
      <c r="G64" s="50">
        <f t="shared" si="7"/>
        <v>92262.898012333506</v>
      </c>
      <c r="H64" s="40">
        <f t="shared" si="0"/>
        <v>1.0294476504636176</v>
      </c>
      <c r="I64" s="37">
        <f t="shared" si="1"/>
        <v>0.2987874281189693</v>
      </c>
      <c r="J64" s="38">
        <f t="shared" si="2"/>
        <v>0.61780660274902521</v>
      </c>
      <c r="K64" s="38">
        <f t="shared" si="3"/>
        <v>7.796239357917234E-2</v>
      </c>
      <c r="L64" s="38">
        <f t="shared" si="4"/>
        <v>4.2633342816138873E-3</v>
      </c>
      <c r="M64" s="39">
        <f t="shared" si="5"/>
        <v>1.1802412712193376E-3</v>
      </c>
    </row>
    <row r="65" spans="1:13" ht="15" customHeight="1" thickBot="1" x14ac:dyDescent="0.25">
      <c r="A65" s="47">
        <f t="shared" si="6"/>
        <v>53</v>
      </c>
      <c r="B65" s="48">
        <f>Ph_sa*E64+Ph_a*F64</f>
        <v>28378.777203767888</v>
      </c>
      <c r="C65" s="49">
        <f>Psj_h*B64+Psj_sj*C64</f>
        <v>58679.16214462585</v>
      </c>
      <c r="D65" s="48">
        <f>+Plj_sj*C64+Plj_lj*D64</f>
        <v>7404.8543898049656</v>
      </c>
      <c r="E65" s="48">
        <f>Psa_lj*D64+Psa_sa*E64</f>
        <v>404.93073782787167</v>
      </c>
      <c r="F65" s="48">
        <f>Pa_sa*E64+Pa_a*F64</f>
        <v>112.09910773453569</v>
      </c>
      <c r="G65" s="50">
        <f t="shared" si="7"/>
        <v>94979.823583761114</v>
      </c>
      <c r="H65" s="40">
        <f t="shared" si="0"/>
        <v>1.0294476504130767</v>
      </c>
      <c r="I65" s="37">
        <f t="shared" si="1"/>
        <v>0.29878742803455643</v>
      </c>
      <c r="J65" s="38">
        <f t="shared" si="2"/>
        <v>0.61780660281894162</v>
      </c>
      <c r="K65" s="38">
        <f t="shared" si="3"/>
        <v>7.7962393594832785E-2</v>
      </c>
      <c r="L65" s="38">
        <f t="shared" si="4"/>
        <v>4.2633342803671355E-3</v>
      </c>
      <c r="M65" s="39">
        <f t="shared" si="5"/>
        <v>1.1802412713019768E-3</v>
      </c>
    </row>
    <row r="66" spans="1:13" ht="15" customHeight="1" thickBot="1" x14ac:dyDescent="0.25">
      <c r="A66" s="47">
        <f t="shared" si="6"/>
        <v>54</v>
      </c>
      <c r="B66" s="48">
        <f>Ph_sa*E65+Ph_a*F65</f>
        <v>29214.465510156435</v>
      </c>
      <c r="C66" s="49">
        <f>Psj_h*B65+Psj_sj*C65</f>
        <v>60407.125600215295</v>
      </c>
      <c r="D66" s="48">
        <f>+Plj_sj*C65+Plj_lj*D65</f>
        <v>7622.9099548992772</v>
      </c>
      <c r="E66" s="48">
        <f>Psa_lj*D65+Psa_sa*E65</f>
        <v>416.85499660490285</v>
      </c>
      <c r="F66" s="48">
        <f>Pa_sa*E65+Pa_a*F65</f>
        <v>115.40016307551301</v>
      </c>
      <c r="G66" s="50">
        <f t="shared" si="7"/>
        <v>97776.756224951416</v>
      </c>
      <c r="H66" s="40">
        <f t="shared" si="0"/>
        <v>1.0294476504023236</v>
      </c>
      <c r="I66" s="37">
        <f t="shared" si="1"/>
        <v>0.298787427995093</v>
      </c>
      <c r="J66" s="38">
        <f t="shared" si="2"/>
        <v>0.61780660284166955</v>
      </c>
      <c r="K66" s="38">
        <f t="shared" si="3"/>
        <v>7.7962393611847036E-2</v>
      </c>
      <c r="L66" s="38">
        <f t="shared" si="4"/>
        <v>4.2633342800395199E-3</v>
      </c>
      <c r="M66" s="39">
        <f t="shared" si="5"/>
        <v>1.1802412713509953E-3</v>
      </c>
    </row>
    <row r="67" spans="1:13" ht="15" customHeight="1" thickBot="1" x14ac:dyDescent="0.25">
      <c r="A67" s="47">
        <f t="shared" si="6"/>
        <v>55</v>
      </c>
      <c r="B67" s="48">
        <f>Ph_sa*E66+Ph_a*F66</f>
        <v>30074.762876286182</v>
      </c>
      <c r="C67" s="49">
        <f>Psj_h*B66+Psj_sj*C66</f>
        <v>62185.973516306942</v>
      </c>
      <c r="D67" s="48">
        <f>+Plj_sj*C66+Plj_lj*D66</f>
        <v>7847.3867435789443</v>
      </c>
      <c r="E67" s="48">
        <f>Psa_lj*D66+Psa_sa*E66</f>
        <v>429.13039682763008</v>
      </c>
      <c r="F67" s="48">
        <f>Pa_sa*E66+Pa_a*F66</f>
        <v>118.79842673729664</v>
      </c>
      <c r="G67" s="50">
        <f t="shared" si="7"/>
        <v>100656.051959737</v>
      </c>
      <c r="H67" s="40">
        <f t="shared" si="0"/>
        <v>1.0294476504116485</v>
      </c>
      <c r="I67" s="37">
        <f t="shared" si="1"/>
        <v>0.29878742798611119</v>
      </c>
      <c r="J67" s="38">
        <f t="shared" si="2"/>
        <v>0.61780660283776767</v>
      </c>
      <c r="K67" s="38">
        <f t="shared" si="3"/>
        <v>7.796239362455766E-2</v>
      </c>
      <c r="L67" s="38">
        <f t="shared" si="4"/>
        <v>4.2633342801810335E-3</v>
      </c>
      <c r="M67" s="39">
        <f t="shared" si="5"/>
        <v>1.180241271382437E-3</v>
      </c>
    </row>
    <row r="68" spans="1:13" ht="15" customHeight="1" thickBot="1" x14ac:dyDescent="0.25">
      <c r="A68" s="47">
        <f t="shared" si="6"/>
        <v>56</v>
      </c>
      <c r="B68" s="48">
        <f>Ph_sa*E67+Ph_a*F67</f>
        <v>30960.393980365236</v>
      </c>
      <c r="C68" s="49">
        <f>Psj_h*B67+Psj_sj*C67</f>
        <v>64017.204323456957</v>
      </c>
      <c r="D68" s="48">
        <f>+Plj_sj*C67+Plj_lj*D67</f>
        <v>8078.4738457977928</v>
      </c>
      <c r="E68" s="48">
        <f>Psa_lj*D67+Psa_sa*E67</f>
        <v>441.76727876444369</v>
      </c>
      <c r="F68" s="48">
        <f>Pa_sa*E67+Pa_a*F67</f>
        <v>122.29676127963215</v>
      </c>
      <c r="G68" s="50">
        <f t="shared" si="7"/>
        <v>103620.13618966406</v>
      </c>
      <c r="H68" s="40">
        <f t="shared" si="0"/>
        <v>1.0294476504268961</v>
      </c>
      <c r="I68" s="37">
        <f t="shared" si="1"/>
        <v>0.2987874279927214</v>
      </c>
      <c r="J68" s="38">
        <f t="shared" si="2"/>
        <v>0.61780660282361766</v>
      </c>
      <c r="K68" s="38">
        <f t="shared" si="3"/>
        <v>7.7962393631785323E-2</v>
      </c>
      <c r="L68" s="38">
        <f t="shared" si="4"/>
        <v>4.2633342804707609E-3</v>
      </c>
      <c r="M68" s="39">
        <f t="shared" si="5"/>
        <v>1.1802412714048435E-3</v>
      </c>
    </row>
    <row r="69" spans="1:13" ht="15" customHeight="1" thickBot="1" x14ac:dyDescent="0.25">
      <c r="A69" s="47">
        <f t="shared" si="6"/>
        <v>57</v>
      </c>
      <c r="B69" s="48">
        <f>Ph_sa*E68+Ph_a*F68</f>
        <v>31872.104840592758</v>
      </c>
      <c r="C69" s="49">
        <f>Psj_h*B68+Psj_sj*C68</f>
        <v>65902.36057613678</v>
      </c>
      <c r="D69" s="48">
        <f>+Plj_sj*C68+Plj_lj*D68</f>
        <v>8316.3659198916266</v>
      </c>
      <c r="E69" s="48">
        <f>Psa_lj*D68+Psa_sa*E68</f>
        <v>454.77628718750867</v>
      </c>
      <c r="F69" s="48">
        <f>Pa_sa*E68+Pa_a*F68</f>
        <v>125.89811355598144</v>
      </c>
      <c r="G69" s="50">
        <f t="shared" si="7"/>
        <v>106671.50573736466</v>
      </c>
      <c r="H69" s="40">
        <f t="shared" si="0"/>
        <v>1.0294476504403265</v>
      </c>
      <c r="I69" s="37">
        <f t="shared" si="1"/>
        <v>0.29878742800410912</v>
      </c>
      <c r="J69" s="38">
        <f t="shared" si="2"/>
        <v>0.61780660280913846</v>
      </c>
      <c r="K69" s="38">
        <f t="shared" si="3"/>
        <v>7.7962393634597296E-2</v>
      </c>
      <c r="L69" s="38">
        <f t="shared" si="4"/>
        <v>4.2633342807329539E-3</v>
      </c>
      <c r="M69" s="39">
        <f t="shared" si="5"/>
        <v>1.1802412714221407E-3</v>
      </c>
    </row>
    <row r="70" spans="1:13" ht="15" customHeight="1" thickBot="1" x14ac:dyDescent="0.25">
      <c r="A70" s="47">
        <f t="shared" si="6"/>
        <v>58</v>
      </c>
      <c r="B70" s="48">
        <f>Ph_sa*E69+Ph_a*F69</f>
        <v>32810.663443853948</v>
      </c>
      <c r="C70" s="49">
        <f>Psj_h*B69+Psj_sj*C69</f>
        <v>67843.030252424272</v>
      </c>
      <c r="D70" s="48">
        <f>+Plj_sj*C69+Plj_lj*D69</f>
        <v>8561.2633564472271</v>
      </c>
      <c r="E70" s="48">
        <f>Psa_lj*D69+Psa_sa*E69</f>
        <v>468.16838033982185</v>
      </c>
      <c r="F70" s="48">
        <f>Pa_sa*E69+Pa_a*F69</f>
        <v>129.60551719658261</v>
      </c>
      <c r="G70" s="50">
        <f t="shared" si="7"/>
        <v>109812.73095026186</v>
      </c>
      <c r="H70" s="40">
        <f t="shared" si="0"/>
        <v>1.0294476504491514</v>
      </c>
      <c r="I70" s="37">
        <f t="shared" si="1"/>
        <v>0.29878742801428987</v>
      </c>
      <c r="J70" s="38">
        <f t="shared" si="2"/>
        <v>0.61780660279865751</v>
      </c>
      <c r="K70" s="38">
        <f t="shared" si="3"/>
        <v>7.7962393634713731E-2</v>
      </c>
      <c r="L70" s="38">
        <f t="shared" si="4"/>
        <v>4.2633342809029326E-3</v>
      </c>
      <c r="M70" s="39">
        <f t="shared" si="5"/>
        <v>1.1802412714358741E-3</v>
      </c>
    </row>
    <row r="71" spans="1:13" ht="15" customHeight="1" thickBot="1" x14ac:dyDescent="0.25">
      <c r="A71" s="47">
        <f t="shared" si="6"/>
        <v>59</v>
      </c>
      <c r="B71" s="48">
        <f>Ph_sa*E70+Ph_a*F70</f>
        <v>33776.860392717703</v>
      </c>
      <c r="C71" s="49">
        <f>Psj_h*B70+Psj_sj*C70</f>
        <v>69840.848092055676</v>
      </c>
      <c r="D71" s="48">
        <f>+Plj_sj*C70+Plj_lj*D70</f>
        <v>8813.3724470497691</v>
      </c>
      <c r="E71" s="48">
        <f>Psa_lj*D70+Psa_sa*E70</f>
        <v>481.95483916425587</v>
      </c>
      <c r="F71" s="48">
        <f>Pa_sa*E70+Pa_a*F70</f>
        <v>133.42209516448412</v>
      </c>
      <c r="G71" s="50">
        <f t="shared" si="7"/>
        <v>113046.45786615189</v>
      </c>
      <c r="H71" s="40">
        <f t="shared" si="0"/>
        <v>1.0294476504534942</v>
      </c>
      <c r="I71" s="37">
        <f t="shared" si="1"/>
        <v>0.29878742802105163</v>
      </c>
      <c r="J71" s="38">
        <f t="shared" si="2"/>
        <v>0.61780660279287936</v>
      </c>
      <c r="K71" s="38">
        <f t="shared" si="3"/>
        <v>7.7962393633641214E-2</v>
      </c>
      <c r="L71" s="38">
        <f t="shared" si="4"/>
        <v>4.2633342809811443E-3</v>
      </c>
      <c r="M71" s="39">
        <f t="shared" si="5"/>
        <v>1.1802412714466222E-3</v>
      </c>
    </row>
    <row r="72" spans="1:13" ht="15" customHeight="1" thickBot="1" x14ac:dyDescent="0.25">
      <c r="A72" s="47">
        <f t="shared" si="6"/>
        <v>60</v>
      </c>
      <c r="B72" s="48">
        <f>Ph_sa*E71+Ph_a*F71</f>
        <v>34771.509571371527</v>
      </c>
      <c r="C72" s="49">
        <f>Psj_h*B71+Psj_sj*C71</f>
        <v>71897.496973799585</v>
      </c>
      <c r="D72" s="48">
        <f>+Plj_sj*C71+Plj_lj*D71</f>
        <v>9072.9055580383156</v>
      </c>
      <c r="E72" s="48">
        <f>Psa_lj*D71+Psa_sa*E71</f>
        <v>496.14727680396811</v>
      </c>
      <c r="F72" s="48">
        <f>Pa_sa*E71+Pa_a*F71</f>
        <v>137.3510623866037</v>
      </c>
      <c r="G72" s="50">
        <f t="shared" si="7"/>
        <v>116375.4104424</v>
      </c>
      <c r="H72" s="40">
        <f t="shared" si="0"/>
        <v>1.0294476504546861</v>
      </c>
      <c r="I72" s="37">
        <f t="shared" si="1"/>
        <v>0.29878742802442521</v>
      </c>
      <c r="J72" s="38">
        <f t="shared" si="2"/>
        <v>0.61780660279076094</v>
      </c>
      <c r="K72" s="38">
        <f t="shared" si="3"/>
        <v>7.7962393632364027E-2</v>
      </c>
      <c r="L72" s="38">
        <f t="shared" si="4"/>
        <v>4.2633342809951782E-3</v>
      </c>
      <c r="M72" s="39">
        <f t="shared" si="5"/>
        <v>1.1802412714547255E-3</v>
      </c>
    </row>
    <row r="73" spans="1:13" ht="15" customHeight="1" thickBot="1" x14ac:dyDescent="0.25">
      <c r="A73" s="47">
        <f t="shared" si="6"/>
        <v>61</v>
      </c>
      <c r="B73" s="48">
        <f>Ph_sa*E72+Ph_a*F72</f>
        <v>35795.448831126705</v>
      </c>
      <c r="C73" s="49">
        <f>Psj_h*B72+Psj_sj*C72</f>
        <v>74014.709333256891</v>
      </c>
      <c r="D73" s="48">
        <f>+Plj_sj*C72+Plj_lj*D72</f>
        <v>9340.0813093997549</v>
      </c>
      <c r="E73" s="48">
        <f>Psa_lj*D72+Psa_sa*E72</f>
        <v>510.75764838303428</v>
      </c>
      <c r="F73" s="48">
        <f>Pa_sa*E72+Pa_a*F72</f>
        <v>141.39572846204311</v>
      </c>
      <c r="G73" s="50">
        <f t="shared" si="7"/>
        <v>119802.39285062843</v>
      </c>
      <c r="H73" s="40">
        <f t="shared" si="0"/>
        <v>1.0294476504541945</v>
      </c>
      <c r="I73" s="37">
        <f t="shared" si="1"/>
        <v>0.29878742802539054</v>
      </c>
      <c r="J73" s="38">
        <f t="shared" si="2"/>
        <v>0.61780660279081101</v>
      </c>
      <c r="K73" s="38">
        <f t="shared" si="3"/>
        <v>7.796239363136194E-2</v>
      </c>
      <c r="L73" s="38">
        <f t="shared" si="4"/>
        <v>4.263334280975967E-3</v>
      </c>
      <c r="M73" s="39">
        <f t="shared" si="5"/>
        <v>1.1802412714605592E-3</v>
      </c>
    </row>
    <row r="74" spans="1:13" ht="15" customHeight="1" thickBot="1" x14ac:dyDescent="0.25">
      <c r="A74" s="47">
        <f t="shared" si="6"/>
        <v>62</v>
      </c>
      <c r="B74" s="48">
        <f>Ph_sa*E73+Ph_a*F73</f>
        <v>36849.54069611516</v>
      </c>
      <c r="C74" s="49">
        <f>Psj_h*B73+Psj_sj*C73</f>
        <v>76194.26862229011</v>
      </c>
      <c r="D74" s="48">
        <f>+Plj_sj*C73+Plj_lj*D73</f>
        <v>9615.1247589387131</v>
      </c>
      <c r="E74" s="48">
        <f>Psa_lj*D73+Psa_sa*E73</f>
        <v>525.79826107582471</v>
      </c>
      <c r="F74" s="48">
        <f>Pa_sa*E73+Pa_a*F73</f>
        <v>145.55950045000418</v>
      </c>
      <c r="G74" s="50">
        <f t="shared" si="7"/>
        <v>123330.29183886982</v>
      </c>
      <c r="H74" s="40">
        <f t="shared" si="0"/>
        <v>1.0294476504531263</v>
      </c>
      <c r="I74" s="37">
        <f t="shared" si="1"/>
        <v>0.29878742802505354</v>
      </c>
      <c r="J74" s="38">
        <f t="shared" si="2"/>
        <v>0.61780660279177313</v>
      </c>
      <c r="K74" s="38">
        <f t="shared" si="3"/>
        <v>7.796239363076192E-2</v>
      </c>
      <c r="L74" s="38">
        <f t="shared" si="4"/>
        <v>4.2633342809467812E-3</v>
      </c>
      <c r="M74" s="39">
        <f t="shared" si="5"/>
        <v>1.1802412714645698E-3</v>
      </c>
    </row>
    <row r="75" spans="1:13" ht="15" customHeight="1" thickBot="1" x14ac:dyDescent="0.25">
      <c r="A75" s="47">
        <f t="shared" si="6"/>
        <v>63</v>
      </c>
      <c r="B75" s="48">
        <f>Ph_sa*E74+Ph_a*F74</f>
        <v>37934.67308979157</v>
      </c>
      <c r="C75" s="49">
        <f>Psj_h*B74+Psj_sj*C74</f>
        <v>78438.010811347689</v>
      </c>
      <c r="D75" s="48">
        <f>+Plj_sj*C74+Plj_lj*D74</f>
        <v>9898.2675918703699</v>
      </c>
      <c r="E75" s="48">
        <f>Psa_lj*D74+Psa_sa*E74</f>
        <v>541.28178447354799</v>
      </c>
      <c r="F75" s="48">
        <f>Pa_sa*E74+Pa_a*F74</f>
        <v>149.84588573972371</v>
      </c>
      <c r="G75" s="50">
        <f t="shared" si="7"/>
        <v>126962.07916322291</v>
      </c>
      <c r="H75" s="40">
        <f t="shared" si="0"/>
        <v>1.0294476504521177</v>
      </c>
      <c r="I75" s="37">
        <f t="shared" si="1"/>
        <v>0.29878742802425767</v>
      </c>
      <c r="J75" s="38">
        <f t="shared" si="2"/>
        <v>0.61780660279285049</v>
      </c>
      <c r="K75" s="38">
        <f t="shared" si="3"/>
        <v>7.7962393630503807E-2</v>
      </c>
      <c r="L75" s="38">
        <f t="shared" si="4"/>
        <v>4.263334280920795E-3</v>
      </c>
      <c r="M75" s="39">
        <f t="shared" si="5"/>
        <v>1.1802412714672175E-3</v>
      </c>
    </row>
    <row r="76" spans="1:13" ht="15" customHeight="1" thickBot="1" x14ac:dyDescent="0.25">
      <c r="A76" s="47">
        <f t="shared" si="6"/>
        <v>64</v>
      </c>
      <c r="B76" s="48">
        <f>Ph_sa*E75+Ph_a*F75</f>
        <v>39051.760082855297</v>
      </c>
      <c r="C76" s="49">
        <f>Psj_h*B75+Psj_sj*C75</f>
        <v>80747.825935986737</v>
      </c>
      <c r="D76" s="48">
        <f>+Plj_sj*C75+Plj_lj*D75</f>
        <v>10189.748315992176</v>
      </c>
      <c r="E76" s="48">
        <f>Psa_lj*D75+Psa_sa*E75</f>
        <v>557.22126125649675</v>
      </c>
      <c r="F76" s="48">
        <f>Pa_sa*E75+Pa_a*F75</f>
        <v>154.25849500489687</v>
      </c>
      <c r="G76" s="50">
        <f t="shared" si="7"/>
        <v>130700.8140910956</v>
      </c>
      <c r="H76" s="40">
        <f t="shared" si="0"/>
        <v>1.0294476504514238</v>
      </c>
      <c r="I76" s="37">
        <f t="shared" si="1"/>
        <v>0.29878742802349401</v>
      </c>
      <c r="J76" s="38">
        <f t="shared" si="2"/>
        <v>0.6178066027936695</v>
      </c>
      <c r="K76" s="38">
        <f t="shared" si="3"/>
        <v>7.7962393630464644E-2</v>
      </c>
      <c r="L76" s="38">
        <f t="shared" si="4"/>
        <v>4.2633342809029924E-3</v>
      </c>
      <c r="M76" s="39">
        <f t="shared" si="5"/>
        <v>1.1802412714689145E-3</v>
      </c>
    </row>
    <row r="77" spans="1:13" ht="15" customHeight="1" thickBot="1" x14ac:dyDescent="0.25">
      <c r="A77" s="47">
        <f t="shared" si="6"/>
        <v>65</v>
      </c>
      <c r="B77" s="48">
        <f>Ph_sa*E76+Ph_a*F76</f>
        <v>40201.742663216588</v>
      </c>
      <c r="C77" s="49">
        <f>Psj_h*B76+Psj_sj*C76</f>
        <v>83125.659688925996</v>
      </c>
      <c r="D77" s="48">
        <f>+Plj_sj*C76+Plj_lj*D76</f>
        <v>10489.812462598236</v>
      </c>
      <c r="E77" s="48">
        <f>Psa_lj*D76+Psa_sa*E76</f>
        <v>573.63011818078212</v>
      </c>
      <c r="F77" s="48">
        <f>Pa_sa*E76+Pa_a*F76</f>
        <v>158.80104524510836</v>
      </c>
      <c r="G77" s="50">
        <f t="shared" si="7"/>
        <v>134549.64597816672</v>
      </c>
      <c r="H77" s="40">
        <f t="shared" ref="H77:H112" si="8">G78/G77</f>
        <v>1.0294476504510626</v>
      </c>
      <c r="I77" s="37">
        <f t="shared" ref="I77:I112" si="9">B77/G77</f>
        <v>0.2987874280229626</v>
      </c>
      <c r="J77" s="38">
        <f t="shared" ref="J77:J112" si="10">C77/G77</f>
        <v>0.61780660279414434</v>
      </c>
      <c r="K77" s="38">
        <f t="shared" ref="K77:K112" si="11">D77/G77</f>
        <v>7.7962393630529592E-2</v>
      </c>
      <c r="L77" s="38">
        <f t="shared" ref="L77:L112" si="12">E77/G77</f>
        <v>4.2633342808933491E-3</v>
      </c>
      <c r="M77" s="39">
        <f t="shared" ref="M77:M112" si="13">F77/G77</f>
        <v>1.1802412714699887E-3</v>
      </c>
    </row>
    <row r="78" spans="1:13" ht="15" customHeight="1" thickBot="1" x14ac:dyDescent="0.25">
      <c r="A78" s="47">
        <f t="shared" ref="A78:A112" si="14">A77+1</f>
        <v>66</v>
      </c>
      <c r="B78" s="48">
        <f>Ph_sa*E77+Ph_a*F77</f>
        <v>41385.589528647775</v>
      </c>
      <c r="C78" s="49">
        <f>Psj_h*B77+Psj_sj*C77</f>
        <v>85573.515058986173</v>
      </c>
      <c r="D78" s="48">
        <f>+Plj_sj*C77+Plj_lj*D77</f>
        <v>10798.712793306564</v>
      </c>
      <c r="E78" s="48">
        <f>Psa_lj*D77+Psa_sa*E77</f>
        <v>590.52217738865988</v>
      </c>
      <c r="F78" s="48">
        <f>Pa_sa*E77+Pa_a*F77</f>
        <v>163.4773629168449</v>
      </c>
      <c r="G78" s="50">
        <f t="shared" ref="G78:G112" si="15">SUM(B78:F78)</f>
        <v>138511.81692124601</v>
      </c>
      <c r="H78" s="40">
        <f t="shared" si="8"/>
        <v>1.0294476504509475</v>
      </c>
      <c r="I78" s="37">
        <f t="shared" si="9"/>
        <v>0.29878742802268254</v>
      </c>
      <c r="J78" s="38">
        <f t="shared" si="10"/>
        <v>0.61780660279433708</v>
      </c>
      <c r="K78" s="38">
        <f t="shared" si="11"/>
        <v>7.7962393630620075E-2</v>
      </c>
      <c r="L78" s="38">
        <f t="shared" si="12"/>
        <v>4.263334280889655E-3</v>
      </c>
      <c r="M78" s="39">
        <f t="shared" si="13"/>
        <v>1.1802412714706761E-3</v>
      </c>
    </row>
    <row r="79" spans="1:13" ht="15" customHeight="1" thickBot="1" x14ac:dyDescent="0.25">
      <c r="A79" s="47">
        <f t="shared" si="14"/>
        <v>67</v>
      </c>
      <c r="B79" s="48">
        <f>Ph_sa*E78+Ph_a*F78</f>
        <v>42604.297902780585</v>
      </c>
      <c r="C79" s="49">
        <f>Psj_h*B78+Psj_sj*C78</f>
        <v>88093.454018304532</v>
      </c>
      <c r="D79" s="48">
        <f>+Plj_sj*C78+Plj_lj*D78</f>
        <v>11116.709512974763</v>
      </c>
      <c r="E79" s="48">
        <f>Psa_lj*D78+Psa_sa*E78</f>
        <v>607.91166805189073</v>
      </c>
      <c r="F79" s="48">
        <f>Pa_sa*E78+Pa_a*F78</f>
        <v>168.29138715672747</v>
      </c>
      <c r="G79" s="50">
        <f t="shared" si="15"/>
        <v>142590.6644892685</v>
      </c>
      <c r="H79" s="40">
        <f t="shared" si="8"/>
        <v>1.02944765045097</v>
      </c>
      <c r="I79" s="37">
        <f t="shared" si="9"/>
        <v>0.29878742802258995</v>
      </c>
      <c r="J79" s="38">
        <f t="shared" si="10"/>
        <v>0.61780660279435418</v>
      </c>
      <c r="K79" s="38">
        <f t="shared" si="11"/>
        <v>7.7962393630695348E-2</v>
      </c>
      <c r="L79" s="38">
        <f t="shared" si="12"/>
        <v>4.263334280889354E-3</v>
      </c>
      <c r="M79" s="39">
        <f t="shared" si="13"/>
        <v>1.1802412714711293E-3</v>
      </c>
    </row>
    <row r="80" spans="1:13" ht="15" customHeight="1" thickBot="1" x14ac:dyDescent="0.25">
      <c r="A80" s="47">
        <f t="shared" si="14"/>
        <v>68</v>
      </c>
      <c r="B80" s="48">
        <f>Ph_sa*E79+Ph_a*F79</f>
        <v>43858.894375132732</v>
      </c>
      <c r="C80" s="49">
        <f>Psj_h*B79+Psj_sj*C79</f>
        <v>90687.599259244977</v>
      </c>
      <c r="D80" s="48">
        <f>+Plj_sj*C79+Plj_lj*D79</f>
        <v>11444.070488884732</v>
      </c>
      <c r="E80" s="48">
        <f>Psa_lj*D79+Psa_sa*E79</f>
        <v>625.81323835791</v>
      </c>
      <c r="F80" s="48">
        <f>Pa_sa*E79+Pa_a*F79</f>
        <v>173.24717309967352</v>
      </c>
      <c r="G80" s="50">
        <f t="shared" si="15"/>
        <v>146789.62453472003</v>
      </c>
      <c r="H80" s="40">
        <f t="shared" si="8"/>
        <v>1.0294476504510455</v>
      </c>
      <c r="I80" s="37">
        <f t="shared" si="9"/>
        <v>0.29878742802260405</v>
      </c>
      <c r="J80" s="38">
        <f t="shared" si="10"/>
        <v>0.61780660279429156</v>
      </c>
      <c r="K80" s="38">
        <f t="shared" si="11"/>
        <v>7.7962393630742449E-2</v>
      </c>
      <c r="L80" s="38">
        <f t="shared" si="12"/>
        <v>4.2633342808904512E-3</v>
      </c>
      <c r="M80" s="39">
        <f t="shared" si="13"/>
        <v>1.1802412714714417E-3</v>
      </c>
    </row>
    <row r="81" spans="1:13" ht="15" customHeight="1" thickBot="1" x14ac:dyDescent="0.25">
      <c r="A81" s="47">
        <f t="shared" si="14"/>
        <v>69</v>
      </c>
      <c r="B81" s="48">
        <f>Ph_sa*E80+Ph_a*F80</f>
        <v>45150.435765869384</v>
      </c>
      <c r="C81" s="49">
        <f>Psj_h*B80+Psj_sj*C80</f>
        <v>93358.135982463806</v>
      </c>
      <c r="D81" s="48">
        <f>+Plj_sj*C80+Plj_lj*D80</f>
        <v>11781.071476381783</v>
      </c>
      <c r="E81" s="48">
        <f>Psa_lj*D80+Psa_sa*E80</f>
        <v>644.24196784890455</v>
      </c>
      <c r="F81" s="48">
        <f>Pa_sa*E80+Pa_a*F80</f>
        <v>178.34889529477834</v>
      </c>
      <c r="G81" s="50">
        <f t="shared" si="15"/>
        <v>151112.23408785867</v>
      </c>
      <c r="H81" s="40">
        <f t="shared" si="8"/>
        <v>1.0294476504511219</v>
      </c>
      <c r="I81" s="37">
        <f t="shared" si="9"/>
        <v>0.29878742802265978</v>
      </c>
      <c r="J81" s="38">
        <f t="shared" si="10"/>
        <v>0.61780660279421284</v>
      </c>
      <c r="K81" s="38">
        <f t="shared" si="11"/>
        <v>7.7962393630763946E-2</v>
      </c>
      <c r="L81" s="38">
        <f t="shared" si="12"/>
        <v>4.2633342808917358E-3</v>
      </c>
      <c r="M81" s="39">
        <f t="shared" si="13"/>
        <v>1.180241271471666E-3</v>
      </c>
    </row>
    <row r="82" spans="1:13" ht="15" customHeight="1" thickBot="1" x14ac:dyDescent="0.25">
      <c r="A82" s="47">
        <f t="shared" si="14"/>
        <v>70</v>
      </c>
      <c r="B82" s="48">
        <f>Ph_sa*E81+Ph_a*F81</f>
        <v>46480.010016027496</v>
      </c>
      <c r="C82" s="49">
        <f>Psj_h*B81+Psj_sj*C81</f>
        <v>96107.3137376339</v>
      </c>
      <c r="D82" s="48">
        <f>+Plj_sj*C81+Plj_lj*D81</f>
        <v>12127.996351158632</v>
      </c>
      <c r="E82" s="48">
        <f>Psa_lj*D81+Psa_sa*E81</f>
        <v>663.21338012420688</v>
      </c>
      <c r="F82" s="48">
        <f>Pa_sa*E81+Pa_a*F81</f>
        <v>183.60085122178833</v>
      </c>
      <c r="G82" s="50">
        <f t="shared" si="15"/>
        <v>155562.13433616603</v>
      </c>
      <c r="H82" s="40">
        <f t="shared" si="8"/>
        <v>1.0294476504511769</v>
      </c>
      <c r="I82" s="37">
        <f t="shared" si="9"/>
        <v>0.29878742802271735</v>
      </c>
      <c r="J82" s="38">
        <f t="shared" si="10"/>
        <v>0.61780660279414978</v>
      </c>
      <c r="K82" s="38">
        <f t="shared" si="11"/>
        <v>7.796239363076829E-2</v>
      </c>
      <c r="L82" s="38">
        <f t="shared" si="12"/>
        <v>4.2633342808926673E-3</v>
      </c>
      <c r="M82" s="39">
        <f t="shared" si="13"/>
        <v>1.1802412714718308E-3</v>
      </c>
    </row>
    <row r="83" spans="1:13" ht="15" customHeight="1" thickBot="1" x14ac:dyDescent="0.25">
      <c r="A83" s="47">
        <f t="shared" si="14"/>
        <v>71</v>
      </c>
      <c r="B83" s="48">
        <f>Ph_sa*E82+Ph_a*F82</f>
        <v>47848.737103953412</v>
      </c>
      <c r="C83" s="49">
        <f>Psj_h*B82+Psj_sj*C82</f>
        <v>98937.448318375187</v>
      </c>
      <c r="D83" s="48">
        <f>+Plj_sj*C82+Plj_lj*D82</f>
        <v>12485.137348380014</v>
      </c>
      <c r="E83" s="48">
        <f>Psa_lj*D82+Psa_sa*E82</f>
        <v>682.74345591672318</v>
      </c>
      <c r="F83" s="48">
        <f>Pa_sa*E82+Pa_a*F82</f>
        <v>189.00746491112557</v>
      </c>
      <c r="G83" s="50">
        <f t="shared" si="15"/>
        <v>160143.07369153647</v>
      </c>
      <c r="H83" s="40">
        <f t="shared" si="8"/>
        <v>1.0294476504512073</v>
      </c>
      <c r="I83" s="37">
        <f t="shared" si="9"/>
        <v>0.29878742802275943</v>
      </c>
      <c r="J83" s="38">
        <f t="shared" si="10"/>
        <v>0.61780660279411148</v>
      </c>
      <c r="K83" s="38">
        <f t="shared" si="11"/>
        <v>7.7962393630764015E-2</v>
      </c>
      <c r="L83" s="38">
        <f t="shared" si="12"/>
        <v>4.2633342808931366E-3</v>
      </c>
      <c r="M83" s="39">
        <f t="shared" si="13"/>
        <v>1.1802412714719524E-3</v>
      </c>
    </row>
    <row r="84" spans="1:13" ht="15" customHeight="1" thickBot="1" x14ac:dyDescent="0.25">
      <c r="A84" s="47">
        <f t="shared" si="14"/>
        <v>72</v>
      </c>
      <c r="B84" s="48">
        <f>Ph_sa*E83+Ph_a*F83</f>
        <v>49257.769988726206</v>
      </c>
      <c r="C84" s="49">
        <f>Psj_h*B83+Psj_sj*C83</f>
        <v>101850.9237129863</v>
      </c>
      <c r="D84" s="48">
        <f>+Plj_sj*C83+Plj_lj*D83</f>
        <v>12852.795308849305</v>
      </c>
      <c r="E84" s="48">
        <f>Psa_lj*D83+Psa_sa*E83</f>
        <v>702.8486465544255</v>
      </c>
      <c r="F84" s="48">
        <f>Pa_sa*E83+Pa_a*F83</f>
        <v>194.57329067051182</v>
      </c>
      <c r="G84" s="50">
        <f t="shared" si="15"/>
        <v>164858.91094778676</v>
      </c>
      <c r="H84" s="40">
        <f t="shared" si="8"/>
        <v>1.0294476504512182</v>
      </c>
      <c r="I84" s="37">
        <f t="shared" si="9"/>
        <v>0.29878742802278285</v>
      </c>
      <c r="J84" s="38">
        <f t="shared" si="10"/>
        <v>0.61780660279409461</v>
      </c>
      <c r="K84" s="38">
        <f t="shared" si="11"/>
        <v>7.7962393630757243E-2</v>
      </c>
      <c r="L84" s="38">
        <f t="shared" si="12"/>
        <v>4.2633342808932424E-3</v>
      </c>
      <c r="M84" s="39">
        <f t="shared" si="13"/>
        <v>1.1802412714720411E-3</v>
      </c>
    </row>
    <row r="85" spans="1:13" ht="15" customHeight="1" thickBot="1" x14ac:dyDescent="0.25">
      <c r="A85" s="47">
        <f t="shared" si="14"/>
        <v>73</v>
      </c>
      <c r="B85" s="48">
        <f>Ph_sa*E84+Ph_a*F84</f>
        <v>50708.295581362225</v>
      </c>
      <c r="C85" s="49">
        <f>Psj_h*B84+Psj_sj*C84</f>
        <v>104850.19411261956</v>
      </c>
      <c r="D85" s="48">
        <f>+Plj_sj*C84+Plj_lj*D84</f>
        <v>13231.27993242435</v>
      </c>
      <c r="E85" s="48">
        <f>Psa_lj*D84+Psa_sa*E84</f>
        <v>723.54588781825498</v>
      </c>
      <c r="F85" s="48">
        <f>Pa_sa*E84+Pa_a*F84</f>
        <v>200.30301692133111</v>
      </c>
      <c r="G85" s="50">
        <f t="shared" si="15"/>
        <v>169713.61853114571</v>
      </c>
      <c r="H85" s="40">
        <f t="shared" si="8"/>
        <v>1.0294476504512182</v>
      </c>
      <c r="I85" s="37">
        <f t="shared" si="9"/>
        <v>0.29878742802279168</v>
      </c>
      <c r="J85" s="38">
        <f t="shared" si="10"/>
        <v>0.61780660279409183</v>
      </c>
      <c r="K85" s="38">
        <f t="shared" si="11"/>
        <v>7.7962393630751303E-2</v>
      </c>
      <c r="L85" s="38">
        <f t="shared" si="12"/>
        <v>4.2633342808931409E-3</v>
      </c>
      <c r="M85" s="39">
        <f t="shared" si="13"/>
        <v>1.1802412714721044E-3</v>
      </c>
    </row>
    <row r="86" spans="1:13" ht="15" customHeight="1" thickBot="1" x14ac:dyDescent="0.25">
      <c r="A86" s="47">
        <f t="shared" si="14"/>
        <v>74</v>
      </c>
      <c r="B86" s="48">
        <f>Ph_sa*E85+Ph_a*F85</f>
        <v>52201.535744619236</v>
      </c>
      <c r="C86" s="49">
        <f>Psj_h*B85+Psj_sj*C85</f>
        <v>107937.78597859104</v>
      </c>
      <c r="D86" s="48">
        <f>+Plj_sj*C85+Plj_lj*D85</f>
        <v>13620.910038895918</v>
      </c>
      <c r="E86" s="48">
        <f>Psa_lj*D85+Psa_sa*E85</f>
        <v>744.85261420811253</v>
      </c>
      <c r="F86" s="48">
        <f>Pa_sa*E85+Pa_a*F85</f>
        <v>206.20147014796254</v>
      </c>
      <c r="G86" s="50">
        <f t="shared" si="15"/>
        <v>174711.28584646227</v>
      </c>
      <c r="H86" s="40">
        <f t="shared" si="8"/>
        <v>1.0294476504512131</v>
      </c>
      <c r="I86" s="37">
        <f t="shared" si="9"/>
        <v>0.29878742802279173</v>
      </c>
      <c r="J86" s="38">
        <f t="shared" si="10"/>
        <v>0.61780660279409572</v>
      </c>
      <c r="K86" s="38">
        <f t="shared" si="11"/>
        <v>7.796239363074739E-2</v>
      </c>
      <c r="L86" s="38">
        <f t="shared" si="12"/>
        <v>4.2633342808929657E-3</v>
      </c>
      <c r="M86" s="39">
        <f t="shared" si="13"/>
        <v>1.180241271472148E-3</v>
      </c>
    </row>
    <row r="87" spans="1:13" ht="15" customHeight="1" thickBot="1" x14ac:dyDescent="0.25">
      <c r="A87" s="47">
        <f t="shared" si="14"/>
        <v>75</v>
      </c>
      <c r="B87" s="48">
        <f>Ph_sa*E86+Ph_a*F86</f>
        <v>53738.748322242624</v>
      </c>
      <c r="C87" s="49">
        <f>Psj_h*B86+Psj_sj*C86</f>
        <v>111116.30017056748</v>
      </c>
      <c r="D87" s="48">
        <f>+Plj_sj*C86+Plj_lj*D86</f>
        <v>14022.013836548398</v>
      </c>
      <c r="E87" s="48">
        <f>Psa_lj*D86+Psa_sa*E86</f>
        <v>766.78677362895519</v>
      </c>
      <c r="F87" s="48">
        <f>Pa_sa*E86+Pa_a*F86</f>
        <v>212.27361896341137</v>
      </c>
      <c r="G87" s="50">
        <f t="shared" si="15"/>
        <v>179856.12272195087</v>
      </c>
      <c r="H87" s="40">
        <f t="shared" si="8"/>
        <v>1.0294476504512073</v>
      </c>
      <c r="I87" s="37">
        <f t="shared" si="9"/>
        <v>0.29878742802278802</v>
      </c>
      <c r="J87" s="38">
        <f t="shared" si="10"/>
        <v>0.61780660279410149</v>
      </c>
      <c r="K87" s="38">
        <f t="shared" si="11"/>
        <v>7.7962393630745475E-2</v>
      </c>
      <c r="L87" s="38">
        <f t="shared" si="12"/>
        <v>4.2633342808927974E-3</v>
      </c>
      <c r="M87" s="39">
        <f t="shared" si="13"/>
        <v>1.1802412714721779E-3</v>
      </c>
    </row>
    <row r="88" spans="1:13" ht="15" customHeight="1" thickBot="1" x14ac:dyDescent="0.25">
      <c r="A88" s="47">
        <f t="shared" si="14"/>
        <v>76</v>
      </c>
      <c r="B88" s="48">
        <f>Ph_sa*E87+Ph_a*F87</f>
        <v>55321.228198520665</v>
      </c>
      <c r="C88" s="49">
        <f>Psj_h*B87+Psj_sj*C87</f>
        <v>114388.4141374227</v>
      </c>
      <c r="D88" s="48">
        <f>+Plj_sj*C87+Plj_lj*D87</f>
        <v>14434.92919862897</v>
      </c>
      <c r="E88" s="48">
        <f>Psa_lj*D87+Psa_sa*E87</f>
        <v>789.36684250936696</v>
      </c>
      <c r="F88" s="48">
        <f>Pa_sa*E87+Pa_a*F87</f>
        <v>218.5245782946624</v>
      </c>
      <c r="G88" s="50">
        <f t="shared" si="15"/>
        <v>185152.46295537634</v>
      </c>
      <c r="H88" s="40">
        <f t="shared" si="8"/>
        <v>1.0294476504512036</v>
      </c>
      <c r="I88" s="37">
        <f t="shared" si="9"/>
        <v>0.29878742802278385</v>
      </c>
      <c r="J88" s="38">
        <f t="shared" si="10"/>
        <v>0.61780660279410649</v>
      </c>
      <c r="K88" s="38">
        <f t="shared" si="11"/>
        <v>7.7962393630744933E-2</v>
      </c>
      <c r="L88" s="38">
        <f t="shared" si="12"/>
        <v>4.2633342808926743E-3</v>
      </c>
      <c r="M88" s="39">
        <f t="shared" si="13"/>
        <v>1.1802412714721981E-3</v>
      </c>
    </row>
    <row r="89" spans="1:13" ht="15" customHeight="1" thickBot="1" x14ac:dyDescent="0.25">
      <c r="A89" s="47">
        <f t="shared" si="14"/>
        <v>77</v>
      </c>
      <c r="B89" s="48">
        <f>Ph_sa*E88+Ph_a*F88</f>
        <v>56950.30838904134</v>
      </c>
      <c r="C89" s="49">
        <f>Psj_h*B88+Psj_sj*C88</f>
        <v>117756.8841726096</v>
      </c>
      <c r="D89" s="48">
        <f>+Plj_sj*C88+Plj_lj*D88</f>
        <v>14860.003947958101</v>
      </c>
      <c r="E89" s="48">
        <f>Psa_lj*D88+Psa_sa*E88</f>
        <v>812.61184136533871</v>
      </c>
      <c r="F89" s="48">
        <f>Pa_sa*E88+Pa_a*F88</f>
        <v>224.95961369128275</v>
      </c>
      <c r="G89" s="50">
        <f t="shared" si="15"/>
        <v>190604.76796466566</v>
      </c>
      <c r="H89" s="40">
        <f t="shared" si="8"/>
        <v>1.0294476504512011</v>
      </c>
      <c r="I89" s="37">
        <f t="shared" si="9"/>
        <v>0.29878742802278063</v>
      </c>
      <c r="J89" s="38">
        <f t="shared" si="10"/>
        <v>0.61780660279410948</v>
      </c>
      <c r="K89" s="38">
        <f t="shared" si="11"/>
        <v>7.7962393630745114E-2</v>
      </c>
      <c r="L89" s="38">
        <f t="shared" si="12"/>
        <v>4.2633342808925997E-3</v>
      </c>
      <c r="M89" s="39">
        <f t="shared" si="13"/>
        <v>1.1802412714722111E-3</v>
      </c>
    </row>
    <row r="90" spans="1:13" ht="15" customHeight="1" thickBot="1" x14ac:dyDescent="0.25">
      <c r="A90" s="47">
        <f t="shared" si="14"/>
        <v>78</v>
      </c>
      <c r="B90" s="48">
        <f>Ph_sa*E89+Ph_a*F89</f>
        <v>58627.361163569556</v>
      </c>
      <c r="C90" s="49">
        <f>Psj_h*B89+Psj_sj*C89</f>
        <v>121224.54773594746</v>
      </c>
      <c r="D90" s="48">
        <f>+Plj_sj*C89+Plj_lj*D89</f>
        <v>15297.596149921124</v>
      </c>
      <c r="E90" s="48">
        <f>Psa_lj*D89+Psa_sa*E89</f>
        <v>836.54135082236496</v>
      </c>
      <c r="F90" s="48">
        <f>Pa_sa*E89+Pa_a*F89</f>
        <v>231.58414576090254</v>
      </c>
      <c r="G90" s="50">
        <f t="shared" si="15"/>
        <v>196217.63054602142</v>
      </c>
      <c r="H90" s="40">
        <f t="shared" si="8"/>
        <v>1.0294476504512</v>
      </c>
      <c r="I90" s="37">
        <f t="shared" si="9"/>
        <v>0.29878742802277869</v>
      </c>
      <c r="J90" s="38">
        <f t="shared" si="10"/>
        <v>0.61780660279411093</v>
      </c>
      <c r="K90" s="38">
        <f t="shared" si="11"/>
        <v>7.7962393630745558E-2</v>
      </c>
      <c r="L90" s="38">
        <f t="shared" si="12"/>
        <v>4.2633342808925632E-3</v>
      </c>
      <c r="M90" s="39">
        <f t="shared" si="13"/>
        <v>1.1802412714722195E-3</v>
      </c>
    </row>
    <row r="91" spans="1:13" ht="15" customHeight="1" thickBot="1" x14ac:dyDescent="0.25">
      <c r="A91" s="47">
        <f t="shared" si="14"/>
        <v>79</v>
      </c>
      <c r="B91" s="48">
        <f>Ph_sa*E90+Ph_a*F90</f>
        <v>60353.799201990449</v>
      </c>
      <c r="C91" s="49">
        <f>Psj_h*B90+Psj_sj*C90</f>
        <v>124794.32584378051</v>
      </c>
      <c r="D91" s="48">
        <f>+Plj_sj*C90+Plj_lj*D90</f>
        <v>15748.07441408771</v>
      </c>
      <c r="E91" s="48">
        <f>Psa_lj*D90+Psa_sa*E90</f>
        <v>861.17552810935433</v>
      </c>
      <c r="F91" s="48">
        <f>Pa_sa*E90+Pa_a*F90</f>
        <v>238.40375473531051</v>
      </c>
      <c r="G91" s="50">
        <f t="shared" si="15"/>
        <v>201995.77874270335</v>
      </c>
      <c r="H91" s="40">
        <f t="shared" si="8"/>
        <v>1.0294476504512</v>
      </c>
      <c r="I91" s="37">
        <f t="shared" si="9"/>
        <v>0.29878742802277791</v>
      </c>
      <c r="J91" s="38">
        <f t="shared" si="10"/>
        <v>0.61780660279411126</v>
      </c>
      <c r="K91" s="38">
        <f t="shared" si="11"/>
        <v>7.7962393630745988E-2</v>
      </c>
      <c r="L91" s="38">
        <f t="shared" si="12"/>
        <v>4.2633342808925528E-3</v>
      </c>
      <c r="M91" s="39">
        <f t="shared" si="13"/>
        <v>1.1802412714722254E-3</v>
      </c>
    </row>
    <row r="92" spans="1:13" ht="15" customHeight="1" thickBot="1" x14ac:dyDescent="0.25">
      <c r="A92" s="47">
        <f t="shared" si="14"/>
        <v>80</v>
      </c>
      <c r="B92" s="48">
        <f>Ph_sa*E91+Ph_a*F91</f>
        <v>62131.076784292556</v>
      </c>
      <c r="C92" s="49">
        <f>Psj_h*B91+Psj_sj*C91</f>
        <v>128469.22552952125</v>
      </c>
      <c r="D92" s="48">
        <f>+Plj_sj*C91+Plj_lj*D91</f>
        <v>16211.818204713309</v>
      </c>
      <c r="E92" s="48">
        <f>Psa_lj*D91+Psa_sa*E91</f>
        <v>886.53512403824607</v>
      </c>
      <c r="F92" s="48">
        <f>Pa_sa*E91+Pa_a*F91</f>
        <v>245.42418517101035</v>
      </c>
      <c r="G92" s="50">
        <f t="shared" si="15"/>
        <v>207944.07982773642</v>
      </c>
      <c r="H92" s="40">
        <f t="shared" si="8"/>
        <v>1.0294476504511998</v>
      </c>
      <c r="I92" s="37">
        <f t="shared" si="9"/>
        <v>0.2987874280227778</v>
      </c>
      <c r="J92" s="38">
        <f t="shared" si="10"/>
        <v>0.61780660279411093</v>
      </c>
      <c r="K92" s="38">
        <f t="shared" si="11"/>
        <v>7.7962393630746252E-2</v>
      </c>
      <c r="L92" s="38">
        <f t="shared" si="12"/>
        <v>4.263334280892552E-3</v>
      </c>
      <c r="M92" s="39">
        <f t="shared" si="13"/>
        <v>1.1802412714722291E-3</v>
      </c>
    </row>
    <row r="93" spans="1:13" ht="15" customHeight="1" thickBot="1" x14ac:dyDescent="0.25">
      <c r="A93" s="47">
        <f t="shared" si="14"/>
        <v>81</v>
      </c>
      <c r="B93" s="48">
        <f>Ph_sa*E92+Ph_a*F92</f>
        <v>63960.691015593125</v>
      </c>
      <c r="C93" s="49">
        <f>Psj_h*B92+Psj_sj*C92</f>
        <v>132252.34237665089</v>
      </c>
      <c r="D93" s="48">
        <f>+Plj_sj*C92+Plj_lj*D92</f>
        <v>16689.218160384142</v>
      </c>
      <c r="E93" s="48">
        <f>Psa_lj*D92+Psa_sa*E92</f>
        <v>912.64150048363672</v>
      </c>
      <c r="F93" s="48">
        <f>Pa_sa*E92+Pa_a*F92</f>
        <v>252.65135078819748</v>
      </c>
      <c r="G93" s="50">
        <f t="shared" si="15"/>
        <v>214067.54440389998</v>
      </c>
      <c r="H93" s="40">
        <f t="shared" si="8"/>
        <v>1.0294476504512007</v>
      </c>
      <c r="I93" s="37">
        <f t="shared" si="9"/>
        <v>0.29878742802277813</v>
      </c>
      <c r="J93" s="38">
        <f t="shared" si="10"/>
        <v>0.6178066027941107</v>
      </c>
      <c r="K93" s="38">
        <f t="shared" si="11"/>
        <v>7.7962393630746432E-2</v>
      </c>
      <c r="L93" s="38">
        <f t="shared" si="12"/>
        <v>4.263334280892558E-3</v>
      </c>
      <c r="M93" s="39">
        <f t="shared" si="13"/>
        <v>1.1802412714722323E-3</v>
      </c>
    </row>
    <row r="94" spans="1:13" ht="15" customHeight="1" thickBot="1" x14ac:dyDescent="0.25">
      <c r="A94" s="47">
        <f t="shared" si="14"/>
        <v>82</v>
      </c>
      <c r="B94" s="48">
        <f>Ph_sa*E93+Ph_a*F93</f>
        <v>65844.183087237645</v>
      </c>
      <c r="C94" s="49">
        <f>Psj_h*B93+Psj_sj*C93</f>
        <v>136146.86312631093</v>
      </c>
      <c r="D94" s="48">
        <f>+Plj_sj*C93+Plj_lj*D93</f>
        <v>17180.676423074976</v>
      </c>
      <c r="E94" s="48">
        <f>Psa_lj*D93+Psa_sa*E93</f>
        <v>939.51664837713906</v>
      </c>
      <c r="F94" s="48">
        <f>Pa_sa*E93+Pa_a*F93</f>
        <v>260.09133945223243</v>
      </c>
      <c r="G94" s="50">
        <f t="shared" si="15"/>
        <v>220371.33062445291</v>
      </c>
      <c r="H94" s="40">
        <f t="shared" si="8"/>
        <v>1.0294476504512011</v>
      </c>
      <c r="I94" s="37">
        <f t="shared" si="9"/>
        <v>0.29878742802277847</v>
      </c>
      <c r="J94" s="38">
        <f t="shared" si="10"/>
        <v>0.61780660279411026</v>
      </c>
      <c r="K94" s="38">
        <f t="shared" si="11"/>
        <v>7.7962393630746488E-2</v>
      </c>
      <c r="L94" s="38">
        <f t="shared" si="12"/>
        <v>4.2633342808925624E-3</v>
      </c>
      <c r="M94" s="39">
        <f t="shared" si="13"/>
        <v>1.1802412714722343E-3</v>
      </c>
    </row>
    <row r="95" spans="1:13" ht="15" customHeight="1" thickBot="1" x14ac:dyDescent="0.25">
      <c r="A95" s="47">
        <f t="shared" si="14"/>
        <v>83</v>
      </c>
      <c r="B95" s="48">
        <f>Ph_sa*E94+Ph_a*F94</f>
        <v>67783.139575035544</v>
      </c>
      <c r="C95" s="49">
        <f>Psj_h*B94+Psj_sj*C94</f>
        <v>140156.068361682</v>
      </c>
      <c r="D95" s="48">
        <f>+Plj_sj*C94+Plj_lj*D94</f>
        <v>17686.606976896874</v>
      </c>
      <c r="E95" s="48">
        <f>Psa_lj*D94+Psa_sa*E94</f>
        <v>967.18320623163345</v>
      </c>
      <c r="F95" s="48">
        <f>Pa_sa*E94+Pa_a*F94</f>
        <v>267.75041830180675</v>
      </c>
      <c r="G95" s="50">
        <f t="shared" si="15"/>
        <v>226860.74853814786</v>
      </c>
      <c r="H95" s="40">
        <f t="shared" si="8"/>
        <v>1.0294476504512011</v>
      </c>
      <c r="I95" s="37">
        <f t="shared" si="9"/>
        <v>0.29878742802277869</v>
      </c>
      <c r="J95" s="38">
        <f t="shared" si="10"/>
        <v>0.61780660279411004</v>
      </c>
      <c r="K95" s="38">
        <f t="shared" si="11"/>
        <v>7.796239363074646E-2</v>
      </c>
      <c r="L95" s="38">
        <f t="shared" si="12"/>
        <v>4.2633342808925641E-3</v>
      </c>
      <c r="M95" s="39">
        <f t="shared" si="13"/>
        <v>1.1802412714722356E-3</v>
      </c>
    </row>
    <row r="96" spans="1:13" ht="15" customHeight="1" thickBot="1" x14ac:dyDescent="0.25">
      <c r="A96" s="47">
        <f t="shared" si="14"/>
        <v>84</v>
      </c>
      <c r="B96" s="48">
        <f>Ph_sa*E95+Ph_a*F95</f>
        <v>69779.193775726206</v>
      </c>
      <c r="C96" s="49">
        <f>Psj_h*B95+Psj_sj*C95</f>
        <v>144283.33527141143</v>
      </c>
      <c r="D96" s="48">
        <f>+Plj_sj*C95+Plj_lj*D95</f>
        <v>18207.435996820299</v>
      </c>
      <c r="E96" s="48">
        <f>Psa_lj*D95+Psa_sa*E95</f>
        <v>995.66447921101462</v>
      </c>
      <c r="F96" s="48">
        <f>Pa_sa*E95+Pa_a*F95</f>
        <v>275.63503902812147</v>
      </c>
      <c r="G96" s="50">
        <f t="shared" si="15"/>
        <v>233541.26456219709</v>
      </c>
      <c r="H96" s="40">
        <f t="shared" si="8"/>
        <v>1.0294476504512013</v>
      </c>
      <c r="I96" s="37">
        <f t="shared" si="9"/>
        <v>0.2987874280227788</v>
      </c>
      <c r="J96" s="38">
        <f t="shared" si="10"/>
        <v>0.61780660279410993</v>
      </c>
      <c r="K96" s="38">
        <f t="shared" si="11"/>
        <v>7.7962393630746418E-2</v>
      </c>
      <c r="L96" s="38">
        <f t="shared" si="12"/>
        <v>4.2633342808925641E-3</v>
      </c>
      <c r="M96" s="39">
        <f t="shared" si="13"/>
        <v>1.1802412714722365E-3</v>
      </c>
    </row>
    <row r="97" spans="1:13" ht="15" customHeight="1" thickBot="1" x14ac:dyDescent="0.25">
      <c r="A97" s="47">
        <f t="shared" si="14"/>
        <v>85</v>
      </c>
      <c r="B97" s="48">
        <f>Ph_sa*E96+Ph_a*F96</f>
        <v>71834.027082800458</v>
      </c>
      <c r="C97" s="49">
        <f>Psj_h*B96+Psj_sj*C96</f>
        <v>148532.14049441743</v>
      </c>
      <c r="D97" s="48">
        <f>+Plj_sj*C96+Plj_lj*D96</f>
        <v>18743.602207667274</v>
      </c>
      <c r="E97" s="48">
        <f>Psa_lj*D96+Psa_sa*E96</f>
        <v>1024.9844587614975</v>
      </c>
      <c r="F97" s="48">
        <f>Pa_sa*E96+Pa_a*F96</f>
        <v>283.75184330952499</v>
      </c>
      <c r="G97" s="50">
        <f t="shared" si="15"/>
        <v>240418.50608695619</v>
      </c>
      <c r="H97" s="40">
        <f t="shared" si="8"/>
        <v>1.0294476504512011</v>
      </c>
      <c r="I97" s="37">
        <f t="shared" si="9"/>
        <v>0.29878742802277891</v>
      </c>
      <c r="J97" s="38">
        <f t="shared" si="10"/>
        <v>0.61780660279410993</v>
      </c>
      <c r="K97" s="38">
        <f t="shared" si="11"/>
        <v>7.7962393630746391E-2</v>
      </c>
      <c r="L97" s="38">
        <f t="shared" si="12"/>
        <v>4.2633342808925624E-3</v>
      </c>
      <c r="M97" s="39">
        <f t="shared" si="13"/>
        <v>1.1802412714722373E-3</v>
      </c>
    </row>
    <row r="98" spans="1:13" ht="15" customHeight="1" thickBot="1" x14ac:dyDescent="0.25">
      <c r="A98" s="47">
        <f t="shared" si="14"/>
        <v>86</v>
      </c>
      <c r="B98" s="48">
        <f>Ph_sa*E97+Ph_a*F97</f>
        <v>73949.370402836881</v>
      </c>
      <c r="C98" s="49">
        <f>Psj_h*B97+Psj_sj*C97</f>
        <v>152906.06304846576</v>
      </c>
      <c r="D98" s="48">
        <f>+Plj_sj*C97+Plj_lj*D97</f>
        <v>19295.557253675019</v>
      </c>
      <c r="E98" s="48">
        <f>Psa_lj*D97+Psa_sa*E97</f>
        <v>1055.1678428210196</v>
      </c>
      <c r="F98" s="48">
        <f>Pa_sa*E97+Pa_a*F97</f>
        <v>292.10766840618805</v>
      </c>
      <c r="G98" s="50">
        <f t="shared" si="15"/>
        <v>247498.26621620485</v>
      </c>
      <c r="H98" s="40">
        <f t="shared" si="8"/>
        <v>1.0294476504512011</v>
      </c>
      <c r="I98" s="37">
        <f t="shared" si="9"/>
        <v>0.29878742802277891</v>
      </c>
      <c r="J98" s="38">
        <f t="shared" si="10"/>
        <v>0.61780660279410993</v>
      </c>
      <c r="K98" s="38">
        <f t="shared" si="11"/>
        <v>7.7962393630746377E-2</v>
      </c>
      <c r="L98" s="38">
        <f t="shared" si="12"/>
        <v>4.2633342808925624E-3</v>
      </c>
      <c r="M98" s="39">
        <f t="shared" si="13"/>
        <v>1.180241271472238E-3</v>
      </c>
    </row>
    <row r="99" spans="1:13" ht="15" customHeight="1" thickBot="1" x14ac:dyDescent="0.25">
      <c r="A99" s="47">
        <f t="shared" si="14"/>
        <v>87</v>
      </c>
      <c r="B99" s="48">
        <f>Ph_sa*E98+Ph_a*F98</f>
        <v>76127.005613546033</v>
      </c>
      <c r="C99" s="49">
        <f>Psj_h*B98+Psj_sj*C98</f>
        <v>157408.78734498631</v>
      </c>
      <c r="D99" s="48">
        <f>+Plj_sj*C98+Plj_lj*D98</f>
        <v>19863.766078942379</v>
      </c>
      <c r="E99" s="48">
        <f>Psa_lj*D98+Psa_sa*E98</f>
        <v>1086.2400566237607</v>
      </c>
      <c r="F99" s="48">
        <f>Pa_sa*E98+Pa_a*F98</f>
        <v>300.70955291952896</v>
      </c>
      <c r="G99" s="50">
        <f t="shared" si="15"/>
        <v>254786.508647018</v>
      </c>
      <c r="H99" s="40">
        <f t="shared" si="8"/>
        <v>1.0294476504512011</v>
      </c>
      <c r="I99" s="37">
        <f t="shared" si="9"/>
        <v>0.29878742802277891</v>
      </c>
      <c r="J99" s="38">
        <f t="shared" si="10"/>
        <v>0.61780660279410993</v>
      </c>
      <c r="K99" s="38">
        <f t="shared" si="11"/>
        <v>7.7962393630746363E-2</v>
      </c>
      <c r="L99" s="38">
        <f t="shared" si="12"/>
        <v>4.2633342808925606E-3</v>
      </c>
      <c r="M99" s="39">
        <f t="shared" si="13"/>
        <v>1.1802412714722384E-3</v>
      </c>
    </row>
    <row r="100" spans="1:13" ht="15" customHeight="1" thickBot="1" x14ac:dyDescent="0.25">
      <c r="A100" s="47">
        <f t="shared" si="14"/>
        <v>88</v>
      </c>
      <c r="B100" s="48">
        <f>Ph_sa*E99+Ph_a*F99</f>
        <v>78368.76706475034</v>
      </c>
      <c r="C100" s="49">
        <f>Psj_h*B99+Psj_sj*C99</f>
        <v>162044.10629266893</v>
      </c>
      <c r="D100" s="48">
        <f>+Plj_sj*C99+Plj_lj*D99</f>
        <v>20448.707319079498</v>
      </c>
      <c r="E100" s="48">
        <f>Psa_lj*D99+Psa_sa*E99</f>
        <v>1118.2272741173101</v>
      </c>
      <c r="F100" s="48">
        <f>Pa_sa*E99+Pa_a*F99</f>
        <v>309.56474272124029</v>
      </c>
      <c r="G100" s="50">
        <f t="shared" si="15"/>
        <v>262289.37269333733</v>
      </c>
      <c r="H100" s="40">
        <f t="shared" si="8"/>
        <v>1.0294476504512011</v>
      </c>
      <c r="I100" s="37">
        <f t="shared" si="9"/>
        <v>0.29878742802277886</v>
      </c>
      <c r="J100" s="38">
        <f t="shared" si="10"/>
        <v>0.61780660279411004</v>
      </c>
      <c r="K100" s="38">
        <f t="shared" si="11"/>
        <v>7.7962393630746349E-2</v>
      </c>
      <c r="L100" s="38">
        <f t="shared" si="12"/>
        <v>4.2633342808925606E-3</v>
      </c>
      <c r="M100" s="39">
        <f t="shared" si="13"/>
        <v>1.1802412714722386E-3</v>
      </c>
    </row>
    <row r="101" spans="1:13" ht="15" customHeight="1" thickBot="1" x14ac:dyDescent="0.25">
      <c r="A101" s="47">
        <f t="shared" si="14"/>
        <v>89</v>
      </c>
      <c r="B101" s="48">
        <f>Ph_sa*E100+Ph_a*F100</f>
        <v>80676.543123564727</v>
      </c>
      <c r="C101" s="49">
        <f>Psj_h*B100+Psj_sj*C100</f>
        <v>166815.92449245273</v>
      </c>
      <c r="D101" s="48">
        <f>+Plj_sj*C100+Plj_lj*D100</f>
        <v>21050.873704390669</v>
      </c>
      <c r="E101" s="48">
        <f>Psa_lj*D100+Psa_sa*E100</f>
        <v>1151.156440010516</v>
      </c>
      <c r="F101" s="48">
        <f>Pa_sa*E100+Pa_a*F100</f>
        <v>318.68069705691147</v>
      </c>
      <c r="G101" s="50">
        <f t="shared" si="15"/>
        <v>270013.17845747556</v>
      </c>
      <c r="H101" s="40">
        <f t="shared" si="8"/>
        <v>1.0294476504512011</v>
      </c>
      <c r="I101" s="37">
        <f t="shared" si="9"/>
        <v>0.29878742802277886</v>
      </c>
      <c r="J101" s="38">
        <f t="shared" si="10"/>
        <v>0.61780660279410993</v>
      </c>
      <c r="K101" s="38">
        <f t="shared" si="11"/>
        <v>7.7962393630746349E-2</v>
      </c>
      <c r="L101" s="38">
        <f t="shared" si="12"/>
        <v>4.2633342808925598E-3</v>
      </c>
      <c r="M101" s="39">
        <f t="shared" si="13"/>
        <v>1.1802412714722388E-3</v>
      </c>
    </row>
    <row r="102" spans="1:13" ht="15" customHeight="1" thickBot="1" x14ac:dyDescent="0.25">
      <c r="A102" s="47">
        <f t="shared" si="14"/>
        <v>90</v>
      </c>
      <c r="B102" s="48">
        <f>Ph_sa*E101+Ph_a*F101</f>
        <v>83052.277765078717</v>
      </c>
      <c r="C102" s="49">
        <f>Psj_h*B101+Psj_sj*C101</f>
        <v>171728.26152660046</v>
      </c>
      <c r="D102" s="48">
        <f>+Plj_sj*C101+Plj_lj*D101</f>
        <v>21670.772474929949</v>
      </c>
      <c r="E102" s="48">
        <f>Psa_lj*D101+Psa_sa*E101</f>
        <v>1185.0552924705946</v>
      </c>
      <c r="F102" s="48">
        <f>Pa_sa*E101+Pa_a*F101</f>
        <v>328.06509482938856</v>
      </c>
      <c r="G102" s="50">
        <f t="shared" si="15"/>
        <v>277964.43215390906</v>
      </c>
      <c r="H102" s="40">
        <f t="shared" si="8"/>
        <v>1.0294476504512013</v>
      </c>
      <c r="I102" s="37">
        <f t="shared" si="9"/>
        <v>0.29878742802277891</v>
      </c>
      <c r="J102" s="38">
        <f t="shared" si="10"/>
        <v>0.61780660279411004</v>
      </c>
      <c r="K102" s="38">
        <f t="shared" si="11"/>
        <v>7.7962393630746363E-2</v>
      </c>
      <c r="L102" s="38">
        <f t="shared" si="12"/>
        <v>4.2633342808925598E-3</v>
      </c>
      <c r="M102" s="39">
        <f t="shared" si="13"/>
        <v>1.1802412714722391E-3</v>
      </c>
    </row>
    <row r="103" spans="1:13" ht="15" customHeight="1" thickBot="1" x14ac:dyDescent="0.25">
      <c r="A103" s="47">
        <f t="shared" si="14"/>
        <v>91</v>
      </c>
      <c r="B103" s="48">
        <f>Ph_sa*E102+Ph_a*F102</f>
        <v>85497.972209880812</v>
      </c>
      <c r="C103" s="49">
        <f>Psj_h*B102+Psj_sj*C102</f>
        <v>176785.25534462824</v>
      </c>
      <c r="D103" s="48">
        <f>+Plj_sj*C102+Plj_lj*D102</f>
        <v>22308.925807779196</v>
      </c>
      <c r="E103" s="48">
        <f>Psa_lj*D102+Psa_sa*E102</f>
        <v>1219.9523864886146</v>
      </c>
      <c r="F103" s="48">
        <f>Pa_sa*E102+Pa_a*F102</f>
        <v>337.72584106716454</v>
      </c>
      <c r="G103" s="50">
        <f t="shared" si="15"/>
        <v>286149.83158984402</v>
      </c>
      <c r="H103" s="40">
        <f t="shared" si="8"/>
        <v>1.0294476504512013</v>
      </c>
      <c r="I103" s="37">
        <f t="shared" si="9"/>
        <v>0.29878742802277886</v>
      </c>
      <c r="J103" s="38">
        <f t="shared" si="10"/>
        <v>0.61780660279411004</v>
      </c>
      <c r="K103" s="38">
        <f t="shared" si="11"/>
        <v>7.7962393630746349E-2</v>
      </c>
      <c r="L103" s="38">
        <f t="shared" si="12"/>
        <v>4.2633342808925589E-3</v>
      </c>
      <c r="M103" s="39">
        <f t="shared" si="13"/>
        <v>1.1802412714722388E-3</v>
      </c>
    </row>
    <row r="104" spans="1:13" ht="15" customHeight="1" thickBot="1" x14ac:dyDescent="0.25">
      <c r="A104" s="47">
        <f t="shared" si="14"/>
        <v>92</v>
      </c>
      <c r="B104" s="48">
        <f>Ph_sa*E103+Ph_a*F103</f>
        <v>88015.686609803888</v>
      </c>
      <c r="C104" s="49">
        <f>Psj_h*B103+Psj_sj*C103</f>
        <v>181991.1657489432</v>
      </c>
      <c r="D104" s="48">
        <f>+Plj_sj*C103+Plj_lj*D103</f>
        <v>22965.87125690846</v>
      </c>
      <c r="E104" s="48">
        <f>Psa_lj*D103+Psa_sa*E103</f>
        <v>1255.8771179330399</v>
      </c>
      <c r="F104" s="48">
        <f>Pa_sa*E103+Pa_a*F103</f>
        <v>347.67107358324836</v>
      </c>
      <c r="G104" s="50">
        <f t="shared" si="15"/>
        <v>294576.27180717187</v>
      </c>
      <c r="H104" s="40">
        <f t="shared" si="8"/>
        <v>1.0294476504512011</v>
      </c>
      <c r="I104" s="37">
        <f t="shared" si="9"/>
        <v>0.2987874280227788</v>
      </c>
      <c r="J104" s="38">
        <f t="shared" si="10"/>
        <v>0.61780660279410993</v>
      </c>
      <c r="K104" s="38">
        <f t="shared" si="11"/>
        <v>7.7962393630746349E-2</v>
      </c>
      <c r="L104" s="38">
        <f t="shared" si="12"/>
        <v>4.263334280892558E-3</v>
      </c>
      <c r="M104" s="39">
        <f t="shared" si="13"/>
        <v>1.1802412714722388E-3</v>
      </c>
    </row>
    <row r="105" spans="1:13" ht="15" customHeight="1" thickBot="1" x14ac:dyDescent="0.25">
      <c r="A105" s="47">
        <f t="shared" si="14"/>
        <v>93</v>
      </c>
      <c r="B105" s="48">
        <f>Ph_sa*E104+Ph_a*F104</f>
        <v>90607.54178331187</v>
      </c>
      <c r="C105" s="49">
        <f>Psj_h*B104+Psj_sj*C104</f>
        <v>187350.37798312469</v>
      </c>
      <c r="D105" s="48">
        <f>+Plj_sj*C104+Plj_lj*D104</f>
        <v>23642.162205989189</v>
      </c>
      <c r="E105" s="48">
        <f>Psa_lj*D104+Psa_sa*E104</f>
        <v>1292.8597483115941</v>
      </c>
      <c r="F105" s="48">
        <f>Pa_sa*E104+Pa_a*F104</f>
        <v>357.9091698301217</v>
      </c>
      <c r="G105" s="50">
        <f t="shared" si="15"/>
        <v>303250.85089056747</v>
      </c>
      <c r="H105" s="40">
        <f t="shared" si="8"/>
        <v>1.0294476504512007</v>
      </c>
      <c r="I105" s="37">
        <f t="shared" si="9"/>
        <v>0.29878742802277886</v>
      </c>
      <c r="J105" s="38">
        <f t="shared" si="10"/>
        <v>0.61780660279411004</v>
      </c>
      <c r="K105" s="38">
        <f t="shared" si="11"/>
        <v>7.7962393630746349E-2</v>
      </c>
      <c r="L105" s="38">
        <f t="shared" si="12"/>
        <v>4.2633342808925589E-3</v>
      </c>
      <c r="M105" s="39">
        <f t="shared" si="13"/>
        <v>1.1802412714722391E-3</v>
      </c>
    </row>
    <row r="106" spans="1:13" ht="15" customHeight="1" thickBot="1" x14ac:dyDescent="0.25">
      <c r="A106" s="47">
        <f t="shared" si="14"/>
        <v>94</v>
      </c>
      <c r="B106" s="48">
        <f>Ph_sa*E105+Ph_a*F105</f>
        <v>93275.721001989441</v>
      </c>
      <c r="C106" s="49">
        <f>Psj_h*B105+Psj_sj*C105</f>
        <v>192867.40642587215</v>
      </c>
      <c r="D106" s="48">
        <f>+Plj_sj*C105+Plj_lj*D105</f>
        <v>24338.368334541759</v>
      </c>
      <c r="E106" s="48">
        <f>Psa_lj*D105+Psa_sa*E105</f>
        <v>1330.9314302623018</v>
      </c>
      <c r="F106" s="48">
        <f>Pa_sa*E105+Pa_a*F105</f>
        <v>368.44875395655873</v>
      </c>
      <c r="G106" s="50">
        <f t="shared" si="15"/>
        <v>312180.87594662211</v>
      </c>
      <c r="H106" s="40">
        <f t="shared" si="8"/>
        <v>1.0294476504512016</v>
      </c>
      <c r="I106" s="37">
        <f t="shared" si="9"/>
        <v>0.29878742802277897</v>
      </c>
      <c r="J106" s="38">
        <f t="shared" si="10"/>
        <v>0.61780660279411015</v>
      </c>
      <c r="K106" s="38">
        <f t="shared" si="11"/>
        <v>7.7962393630746391E-2</v>
      </c>
      <c r="L106" s="38">
        <f t="shared" si="12"/>
        <v>4.2633342808925606E-3</v>
      </c>
      <c r="M106" s="39">
        <f t="shared" si="13"/>
        <v>1.1802412714722395E-3</v>
      </c>
    </row>
    <row r="107" spans="1:13" ht="15" customHeight="1" thickBot="1" x14ac:dyDescent="0.25">
      <c r="A107" s="47">
        <f t="shared" si="14"/>
        <v>95</v>
      </c>
      <c r="B107" s="48">
        <f>Ph_sa*E106+Ph_a*F106</f>
        <v>96022.471829639791</v>
      </c>
      <c r="C107" s="49">
        <f>Psj_h*B106+Psj_sj*C106</f>
        <v>198546.89839373098</v>
      </c>
      <c r="D107" s="48">
        <f>+Plj_sj*C106+Plj_lj*D106</f>
        <v>25055.076097809928</v>
      </c>
      <c r="E107" s="48">
        <f>Psa_lj*D106+Psa_sa*E106</f>
        <v>1370.1242337951833</v>
      </c>
      <c r="F107" s="48">
        <f>Pa_sa*E106+Pa_a*F106</f>
        <v>379.29870407225212</v>
      </c>
      <c r="G107" s="50">
        <f t="shared" si="15"/>
        <v>321373.86925904814</v>
      </c>
      <c r="H107" s="40">
        <f t="shared" si="8"/>
        <v>1.0294476504512011</v>
      </c>
      <c r="I107" s="37">
        <f t="shared" si="9"/>
        <v>0.29878742802277886</v>
      </c>
      <c r="J107" s="38">
        <f t="shared" si="10"/>
        <v>0.61780660279410993</v>
      </c>
      <c r="K107" s="38">
        <f t="shared" si="11"/>
        <v>7.7962393630746363E-2</v>
      </c>
      <c r="L107" s="38">
        <f t="shared" si="12"/>
        <v>4.2633342808925589E-3</v>
      </c>
      <c r="M107" s="39">
        <f t="shared" si="13"/>
        <v>1.1802412714722391E-3</v>
      </c>
    </row>
    <row r="108" spans="1:13" ht="15" customHeight="1" thickBot="1" x14ac:dyDescent="0.25">
      <c r="A108" s="47">
        <f t="shared" si="14"/>
        <v>96</v>
      </c>
      <c r="B108" s="48">
        <f>Ph_sa*E107+Ph_a*F107</f>
        <v>98850.108015539328</v>
      </c>
      <c r="C108" s="49">
        <f>Psj_h*B107+Psj_sj*C107</f>
        <v>204393.63805579973</v>
      </c>
      <c r="D108" s="48">
        <f>+Plj_sj*C107+Plj_lj*D107</f>
        <v>25792.889220766479</v>
      </c>
      <c r="E108" s="48">
        <f>Psa_lj*D107+Psa_sa*E107</f>
        <v>1410.4711733067036</v>
      </c>
      <c r="F108" s="48">
        <f>Pa_sa*E107+Pa_a*F107</f>
        <v>390.4681597263654</v>
      </c>
      <c r="G108" s="50">
        <f t="shared" si="15"/>
        <v>330837.5746251386</v>
      </c>
      <c r="H108" s="40">
        <f t="shared" si="8"/>
        <v>1.0294476504512013</v>
      </c>
      <c r="I108" s="37">
        <f t="shared" si="9"/>
        <v>0.29878742802277886</v>
      </c>
      <c r="J108" s="38">
        <f t="shared" si="10"/>
        <v>0.61780660279411004</v>
      </c>
      <c r="K108" s="38">
        <f t="shared" si="11"/>
        <v>7.7962393630746363E-2</v>
      </c>
      <c r="L108" s="38">
        <f t="shared" si="12"/>
        <v>4.2633342808925589E-3</v>
      </c>
      <c r="M108" s="39">
        <f t="shared" si="13"/>
        <v>1.1802412714722393E-3</v>
      </c>
    </row>
    <row r="109" spans="1:13" ht="15" customHeight="1" thickBot="1" x14ac:dyDescent="0.25">
      <c r="A109" s="47">
        <f t="shared" si="14"/>
        <v>97</v>
      </c>
      <c r="B109" s="48">
        <f>Ph_sa*E108+Ph_a*F108</f>
        <v>101761.01144344441</v>
      </c>
      <c r="C109" s="49">
        <f>Psj_h*B108+Psj_sj*C108</f>
        <v>210412.55046371627</v>
      </c>
      <c r="D109" s="48">
        <f>+Plj_sj*C108+Plj_lj*D108</f>
        <v>26552.429206666166</v>
      </c>
      <c r="E109" s="48">
        <f>Psa_lj*D108+Psa_sa*E108</f>
        <v>1452.0062353897351</v>
      </c>
      <c r="F109" s="48">
        <f>Pa_sa*E108+Pa_a*F108</f>
        <v>401.96652960631116</v>
      </c>
      <c r="G109" s="50">
        <f t="shared" si="15"/>
        <v>340579.96387882292</v>
      </c>
      <c r="H109" s="40">
        <f t="shared" si="8"/>
        <v>1.0294476504512011</v>
      </c>
      <c r="I109" s="37">
        <f t="shared" si="9"/>
        <v>0.2987874280227788</v>
      </c>
      <c r="J109" s="38">
        <f t="shared" si="10"/>
        <v>0.61780660279410993</v>
      </c>
      <c r="K109" s="38">
        <f t="shared" si="11"/>
        <v>7.7962393630746349E-2</v>
      </c>
      <c r="L109" s="38">
        <f t="shared" si="12"/>
        <v>4.2633342808925589E-3</v>
      </c>
      <c r="M109" s="39">
        <f t="shared" si="13"/>
        <v>1.1802412714722388E-3</v>
      </c>
    </row>
    <row r="110" spans="1:13" ht="15" customHeight="1" thickBot="1" x14ac:dyDescent="0.25">
      <c r="A110" s="47">
        <f t="shared" si="14"/>
        <v>98</v>
      </c>
      <c r="B110" s="48">
        <f>Ph_sa*E109+Ph_a*F109</f>
        <v>104757.63413799164</v>
      </c>
      <c r="C110" s="49">
        <f>Psj_h*B109+Psj_sj*C109</f>
        <v>216608.70570031751</v>
      </c>
      <c r="D110" s="48">
        <f>+Plj_sj*C109+Plj_lj*D109</f>
        <v>27334.335860574338</v>
      </c>
      <c r="E110" s="48">
        <f>Psa_lj*D109+Psa_sa*E109</f>
        <v>1494.7644074624566</v>
      </c>
      <c r="F110" s="48">
        <f>Pa_sa*E109+Pa_a*F109</f>
        <v>413.8034994632402</v>
      </c>
      <c r="G110" s="50">
        <f t="shared" si="15"/>
        <v>350609.24360580917</v>
      </c>
      <c r="H110" s="40">
        <f t="shared" si="8"/>
        <v>1.0294476504512011</v>
      </c>
      <c r="I110" s="37">
        <f t="shared" si="9"/>
        <v>0.29878742802277886</v>
      </c>
      <c r="J110" s="38">
        <f t="shared" si="10"/>
        <v>0.61780660279411004</v>
      </c>
      <c r="K110" s="38">
        <f t="shared" si="11"/>
        <v>7.7962393630746363E-2</v>
      </c>
      <c r="L110" s="38">
        <f t="shared" si="12"/>
        <v>4.2633342808925589E-3</v>
      </c>
      <c r="M110" s="39">
        <f t="shared" si="13"/>
        <v>1.1802412714722391E-3</v>
      </c>
    </row>
    <row r="111" spans="1:13" ht="15" customHeight="1" thickBot="1" x14ac:dyDescent="0.25">
      <c r="A111" s="47">
        <f t="shared" si="14"/>
        <v>99</v>
      </c>
      <c r="B111" s="48">
        <f>Ph_sa*E110+Ph_a*F110</f>
        <v>107842.50033018204</v>
      </c>
      <c r="C111" s="49">
        <f>Psj_h*B110+Psj_sj*C110</f>
        <v>222987.32315046759</v>
      </c>
      <c r="D111" s="48">
        <f>+Plj_sj*C110+Plj_lj*D110</f>
        <v>28139.267828312266</v>
      </c>
      <c r="E111" s="48">
        <f>Psa_lj*D110+Psa_sa*E110</f>
        <v>1538.7817072403079</v>
      </c>
      <c r="F111" s="48">
        <f>Pa_sa*E110+Pa_a*F110</f>
        <v>425.98904027091749</v>
      </c>
      <c r="G111" s="50">
        <f t="shared" si="15"/>
        <v>360933.8620564731</v>
      </c>
      <c r="H111" s="40">
        <f t="shared" si="8"/>
        <v>1.0294476504512013</v>
      </c>
      <c r="I111" s="37">
        <f t="shared" si="9"/>
        <v>0.29878742802277886</v>
      </c>
      <c r="J111" s="38">
        <f t="shared" si="10"/>
        <v>0.61780660279411004</v>
      </c>
      <c r="K111" s="38">
        <f t="shared" si="11"/>
        <v>7.7962393630746363E-2</v>
      </c>
      <c r="L111" s="38">
        <f t="shared" si="12"/>
        <v>4.2633342808925589E-3</v>
      </c>
      <c r="M111" s="39">
        <f t="shared" si="13"/>
        <v>1.1802412714722388E-3</v>
      </c>
    </row>
    <row r="112" spans="1:13" ht="15" customHeight="1" x14ac:dyDescent="0.2">
      <c r="A112" s="47">
        <f t="shared" si="14"/>
        <v>100</v>
      </c>
      <c r="B112" s="48">
        <f>Ph_sa*E111+Ph_a*F111</f>
        <v>111018.2085836888</v>
      </c>
      <c r="C112" s="49">
        <f>Psj_h*B111+Psj_sj*C111</f>
        <v>229553.77589765159</v>
      </c>
      <c r="D112" s="48">
        <f>+Plj_sj*C111+Plj_lj*D111</f>
        <v>28967.903151273138</v>
      </c>
      <c r="E112" s="48">
        <f>Psa_lj*D111+Psa_sa*E111</f>
        <v>1584.095213075823</v>
      </c>
      <c r="F112" s="48">
        <f>Pa_sa*E111+Pa_a*F111</f>
        <v>438.53341662485815</v>
      </c>
      <c r="G112" s="50">
        <f t="shared" si="15"/>
        <v>371562.51626231422</v>
      </c>
      <c r="H112" s="40">
        <f t="shared" si="8"/>
        <v>0</v>
      </c>
      <c r="I112" s="37">
        <f t="shared" si="9"/>
        <v>0.29878742802277886</v>
      </c>
      <c r="J112" s="38">
        <f t="shared" si="10"/>
        <v>0.61780660279410993</v>
      </c>
      <c r="K112" s="38">
        <f t="shared" si="11"/>
        <v>7.7962393630746363E-2</v>
      </c>
      <c r="L112" s="38">
        <f t="shared" si="12"/>
        <v>4.2633342808925589E-3</v>
      </c>
      <c r="M112" s="39">
        <f t="shared" si="13"/>
        <v>1.1802412714722388E-3</v>
      </c>
    </row>
    <row r="113" spans="1:9" ht="15" customHeight="1" x14ac:dyDescent="0.25">
      <c r="A113" s="22"/>
      <c r="B113" s="21"/>
      <c r="C113" s="21"/>
      <c r="D113" s="21"/>
      <c r="E113" s="21"/>
      <c r="F113" s="21"/>
      <c r="G113" s="21"/>
      <c r="H113" s="21"/>
    </row>
    <row r="114" spans="1:9" ht="15" customHeight="1" x14ac:dyDescent="0.25">
      <c r="A114" s="22"/>
      <c r="B114" s="21"/>
      <c r="C114" s="21"/>
      <c r="D114" s="21"/>
      <c r="E114" s="21"/>
      <c r="F114" s="21"/>
      <c r="G114" s="21"/>
      <c r="H114" s="21"/>
    </row>
    <row r="115" spans="1:9" ht="15" customHeight="1" x14ac:dyDescent="0.25">
      <c r="A115" s="22"/>
      <c r="B115" s="21"/>
      <c r="C115" s="21"/>
      <c r="D115" s="21"/>
      <c r="E115" s="21"/>
      <c r="F115" s="21"/>
      <c r="G115" s="21"/>
      <c r="H115" s="21"/>
    </row>
    <row r="116" spans="1:9" ht="15" customHeight="1" x14ac:dyDescent="0.25">
      <c r="A116" s="22"/>
      <c r="B116" s="21"/>
      <c r="C116" s="21"/>
      <c r="D116" s="21"/>
      <c r="E116" s="21"/>
      <c r="F116" s="21"/>
      <c r="G116" s="21"/>
      <c r="H116" s="21"/>
    </row>
    <row r="117" spans="1:9" ht="15" customHeight="1" x14ac:dyDescent="0.25">
      <c r="A117" s="22"/>
      <c r="B117" s="21"/>
      <c r="C117" s="21"/>
      <c r="D117" s="21"/>
      <c r="E117" s="21"/>
      <c r="F117" s="21"/>
      <c r="G117" s="21"/>
      <c r="H117" s="21"/>
    </row>
    <row r="118" spans="1:9" ht="15" customHeight="1" x14ac:dyDescent="0.25">
      <c r="B118" s="22"/>
      <c r="C118" s="21"/>
      <c r="D118" s="21"/>
      <c r="E118" s="21"/>
      <c r="F118" s="21"/>
      <c r="G118" s="21"/>
      <c r="H118" s="21"/>
      <c r="I118" s="21"/>
    </row>
    <row r="119" spans="1:9" ht="15" customHeight="1" x14ac:dyDescent="0.25">
      <c r="B119" s="22"/>
      <c r="C119" s="21"/>
      <c r="D119" s="21"/>
      <c r="E119" s="21"/>
      <c r="F119" s="21"/>
      <c r="G119" s="21"/>
      <c r="H119" s="21"/>
      <c r="I119" s="21"/>
    </row>
    <row r="120" spans="1:9" ht="15" customHeight="1" x14ac:dyDescent="0.25">
      <c r="B120" s="22"/>
      <c r="C120" s="21"/>
      <c r="D120" s="21"/>
      <c r="E120" s="21"/>
      <c r="F120" s="21"/>
      <c r="G120" s="21"/>
      <c r="H120" s="21"/>
      <c r="I120" s="21"/>
    </row>
    <row r="121" spans="1:9" ht="15" customHeight="1" x14ac:dyDescent="0.25">
      <c r="B121" s="22"/>
      <c r="C121" s="21"/>
      <c r="D121" s="21"/>
      <c r="E121" s="21"/>
      <c r="F121" s="21"/>
      <c r="G121" s="21"/>
      <c r="H121" s="21"/>
      <c r="I121" s="21"/>
    </row>
    <row r="122" spans="1:9" ht="15" customHeight="1" x14ac:dyDescent="0.25">
      <c r="B122" s="22"/>
      <c r="C122" s="21"/>
      <c r="D122" s="21"/>
      <c r="E122" s="21"/>
      <c r="F122" s="21"/>
      <c r="G122" s="21"/>
      <c r="H122" s="21"/>
      <c r="I122" s="21"/>
    </row>
    <row r="123" spans="1:9" ht="15" customHeight="1" x14ac:dyDescent="0.25">
      <c r="B123" s="22"/>
      <c r="C123" s="21"/>
      <c r="D123" s="21"/>
      <c r="E123" s="21"/>
      <c r="F123" s="21"/>
      <c r="G123" s="21"/>
      <c r="H123" s="21"/>
      <c r="I123" s="21"/>
    </row>
    <row r="124" spans="1:9" ht="15" customHeight="1" x14ac:dyDescent="0.25">
      <c r="B124" s="22"/>
      <c r="C124" s="21"/>
      <c r="D124" s="21"/>
      <c r="E124" s="21"/>
      <c r="F124" s="21"/>
      <c r="G124" s="21"/>
      <c r="H124" s="21"/>
      <c r="I124" s="21"/>
    </row>
    <row r="125" spans="1:9" ht="15" customHeight="1" x14ac:dyDescent="0.25">
      <c r="B125" s="22"/>
      <c r="C125" s="21"/>
      <c r="D125" s="21"/>
      <c r="E125" s="21"/>
      <c r="F125" s="21"/>
      <c r="G125" s="21"/>
      <c r="H125" s="21"/>
      <c r="I125" s="21"/>
    </row>
    <row r="126" spans="1:9" ht="15" customHeight="1" x14ac:dyDescent="0.25">
      <c r="B126" s="22"/>
      <c r="C126" s="21"/>
      <c r="D126" s="21"/>
      <c r="E126" s="21"/>
      <c r="F126" s="21"/>
      <c r="G126" s="21"/>
      <c r="H126" s="21"/>
      <c r="I126" s="21"/>
    </row>
    <row r="127" spans="1:9" ht="15" customHeight="1" x14ac:dyDescent="0.25">
      <c r="B127" s="22"/>
      <c r="C127" s="21"/>
      <c r="D127" s="21"/>
      <c r="E127" s="21"/>
      <c r="F127" s="21"/>
      <c r="G127" s="21"/>
      <c r="H127" s="21"/>
      <c r="I127" s="21"/>
    </row>
    <row r="128" spans="1:9" ht="15" customHeight="1" x14ac:dyDescent="0.25">
      <c r="B128" s="22"/>
      <c r="C128" s="21"/>
      <c r="D128" s="21"/>
      <c r="E128" s="21"/>
      <c r="F128" s="21"/>
      <c r="G128" s="21"/>
      <c r="H128" s="21"/>
      <c r="I128" s="21"/>
    </row>
    <row r="129" spans="2:9" ht="15" customHeight="1" x14ac:dyDescent="0.25">
      <c r="B129" s="22"/>
      <c r="C129" s="21"/>
      <c r="D129" s="21"/>
      <c r="E129" s="21"/>
      <c r="F129" s="21"/>
      <c r="G129" s="21"/>
      <c r="H129" s="21"/>
      <c r="I129" s="21"/>
    </row>
    <row r="130" spans="2:9" ht="15" customHeight="1" x14ac:dyDescent="0.25">
      <c r="B130" s="22"/>
      <c r="C130" s="21"/>
      <c r="D130" s="21"/>
      <c r="E130" s="21"/>
      <c r="F130" s="21"/>
      <c r="G130" s="21"/>
      <c r="H130" s="21"/>
      <c r="I130" s="21"/>
    </row>
    <row r="131" spans="2:9" ht="15" customHeight="1" x14ac:dyDescent="0.25">
      <c r="B131" s="22"/>
      <c r="C131" s="21"/>
      <c r="D131" s="21"/>
      <c r="E131" s="21"/>
      <c r="F131" s="21"/>
      <c r="G131" s="21"/>
      <c r="H131" s="21"/>
      <c r="I131" s="21"/>
    </row>
    <row r="132" spans="2:9" ht="15" customHeight="1" x14ac:dyDescent="0.25">
      <c r="B132" s="22"/>
      <c r="C132" s="21"/>
      <c r="D132" s="21"/>
      <c r="E132" s="21"/>
      <c r="F132" s="21"/>
      <c r="G132" s="21"/>
      <c r="H132" s="21"/>
      <c r="I132" s="21"/>
    </row>
    <row r="133" spans="2:9" ht="15" customHeight="1" x14ac:dyDescent="0.25">
      <c r="B133" s="22"/>
      <c r="C133" s="21"/>
      <c r="D133" s="21"/>
      <c r="E133" s="21"/>
      <c r="F133" s="21"/>
      <c r="G133" s="21"/>
      <c r="H133" s="21"/>
      <c r="I133" s="21"/>
    </row>
    <row r="134" spans="2:9" ht="15" customHeight="1" x14ac:dyDescent="0.25">
      <c r="B134" s="22"/>
      <c r="C134" s="21"/>
      <c r="D134" s="21"/>
      <c r="E134" s="21"/>
      <c r="F134" s="21"/>
      <c r="G134" s="21"/>
      <c r="H134" s="21"/>
      <c r="I134" s="21"/>
    </row>
    <row r="135" spans="2:9" ht="15" customHeight="1" x14ac:dyDescent="0.25">
      <c r="B135" s="22"/>
      <c r="C135" s="21"/>
      <c r="D135" s="21"/>
      <c r="E135" s="21"/>
      <c r="F135" s="21"/>
      <c r="G135" s="21"/>
      <c r="H135" s="21"/>
      <c r="I135" s="21"/>
    </row>
    <row r="136" spans="2:9" ht="15" customHeight="1" x14ac:dyDescent="0.25">
      <c r="B136" s="22"/>
      <c r="C136" s="21"/>
      <c r="D136" s="21"/>
      <c r="E136" s="21"/>
      <c r="F136" s="21"/>
      <c r="G136" s="21"/>
      <c r="H136" s="21"/>
      <c r="I136" s="21"/>
    </row>
    <row r="137" spans="2:9" ht="15" customHeight="1" x14ac:dyDescent="0.25">
      <c r="B137" s="22"/>
      <c r="C137" s="21"/>
      <c r="D137" s="21"/>
      <c r="E137" s="21"/>
      <c r="F137" s="21"/>
      <c r="G137" s="21"/>
      <c r="H137" s="21"/>
      <c r="I137" s="21"/>
    </row>
    <row r="138" spans="2:9" ht="15" customHeight="1" x14ac:dyDescent="0.25">
      <c r="B138" s="22"/>
      <c r="C138" s="21"/>
      <c r="D138" s="21"/>
      <c r="E138" s="21"/>
      <c r="F138" s="21"/>
      <c r="G138" s="21"/>
      <c r="H138" s="21"/>
      <c r="I138" s="21"/>
    </row>
    <row r="139" spans="2:9" ht="15" customHeight="1" x14ac:dyDescent="0.25">
      <c r="B139" s="22"/>
      <c r="C139" s="21"/>
      <c r="D139" s="21"/>
      <c r="E139" s="21"/>
      <c r="F139" s="21"/>
      <c r="G139" s="21"/>
      <c r="H139" s="21"/>
      <c r="I139" s="21"/>
    </row>
    <row r="140" spans="2:9" ht="15" customHeight="1" x14ac:dyDescent="0.25">
      <c r="B140" s="22"/>
      <c r="C140" s="21"/>
      <c r="D140" s="21"/>
      <c r="E140" s="21"/>
      <c r="F140" s="21"/>
      <c r="G140" s="21"/>
      <c r="H140" s="21"/>
      <c r="I140" s="21"/>
    </row>
    <row r="141" spans="2:9" ht="15" customHeight="1" x14ac:dyDescent="0.25">
      <c r="B141" s="22"/>
      <c r="C141" s="21"/>
      <c r="D141" s="21"/>
      <c r="E141" s="21"/>
      <c r="F141" s="21"/>
      <c r="G141" s="21"/>
      <c r="H141" s="21"/>
      <c r="I141" s="21"/>
    </row>
    <row r="142" spans="2:9" ht="15" customHeight="1" x14ac:dyDescent="0.25">
      <c r="B142" s="22"/>
      <c r="C142" s="21"/>
      <c r="D142" s="21"/>
      <c r="E142" s="21"/>
      <c r="F142" s="21"/>
      <c r="G142" s="21"/>
      <c r="H142" s="21"/>
      <c r="I142" s="21"/>
    </row>
    <row r="143" spans="2:9" ht="15" customHeight="1" x14ac:dyDescent="0.25">
      <c r="B143" s="22"/>
      <c r="C143" s="21"/>
      <c r="D143" s="21"/>
      <c r="E143" s="21"/>
      <c r="F143" s="21"/>
      <c r="G143" s="21"/>
      <c r="H143" s="21"/>
      <c r="I143" s="21"/>
    </row>
    <row r="144" spans="2:9" ht="15" customHeight="1" x14ac:dyDescent="0.25">
      <c r="B144" s="22"/>
      <c r="C144" s="21"/>
      <c r="D144" s="21"/>
      <c r="E144" s="21"/>
      <c r="F144" s="21"/>
      <c r="G144" s="21"/>
      <c r="H144" s="21"/>
      <c r="I144" s="21"/>
    </row>
    <row r="145" spans="2:9" ht="15" customHeight="1" x14ac:dyDescent="0.25">
      <c r="B145" s="22"/>
      <c r="C145" s="21"/>
      <c r="D145" s="21"/>
      <c r="E145" s="21"/>
      <c r="F145" s="21"/>
      <c r="G145" s="21"/>
      <c r="H145" s="21"/>
      <c r="I145" s="21"/>
    </row>
    <row r="146" spans="2:9" ht="15" customHeight="1" x14ac:dyDescent="0.25">
      <c r="B146" s="22"/>
      <c r="C146" s="21"/>
      <c r="D146" s="21"/>
      <c r="E146" s="21"/>
      <c r="F146" s="21"/>
      <c r="G146" s="21"/>
      <c r="H146" s="21"/>
      <c r="I146" s="21"/>
    </row>
    <row r="147" spans="2:9" ht="15" customHeight="1" x14ac:dyDescent="0.25">
      <c r="B147" s="22"/>
      <c r="C147" s="21"/>
      <c r="D147" s="21"/>
      <c r="E147" s="21"/>
      <c r="F147" s="21"/>
      <c r="G147" s="21"/>
      <c r="H147" s="21"/>
      <c r="I147" s="21"/>
    </row>
    <row r="148" spans="2:9" ht="15" customHeight="1" x14ac:dyDescent="0.25">
      <c r="B148" s="22"/>
      <c r="C148" s="21"/>
      <c r="D148" s="21"/>
      <c r="E148" s="21"/>
      <c r="F148" s="21"/>
      <c r="G148" s="21"/>
      <c r="H148" s="21"/>
      <c r="I148" s="21"/>
    </row>
    <row r="149" spans="2:9" ht="15" customHeight="1" x14ac:dyDescent="0.25">
      <c r="B149" s="22"/>
      <c r="C149" s="21"/>
      <c r="D149" s="21"/>
      <c r="E149" s="21"/>
      <c r="F149" s="21"/>
      <c r="G149" s="21"/>
      <c r="H149" s="21"/>
      <c r="I149" s="21"/>
    </row>
    <row r="150" spans="2:9" ht="15" customHeight="1" x14ac:dyDescent="0.25">
      <c r="B150" s="22"/>
      <c r="C150" s="21"/>
      <c r="D150" s="21"/>
      <c r="E150" s="21"/>
      <c r="F150" s="21"/>
      <c r="G150" s="21"/>
      <c r="H150" s="21"/>
      <c r="I150" s="21"/>
    </row>
    <row r="151" spans="2:9" ht="15" customHeight="1" x14ac:dyDescent="0.25">
      <c r="B151" s="22"/>
      <c r="C151" s="21"/>
      <c r="D151" s="21"/>
      <c r="E151" s="21"/>
      <c r="F151" s="21"/>
      <c r="G151" s="21"/>
      <c r="H151" s="21"/>
      <c r="I151" s="21"/>
    </row>
    <row r="152" spans="2:9" ht="15" customHeight="1" x14ac:dyDescent="0.25">
      <c r="B152" s="22"/>
      <c r="C152" s="21"/>
      <c r="D152" s="21"/>
      <c r="E152" s="21"/>
      <c r="F152" s="21"/>
      <c r="G152" s="21"/>
      <c r="H152" s="21"/>
      <c r="I152" s="21"/>
    </row>
    <row r="153" spans="2:9" ht="15" customHeight="1" x14ac:dyDescent="0.25">
      <c r="B153" s="22"/>
      <c r="C153" s="21"/>
      <c r="D153" s="21"/>
      <c r="E153" s="21"/>
      <c r="F153" s="21"/>
      <c r="G153" s="21"/>
      <c r="H153" s="21"/>
      <c r="I153" s="21"/>
    </row>
    <row r="154" spans="2:9" ht="15" customHeight="1" x14ac:dyDescent="0.25">
      <c r="B154" s="22"/>
      <c r="C154" s="21"/>
      <c r="D154" s="21"/>
      <c r="E154" s="21"/>
      <c r="F154" s="21"/>
      <c r="G154" s="21"/>
      <c r="H154" s="21"/>
      <c r="I154" s="21"/>
    </row>
    <row r="155" spans="2:9" ht="15" customHeight="1" x14ac:dyDescent="0.25">
      <c r="B155" s="22"/>
      <c r="C155" s="21"/>
      <c r="D155" s="21"/>
      <c r="E155" s="21"/>
      <c r="F155" s="21"/>
      <c r="G155" s="21"/>
      <c r="H155" s="21"/>
      <c r="I155" s="21"/>
    </row>
    <row r="156" spans="2:9" ht="15" customHeight="1" x14ac:dyDescent="0.25">
      <c r="B156" s="22"/>
      <c r="C156" s="21"/>
      <c r="D156" s="21"/>
      <c r="E156" s="21"/>
      <c r="F156" s="21"/>
      <c r="G156" s="21"/>
      <c r="H156" s="21"/>
      <c r="I156" s="21"/>
    </row>
    <row r="157" spans="2:9" ht="15" customHeight="1" x14ac:dyDescent="0.25">
      <c r="B157" s="22"/>
      <c r="C157" s="21"/>
      <c r="D157" s="21"/>
      <c r="E157" s="21"/>
      <c r="F157" s="21"/>
      <c r="G157" s="21"/>
      <c r="H157" s="21"/>
      <c r="I157" s="21"/>
    </row>
    <row r="158" spans="2:9" ht="15" customHeight="1" x14ac:dyDescent="0.25">
      <c r="B158" s="22"/>
      <c r="C158" s="21"/>
      <c r="D158" s="21"/>
      <c r="E158" s="21"/>
      <c r="F158" s="21"/>
      <c r="G158" s="21"/>
      <c r="H158" s="21"/>
      <c r="I158" s="21"/>
    </row>
    <row r="159" spans="2:9" ht="15" customHeight="1" x14ac:dyDescent="0.25">
      <c r="B159" s="22"/>
      <c r="C159" s="21"/>
      <c r="D159" s="21"/>
      <c r="E159" s="21"/>
      <c r="F159" s="21"/>
      <c r="G159" s="21"/>
      <c r="H159" s="21"/>
      <c r="I159" s="21"/>
    </row>
    <row r="160" spans="2:9" ht="15" customHeight="1" x14ac:dyDescent="0.25">
      <c r="B160" s="22"/>
      <c r="C160" s="21"/>
      <c r="D160" s="21"/>
      <c r="E160" s="21"/>
      <c r="F160" s="21"/>
      <c r="G160" s="21"/>
      <c r="H160" s="21"/>
      <c r="I160" s="21"/>
    </row>
    <row r="161" spans="2:9" ht="15" customHeight="1" x14ac:dyDescent="0.25">
      <c r="B161" s="22"/>
      <c r="C161" s="21"/>
      <c r="D161" s="21"/>
      <c r="E161" s="21"/>
      <c r="F161" s="21"/>
      <c r="G161" s="21"/>
      <c r="H161" s="21"/>
      <c r="I161" s="21"/>
    </row>
    <row r="162" spans="2:9" ht="15" customHeight="1" x14ac:dyDescent="0.25">
      <c r="B162" s="22"/>
      <c r="C162" s="21"/>
      <c r="D162" s="21"/>
      <c r="E162" s="21"/>
      <c r="F162" s="21"/>
      <c r="G162" s="21"/>
      <c r="H162" s="21"/>
      <c r="I162" s="21"/>
    </row>
    <row r="163" spans="2:9" ht="15" customHeight="1" x14ac:dyDescent="0.25">
      <c r="B163" s="22"/>
      <c r="C163" s="21"/>
      <c r="D163" s="21"/>
      <c r="E163" s="21"/>
      <c r="F163" s="21"/>
      <c r="G163" s="21"/>
      <c r="H163" s="21"/>
      <c r="I163" s="21"/>
    </row>
    <row r="164" spans="2:9" ht="15" customHeight="1" x14ac:dyDescent="0.25">
      <c r="B164" s="22"/>
      <c r="C164" s="21"/>
      <c r="D164" s="21"/>
      <c r="E164" s="21"/>
      <c r="F164" s="21"/>
      <c r="G164" s="21"/>
      <c r="H164" s="21"/>
      <c r="I164" s="21"/>
    </row>
    <row r="165" spans="2:9" ht="15" customHeight="1" x14ac:dyDescent="0.25">
      <c r="B165" s="22"/>
      <c r="C165" s="21"/>
      <c r="D165" s="21"/>
      <c r="E165" s="21"/>
      <c r="F165" s="21"/>
      <c r="G165" s="21"/>
      <c r="H165" s="21"/>
      <c r="I165" s="21"/>
    </row>
    <row r="166" spans="2:9" ht="15" customHeight="1" x14ac:dyDescent="0.25">
      <c r="B166" s="22"/>
      <c r="C166" s="21"/>
      <c r="D166" s="21"/>
      <c r="E166" s="21"/>
      <c r="F166" s="21"/>
      <c r="G166" s="21"/>
      <c r="H166" s="21"/>
      <c r="I166" s="21"/>
    </row>
    <row r="167" spans="2:9" ht="15" customHeight="1" x14ac:dyDescent="0.25">
      <c r="B167" s="22"/>
      <c r="C167" s="21"/>
      <c r="D167" s="21"/>
      <c r="E167" s="21"/>
      <c r="F167" s="21"/>
      <c r="G167" s="21"/>
      <c r="H167" s="21"/>
      <c r="I167" s="21"/>
    </row>
    <row r="168" spans="2:9" ht="15" customHeight="1" x14ac:dyDescent="0.25">
      <c r="B168" s="22"/>
      <c r="C168" s="21"/>
      <c r="D168" s="21"/>
      <c r="E168" s="21"/>
      <c r="F168" s="21"/>
      <c r="G168" s="21"/>
      <c r="H168" s="21"/>
      <c r="I168" s="21"/>
    </row>
    <row r="169" spans="2:9" ht="15" customHeight="1" x14ac:dyDescent="0.25">
      <c r="B169" s="22"/>
      <c r="C169" s="21"/>
      <c r="D169" s="21"/>
      <c r="E169" s="21"/>
      <c r="F169" s="21"/>
      <c r="G169" s="21"/>
      <c r="H169" s="21"/>
      <c r="I169" s="21"/>
    </row>
    <row r="170" spans="2:9" ht="15" customHeight="1" x14ac:dyDescent="0.25">
      <c r="B170" s="22"/>
      <c r="C170" s="21"/>
      <c r="D170" s="21"/>
      <c r="E170" s="21"/>
      <c r="F170" s="21"/>
      <c r="G170" s="21"/>
      <c r="H170" s="21"/>
      <c r="I170" s="21"/>
    </row>
    <row r="171" spans="2:9" ht="15" customHeight="1" x14ac:dyDescent="0.25">
      <c r="B171" s="22"/>
      <c r="C171" s="21"/>
      <c r="D171" s="21"/>
      <c r="E171" s="21"/>
      <c r="F171" s="21"/>
      <c r="G171" s="21"/>
      <c r="H171" s="21"/>
      <c r="I171" s="21"/>
    </row>
    <row r="172" spans="2:9" ht="15" customHeight="1" x14ac:dyDescent="0.25">
      <c r="B172" s="22"/>
      <c r="C172" s="21"/>
      <c r="D172" s="21"/>
      <c r="E172" s="21"/>
      <c r="F172" s="21"/>
      <c r="G172" s="21"/>
      <c r="H172" s="21"/>
      <c r="I172" s="21"/>
    </row>
    <row r="173" spans="2:9" ht="15" customHeight="1" x14ac:dyDescent="0.25">
      <c r="B173" s="22"/>
      <c r="C173" s="21"/>
      <c r="D173" s="21"/>
      <c r="E173" s="21"/>
      <c r="F173" s="21"/>
      <c r="G173" s="21"/>
      <c r="H173" s="21"/>
      <c r="I173" s="21"/>
    </row>
    <row r="174" spans="2:9" ht="15" customHeight="1" x14ac:dyDescent="0.25">
      <c r="B174" s="22"/>
      <c r="C174" s="21"/>
      <c r="D174" s="21"/>
      <c r="E174" s="21"/>
      <c r="F174" s="21"/>
      <c r="G174" s="21"/>
      <c r="H174" s="21"/>
      <c r="I174" s="21"/>
    </row>
    <row r="175" spans="2:9" ht="15" customHeight="1" x14ac:dyDescent="0.25">
      <c r="B175" s="22"/>
      <c r="C175" s="21"/>
      <c r="D175" s="21"/>
      <c r="E175" s="21"/>
      <c r="F175" s="21"/>
      <c r="G175" s="21"/>
      <c r="H175" s="21"/>
      <c r="I175" s="21"/>
    </row>
    <row r="176" spans="2:9" ht="15" customHeight="1" x14ac:dyDescent="0.25">
      <c r="B176" s="22"/>
      <c r="C176" s="21"/>
      <c r="D176" s="21"/>
      <c r="E176" s="21"/>
      <c r="F176" s="21"/>
      <c r="G176" s="21"/>
      <c r="H176" s="21"/>
      <c r="I176" s="21"/>
    </row>
    <row r="177" spans="2:9" ht="15" customHeight="1" x14ac:dyDescent="0.25">
      <c r="B177" s="22"/>
      <c r="C177" s="21"/>
      <c r="D177" s="21"/>
      <c r="E177" s="21"/>
      <c r="F177" s="21"/>
      <c r="G177" s="21"/>
      <c r="H177" s="21"/>
      <c r="I177" s="21"/>
    </row>
    <row r="178" spans="2:9" ht="15" customHeight="1" x14ac:dyDescent="0.25">
      <c r="B178" s="22"/>
      <c r="C178" s="21"/>
      <c r="D178" s="21"/>
      <c r="E178" s="21"/>
      <c r="F178" s="21"/>
      <c r="G178" s="21"/>
      <c r="H178" s="21"/>
      <c r="I178" s="21"/>
    </row>
    <row r="179" spans="2:9" ht="15" customHeight="1" x14ac:dyDescent="0.25">
      <c r="B179" s="22"/>
      <c r="C179" s="21"/>
      <c r="D179" s="21"/>
      <c r="E179" s="21"/>
      <c r="F179" s="21"/>
      <c r="G179" s="21"/>
      <c r="H179" s="21"/>
      <c r="I179" s="21"/>
    </row>
    <row r="180" spans="2:9" ht="15" customHeight="1" x14ac:dyDescent="0.25">
      <c r="B180" s="22"/>
      <c r="C180" s="21"/>
      <c r="D180" s="21"/>
      <c r="E180" s="21"/>
      <c r="F180" s="21"/>
      <c r="G180" s="21"/>
      <c r="H180" s="21"/>
      <c r="I180" s="21"/>
    </row>
    <row r="181" spans="2:9" ht="15" customHeight="1" x14ac:dyDescent="0.25">
      <c r="B181" s="22"/>
      <c r="C181" s="21"/>
      <c r="D181" s="21"/>
      <c r="E181" s="21"/>
      <c r="F181" s="21"/>
      <c r="G181" s="21"/>
      <c r="H181" s="21"/>
      <c r="I181" s="21"/>
    </row>
    <row r="182" spans="2:9" ht="15" customHeight="1" x14ac:dyDescent="0.25">
      <c r="B182" s="22"/>
      <c r="C182" s="21"/>
      <c r="D182" s="21"/>
      <c r="E182" s="21"/>
      <c r="F182" s="21"/>
      <c r="G182" s="21"/>
      <c r="H182" s="21"/>
      <c r="I182" s="21"/>
    </row>
    <row r="183" spans="2:9" ht="15" customHeight="1" x14ac:dyDescent="0.25">
      <c r="B183" s="22"/>
      <c r="C183" s="21"/>
      <c r="D183" s="21"/>
      <c r="E183" s="21"/>
      <c r="F183" s="21"/>
      <c r="G183" s="21"/>
      <c r="H183" s="21"/>
      <c r="I183" s="21"/>
    </row>
    <row r="184" spans="2:9" ht="15" customHeight="1" x14ac:dyDescent="0.25">
      <c r="B184" s="22"/>
      <c r="C184" s="21"/>
      <c r="D184" s="21"/>
      <c r="E184" s="21"/>
      <c r="F184" s="21"/>
      <c r="G184" s="21"/>
      <c r="H184" s="21"/>
      <c r="I184" s="21"/>
    </row>
    <row r="185" spans="2:9" ht="15" customHeight="1" x14ac:dyDescent="0.25">
      <c r="B185" s="22"/>
      <c r="C185" s="21"/>
      <c r="D185" s="21"/>
      <c r="E185" s="21"/>
      <c r="F185" s="21"/>
      <c r="G185" s="21"/>
      <c r="H185" s="21"/>
      <c r="I185" s="21"/>
    </row>
    <row r="186" spans="2:9" ht="15" customHeight="1" x14ac:dyDescent="0.25">
      <c r="B186" s="22"/>
      <c r="C186" s="21"/>
      <c r="D186" s="21"/>
      <c r="E186" s="21"/>
      <c r="F186" s="21"/>
      <c r="G186" s="21"/>
      <c r="H186" s="21"/>
      <c r="I186" s="21"/>
    </row>
    <row r="187" spans="2:9" ht="15" customHeight="1" x14ac:dyDescent="0.25">
      <c r="B187" s="22"/>
      <c r="C187" s="21"/>
      <c r="D187" s="21"/>
      <c r="E187" s="21"/>
      <c r="F187" s="21"/>
      <c r="G187" s="21"/>
      <c r="H187" s="21"/>
      <c r="I187" s="21"/>
    </row>
    <row r="188" spans="2:9" ht="15" customHeight="1" x14ac:dyDescent="0.25">
      <c r="B188" s="22"/>
      <c r="C188" s="21"/>
      <c r="D188" s="21"/>
      <c r="E188" s="21"/>
      <c r="F188" s="21"/>
      <c r="G188" s="21"/>
      <c r="H188" s="21"/>
      <c r="I188" s="21"/>
    </row>
    <row r="189" spans="2:9" ht="15" customHeight="1" x14ac:dyDescent="0.25">
      <c r="B189" s="22"/>
      <c r="C189" s="21"/>
      <c r="D189" s="21"/>
      <c r="E189" s="21"/>
      <c r="F189" s="21"/>
      <c r="G189" s="21"/>
      <c r="H189" s="21"/>
      <c r="I189" s="21"/>
    </row>
    <row r="190" spans="2:9" ht="15" customHeight="1" x14ac:dyDescent="0.25">
      <c r="B190" s="22"/>
      <c r="C190" s="21"/>
      <c r="D190" s="21"/>
      <c r="E190" s="21"/>
      <c r="F190" s="21"/>
      <c r="G190" s="21"/>
      <c r="H190" s="21"/>
      <c r="I190" s="21"/>
    </row>
    <row r="191" spans="2:9" ht="15" customHeight="1" x14ac:dyDescent="0.25">
      <c r="B191" s="22"/>
      <c r="C191" s="21"/>
      <c r="D191" s="21"/>
      <c r="E191" s="21"/>
      <c r="F191" s="21"/>
      <c r="G191" s="21"/>
      <c r="H191" s="21"/>
      <c r="I191" s="21"/>
    </row>
    <row r="192" spans="2:9" ht="15" customHeight="1" x14ac:dyDescent="0.25">
      <c r="B192" s="22"/>
      <c r="C192" s="21"/>
      <c r="D192" s="21"/>
      <c r="E192" s="21"/>
      <c r="F192" s="21"/>
      <c r="G192" s="21"/>
      <c r="H192" s="21"/>
      <c r="I192" s="21"/>
    </row>
    <row r="193" spans="2:9" ht="15" customHeight="1" x14ac:dyDescent="0.25">
      <c r="B193" s="22"/>
      <c r="C193" s="21"/>
      <c r="D193" s="21"/>
      <c r="E193" s="21"/>
      <c r="F193" s="21"/>
      <c r="G193" s="21"/>
      <c r="H193" s="21"/>
      <c r="I193" s="21"/>
    </row>
    <row r="194" spans="2:9" ht="15" customHeight="1" x14ac:dyDescent="0.25">
      <c r="B194" s="22"/>
      <c r="C194" s="21"/>
      <c r="D194" s="21"/>
      <c r="E194" s="21"/>
      <c r="F194" s="21"/>
      <c r="G194" s="21"/>
      <c r="H194" s="21"/>
      <c r="I194" s="21"/>
    </row>
    <row r="195" spans="2:9" ht="15" customHeight="1" x14ac:dyDescent="0.25">
      <c r="B195" s="22"/>
      <c r="C195" s="21"/>
      <c r="D195" s="21"/>
      <c r="E195" s="21"/>
      <c r="F195" s="21"/>
      <c r="G195" s="21"/>
      <c r="H195" s="21"/>
      <c r="I195" s="21"/>
    </row>
    <row r="196" spans="2:9" ht="15" customHeight="1" x14ac:dyDescent="0.25">
      <c r="B196" s="22"/>
      <c r="C196" s="21"/>
      <c r="D196" s="21"/>
      <c r="E196" s="21"/>
      <c r="F196" s="21"/>
      <c r="G196" s="21"/>
      <c r="H196" s="21"/>
      <c r="I196" s="21"/>
    </row>
    <row r="197" spans="2:9" ht="15" customHeight="1" x14ac:dyDescent="0.25">
      <c r="B197" s="22"/>
      <c r="C197" s="21"/>
      <c r="D197" s="21"/>
      <c r="E197" s="21"/>
      <c r="F197" s="21"/>
      <c r="G197" s="21"/>
      <c r="H197" s="21"/>
      <c r="I197" s="21"/>
    </row>
    <row r="198" spans="2:9" ht="15" customHeight="1" x14ac:dyDescent="0.25">
      <c r="B198" s="22"/>
      <c r="C198" s="21"/>
      <c r="D198" s="21"/>
      <c r="E198" s="21"/>
      <c r="F198" s="21"/>
      <c r="G198" s="21"/>
      <c r="H198" s="21"/>
      <c r="I198" s="21"/>
    </row>
    <row r="199" spans="2:9" ht="15" customHeight="1" x14ac:dyDescent="0.25">
      <c r="B199" s="22"/>
      <c r="C199" s="21"/>
      <c r="D199" s="21"/>
      <c r="E199" s="21"/>
      <c r="F199" s="21"/>
      <c r="G199" s="21"/>
      <c r="H199" s="21"/>
      <c r="I199" s="21"/>
    </row>
    <row r="200" spans="2:9" ht="15" customHeight="1" x14ac:dyDescent="0.25">
      <c r="B200" s="22"/>
      <c r="C200" s="21"/>
      <c r="D200" s="21"/>
      <c r="E200" s="21"/>
      <c r="F200" s="21"/>
      <c r="G200" s="21"/>
      <c r="H200" s="21"/>
      <c r="I200" s="21"/>
    </row>
    <row r="201" spans="2:9" ht="15" customHeight="1" x14ac:dyDescent="0.25">
      <c r="B201" s="22"/>
      <c r="C201" s="21"/>
      <c r="D201" s="21"/>
      <c r="E201" s="21"/>
      <c r="F201" s="21"/>
      <c r="G201" s="21"/>
      <c r="H201" s="21"/>
      <c r="I201" s="21"/>
    </row>
    <row r="202" spans="2:9" ht="15" customHeight="1" x14ac:dyDescent="0.25">
      <c r="B202" s="22"/>
      <c r="C202" s="21"/>
      <c r="D202" s="21"/>
      <c r="E202" s="21"/>
      <c r="F202" s="21"/>
      <c r="G202" s="21"/>
      <c r="H202" s="21"/>
      <c r="I202" s="21"/>
    </row>
    <row r="203" spans="2:9" ht="15" customHeight="1" x14ac:dyDescent="0.25">
      <c r="B203" s="22"/>
      <c r="C203" s="21"/>
      <c r="D203" s="21"/>
      <c r="E203" s="21"/>
      <c r="F203" s="21"/>
      <c r="G203" s="21"/>
      <c r="H203" s="21"/>
      <c r="I203" s="21"/>
    </row>
    <row r="204" spans="2:9" ht="15" customHeight="1" x14ac:dyDescent="0.25">
      <c r="B204" s="22"/>
      <c r="C204" s="21"/>
      <c r="D204" s="21"/>
      <c r="E204" s="21"/>
      <c r="F204" s="21"/>
      <c r="G204" s="21"/>
      <c r="H204" s="21"/>
      <c r="I204" s="21"/>
    </row>
    <row r="205" spans="2:9" ht="15" customHeight="1" x14ac:dyDescent="0.25">
      <c r="B205" s="22"/>
      <c r="C205" s="21"/>
      <c r="D205" s="21"/>
      <c r="E205" s="21"/>
      <c r="F205" s="21"/>
      <c r="G205" s="21"/>
      <c r="H205" s="21"/>
      <c r="I205" s="21"/>
    </row>
    <row r="206" spans="2:9" ht="15" customHeight="1" x14ac:dyDescent="0.25">
      <c r="B206" s="22"/>
      <c r="C206" s="21"/>
      <c r="D206" s="21"/>
      <c r="E206" s="21"/>
      <c r="F206" s="21"/>
      <c r="G206" s="21"/>
      <c r="H206" s="21"/>
      <c r="I206" s="21"/>
    </row>
    <row r="207" spans="2:9" ht="15" customHeight="1" x14ac:dyDescent="0.25">
      <c r="B207" s="22"/>
      <c r="C207" s="21"/>
      <c r="D207" s="21"/>
      <c r="E207" s="21"/>
      <c r="F207" s="21"/>
      <c r="G207" s="21"/>
      <c r="H207" s="21"/>
      <c r="I207" s="21"/>
    </row>
    <row r="208" spans="2:9" ht="15" customHeight="1" x14ac:dyDescent="0.25">
      <c r="B208" s="22"/>
      <c r="C208" s="21"/>
      <c r="D208" s="21"/>
      <c r="E208" s="21"/>
      <c r="F208" s="21"/>
      <c r="G208" s="21"/>
      <c r="H208" s="21"/>
      <c r="I208" s="21"/>
    </row>
    <row r="209" spans="2:9" ht="15" customHeight="1" x14ac:dyDescent="0.25">
      <c r="B209" s="22"/>
      <c r="C209" s="21"/>
      <c r="D209" s="21"/>
      <c r="E209" s="21"/>
      <c r="F209" s="21"/>
      <c r="G209" s="21"/>
      <c r="H209" s="21"/>
      <c r="I209" s="21"/>
    </row>
    <row r="210" spans="2:9" ht="15" customHeight="1" x14ac:dyDescent="0.25">
      <c r="B210" s="22"/>
      <c r="C210" s="21"/>
      <c r="D210" s="21"/>
      <c r="E210" s="21"/>
      <c r="F210" s="21"/>
      <c r="G210" s="21"/>
      <c r="H210" s="21"/>
      <c r="I210" s="21"/>
    </row>
    <row r="211" spans="2:9" ht="15" customHeight="1" x14ac:dyDescent="0.25">
      <c r="B211" s="22"/>
      <c r="C211" s="21"/>
      <c r="D211" s="21"/>
      <c r="E211" s="21"/>
      <c r="F211" s="21"/>
      <c r="G211" s="21"/>
      <c r="H211" s="21"/>
      <c r="I211" s="21"/>
    </row>
    <row r="212" spans="2:9" ht="15" customHeight="1" x14ac:dyDescent="0.25">
      <c r="B212" s="22"/>
      <c r="C212" s="21"/>
      <c r="D212" s="21"/>
      <c r="E212" s="21"/>
      <c r="F212" s="21"/>
      <c r="G212" s="21"/>
      <c r="H212" s="21"/>
      <c r="I212" s="21"/>
    </row>
    <row r="213" spans="2:9" ht="15" customHeight="1" x14ac:dyDescent="0.25">
      <c r="B213" s="22"/>
      <c r="C213" s="21"/>
      <c r="D213" s="21"/>
      <c r="E213" s="21"/>
      <c r="F213" s="21"/>
      <c r="G213" s="21"/>
      <c r="H213" s="21"/>
      <c r="I213" s="21"/>
    </row>
    <row r="214" spans="2:9" ht="15" customHeight="1" x14ac:dyDescent="0.25">
      <c r="B214" s="22"/>
      <c r="C214" s="21"/>
      <c r="D214" s="21"/>
      <c r="E214" s="21"/>
      <c r="F214" s="21"/>
      <c r="G214" s="21"/>
      <c r="H214" s="21"/>
      <c r="I214" s="21"/>
    </row>
    <row r="215" spans="2:9" ht="15" customHeight="1" x14ac:dyDescent="0.25">
      <c r="B215" s="22"/>
      <c r="C215" s="21"/>
      <c r="D215" s="21"/>
      <c r="E215" s="21"/>
      <c r="F215" s="21"/>
      <c r="G215" s="21"/>
      <c r="H215" s="21"/>
      <c r="I215" s="21"/>
    </row>
    <row r="216" spans="2:9" ht="15" customHeight="1" x14ac:dyDescent="0.25">
      <c r="B216" s="22"/>
      <c r="C216" s="21"/>
      <c r="D216" s="21"/>
      <c r="E216" s="21"/>
      <c r="F216" s="21"/>
      <c r="G216" s="21"/>
      <c r="H216" s="21"/>
      <c r="I216" s="21"/>
    </row>
    <row r="217" spans="2:9" ht="15" customHeight="1" x14ac:dyDescent="0.25">
      <c r="B217" s="22"/>
      <c r="C217" s="21"/>
      <c r="D217" s="21"/>
      <c r="E217" s="21"/>
      <c r="F217" s="21"/>
      <c r="G217" s="21"/>
      <c r="H217" s="21"/>
      <c r="I217" s="21"/>
    </row>
    <row r="218" spans="2:9" ht="15" customHeight="1" x14ac:dyDescent="0.25">
      <c r="B218" s="22"/>
      <c r="C218" s="21"/>
      <c r="D218" s="21"/>
      <c r="E218" s="21"/>
      <c r="F218" s="21"/>
      <c r="G218" s="21"/>
      <c r="H218" s="21"/>
      <c r="I218" s="21"/>
    </row>
    <row r="219" spans="2:9" ht="15" customHeight="1" x14ac:dyDescent="0.25">
      <c r="B219" s="22"/>
      <c r="C219" s="21"/>
      <c r="D219" s="21"/>
      <c r="E219" s="21"/>
      <c r="F219" s="21"/>
      <c r="G219" s="21"/>
      <c r="H219" s="21"/>
      <c r="I219" s="21"/>
    </row>
    <row r="220" spans="2:9" ht="15" customHeight="1" x14ac:dyDescent="0.25">
      <c r="B220" s="22"/>
      <c r="C220" s="21"/>
      <c r="D220" s="21"/>
      <c r="E220" s="21"/>
      <c r="F220" s="21"/>
      <c r="G220" s="21"/>
      <c r="H220" s="21"/>
      <c r="I220" s="21"/>
    </row>
    <row r="221" spans="2:9" ht="15" customHeight="1" x14ac:dyDescent="0.25">
      <c r="B221" s="22"/>
      <c r="C221" s="21"/>
      <c r="D221" s="21"/>
      <c r="E221" s="21"/>
      <c r="F221" s="21"/>
      <c r="G221" s="21"/>
      <c r="H221" s="21"/>
      <c r="I221" s="21"/>
    </row>
    <row r="222" spans="2:9" ht="15" customHeight="1" x14ac:dyDescent="0.25">
      <c r="B222" s="22"/>
      <c r="C222" s="21"/>
      <c r="D222" s="21"/>
      <c r="E222" s="21"/>
      <c r="F222" s="21"/>
      <c r="G222" s="21"/>
      <c r="H222" s="21"/>
      <c r="I222" s="21"/>
    </row>
    <row r="223" spans="2:9" ht="15" customHeight="1" x14ac:dyDescent="0.25">
      <c r="B223" s="22"/>
      <c r="C223" s="21"/>
      <c r="D223" s="21"/>
      <c r="E223" s="21"/>
      <c r="F223" s="21"/>
      <c r="G223" s="21"/>
      <c r="H223" s="21"/>
      <c r="I223" s="21"/>
    </row>
    <row r="224" spans="2:9" ht="15" customHeight="1" x14ac:dyDescent="0.25">
      <c r="B224" s="22"/>
      <c r="C224" s="21"/>
      <c r="D224" s="21"/>
      <c r="E224" s="21"/>
      <c r="F224" s="21"/>
      <c r="G224" s="21"/>
      <c r="H224" s="21"/>
      <c r="I224" s="21"/>
    </row>
    <row r="225" spans="2:9" ht="15" customHeight="1" x14ac:dyDescent="0.25">
      <c r="B225" s="22"/>
      <c r="C225" s="21"/>
      <c r="D225" s="21"/>
      <c r="E225" s="21"/>
      <c r="F225" s="21"/>
      <c r="G225" s="21"/>
      <c r="H225" s="21"/>
      <c r="I225" s="21"/>
    </row>
    <row r="226" spans="2:9" ht="15" customHeight="1" x14ac:dyDescent="0.25">
      <c r="B226" s="22"/>
      <c r="C226" s="21"/>
      <c r="D226" s="21"/>
      <c r="E226" s="21"/>
      <c r="F226" s="21"/>
      <c r="G226" s="21"/>
      <c r="H226" s="21"/>
      <c r="I226" s="21"/>
    </row>
    <row r="227" spans="2:9" ht="15" customHeight="1" x14ac:dyDescent="0.25">
      <c r="B227" s="22"/>
      <c r="C227" s="21"/>
      <c r="D227" s="21"/>
      <c r="E227" s="21"/>
      <c r="F227" s="21"/>
      <c r="G227" s="21"/>
      <c r="H227" s="21"/>
      <c r="I227" s="21"/>
    </row>
    <row r="228" spans="2:9" ht="15" customHeight="1" x14ac:dyDescent="0.25">
      <c r="B228" s="22"/>
      <c r="C228" s="21"/>
      <c r="D228" s="21"/>
      <c r="E228" s="21"/>
      <c r="F228" s="21"/>
      <c r="G228" s="21"/>
      <c r="H228" s="21"/>
      <c r="I228" s="21"/>
    </row>
    <row r="229" spans="2:9" ht="15" customHeight="1" x14ac:dyDescent="0.25">
      <c r="B229" s="22"/>
      <c r="C229" s="21"/>
      <c r="D229" s="21"/>
      <c r="E229" s="21"/>
      <c r="F229" s="21"/>
      <c r="G229" s="21"/>
      <c r="H229" s="21"/>
      <c r="I229" s="21"/>
    </row>
    <row r="230" spans="2:9" ht="15" customHeight="1" x14ac:dyDescent="0.25">
      <c r="B230" s="22"/>
      <c r="C230" s="21"/>
      <c r="D230" s="21"/>
      <c r="E230" s="21"/>
      <c r="F230" s="21"/>
      <c r="G230" s="21"/>
      <c r="H230" s="21"/>
      <c r="I230" s="21"/>
    </row>
    <row r="231" spans="2:9" ht="15" customHeight="1" x14ac:dyDescent="0.25">
      <c r="B231" s="22"/>
      <c r="C231" s="21"/>
      <c r="D231" s="21"/>
      <c r="E231" s="21"/>
      <c r="F231" s="21"/>
      <c r="G231" s="21"/>
      <c r="H231" s="21"/>
      <c r="I231" s="21"/>
    </row>
    <row r="232" spans="2:9" ht="15" customHeight="1" x14ac:dyDescent="0.25">
      <c r="B232" s="22"/>
      <c r="C232" s="21"/>
      <c r="D232" s="21"/>
      <c r="E232" s="21"/>
      <c r="F232" s="21"/>
      <c r="G232" s="21"/>
      <c r="H232" s="21"/>
      <c r="I232" s="21"/>
    </row>
    <row r="233" spans="2:9" ht="15" customHeight="1" x14ac:dyDescent="0.25">
      <c r="B233" s="22"/>
      <c r="C233" s="21"/>
      <c r="D233" s="21"/>
      <c r="E233" s="21"/>
      <c r="F233" s="21"/>
      <c r="G233" s="21"/>
      <c r="H233" s="21"/>
      <c r="I233" s="21"/>
    </row>
    <row r="234" spans="2:9" ht="15" customHeight="1" x14ac:dyDescent="0.25">
      <c r="B234" s="22"/>
      <c r="C234" s="21"/>
      <c r="D234" s="21"/>
      <c r="E234" s="21"/>
      <c r="F234" s="21"/>
      <c r="G234" s="21"/>
      <c r="H234" s="21"/>
      <c r="I234" s="21"/>
    </row>
    <row r="235" spans="2:9" ht="15" customHeight="1" x14ac:dyDescent="0.25">
      <c r="B235" s="22"/>
      <c r="C235" s="21"/>
      <c r="D235" s="21"/>
      <c r="E235" s="21"/>
      <c r="F235" s="21"/>
      <c r="G235" s="21"/>
      <c r="H235" s="21"/>
      <c r="I235" s="21"/>
    </row>
    <row r="236" spans="2:9" ht="15" customHeight="1" x14ac:dyDescent="0.25">
      <c r="B236" s="22"/>
      <c r="C236" s="21"/>
      <c r="D236" s="21"/>
      <c r="E236" s="21"/>
      <c r="F236" s="21"/>
      <c r="G236" s="21"/>
      <c r="H236" s="21"/>
      <c r="I236" s="21"/>
    </row>
    <row r="237" spans="2:9" ht="15" customHeight="1" x14ac:dyDescent="0.25">
      <c r="B237" s="22"/>
      <c r="C237" s="21"/>
      <c r="D237" s="21"/>
      <c r="E237" s="21"/>
      <c r="F237" s="21"/>
      <c r="G237" s="21"/>
      <c r="H237" s="21"/>
      <c r="I237" s="21"/>
    </row>
    <row r="238" spans="2:9" ht="15" customHeight="1" x14ac:dyDescent="0.25">
      <c r="B238" s="22"/>
      <c r="C238" s="21"/>
      <c r="D238" s="21"/>
      <c r="E238" s="21"/>
      <c r="F238" s="21"/>
      <c r="G238" s="21"/>
      <c r="H238" s="21"/>
      <c r="I238" s="21"/>
    </row>
    <row r="239" spans="2:9" ht="15" customHeight="1" x14ac:dyDescent="0.25">
      <c r="B239" s="22"/>
      <c r="C239" s="21"/>
      <c r="D239" s="21"/>
      <c r="E239" s="21"/>
      <c r="F239" s="21"/>
      <c r="G239" s="21"/>
      <c r="H239" s="21"/>
      <c r="I239" s="21"/>
    </row>
    <row r="240" spans="2:9" ht="15" customHeight="1" x14ac:dyDescent="0.25">
      <c r="B240" s="22"/>
      <c r="C240" s="21"/>
      <c r="D240" s="21"/>
      <c r="E240" s="21"/>
      <c r="F240" s="21"/>
      <c r="G240" s="21"/>
      <c r="H240" s="21"/>
      <c r="I240" s="21"/>
    </row>
    <row r="241" spans="2:9" ht="15" customHeight="1" x14ac:dyDescent="0.25">
      <c r="B241" s="22"/>
      <c r="C241" s="21"/>
      <c r="D241" s="21"/>
      <c r="E241" s="21"/>
      <c r="F241" s="21"/>
      <c r="G241" s="21"/>
      <c r="H241" s="21"/>
      <c r="I241" s="21"/>
    </row>
    <row r="242" spans="2:9" ht="15" customHeight="1" x14ac:dyDescent="0.25">
      <c r="B242" s="22"/>
      <c r="C242" s="21"/>
      <c r="D242" s="21"/>
      <c r="E242" s="21"/>
      <c r="F242" s="21"/>
      <c r="G242" s="21"/>
      <c r="H242" s="21"/>
      <c r="I242" s="21"/>
    </row>
    <row r="243" spans="2:9" ht="15" customHeight="1" x14ac:dyDescent="0.25">
      <c r="B243" s="22"/>
      <c r="C243" s="21"/>
      <c r="D243" s="21"/>
      <c r="E243" s="21"/>
      <c r="F243" s="21"/>
      <c r="G243" s="21"/>
      <c r="H243" s="21"/>
      <c r="I243" s="21"/>
    </row>
    <row r="244" spans="2:9" ht="15" customHeight="1" x14ac:dyDescent="0.25">
      <c r="B244" s="22"/>
      <c r="C244" s="21"/>
      <c r="D244" s="21"/>
      <c r="E244" s="21"/>
      <c r="F244" s="21"/>
      <c r="G244" s="21"/>
      <c r="H244" s="21"/>
      <c r="I244" s="21"/>
    </row>
    <row r="245" spans="2:9" ht="15" customHeight="1" x14ac:dyDescent="0.25">
      <c r="B245" s="22"/>
      <c r="C245" s="21"/>
      <c r="D245" s="21"/>
      <c r="E245" s="21"/>
      <c r="F245" s="21"/>
      <c r="G245" s="21"/>
      <c r="H245" s="21"/>
      <c r="I245" s="21"/>
    </row>
    <row r="246" spans="2:9" ht="15" customHeight="1" x14ac:dyDescent="0.25">
      <c r="B246" s="22"/>
      <c r="C246" s="21"/>
      <c r="D246" s="21"/>
      <c r="E246" s="21"/>
      <c r="F246" s="21"/>
      <c r="G246" s="21"/>
      <c r="H246" s="21"/>
      <c r="I246" s="21"/>
    </row>
    <row r="247" spans="2:9" ht="15" customHeight="1" x14ac:dyDescent="0.25">
      <c r="B247" s="22"/>
      <c r="C247" s="21"/>
      <c r="D247" s="21"/>
      <c r="E247" s="21"/>
      <c r="F247" s="21"/>
      <c r="G247" s="21"/>
      <c r="H247" s="21"/>
      <c r="I247" s="21"/>
    </row>
    <row r="248" spans="2:9" ht="15" customHeight="1" x14ac:dyDescent="0.25">
      <c r="B248" s="22"/>
      <c r="C248" s="21"/>
      <c r="D248" s="21"/>
      <c r="E248" s="21"/>
      <c r="F248" s="21"/>
      <c r="G248" s="21"/>
      <c r="H248" s="21"/>
      <c r="I248" s="21"/>
    </row>
    <row r="249" spans="2:9" ht="15" customHeight="1" x14ac:dyDescent="0.25">
      <c r="B249" s="22"/>
      <c r="C249" s="21"/>
      <c r="D249" s="21"/>
      <c r="E249" s="21"/>
      <c r="F249" s="21"/>
      <c r="G249" s="21"/>
      <c r="H249" s="21"/>
      <c r="I249" s="21"/>
    </row>
    <row r="250" spans="2:9" ht="15" customHeight="1" x14ac:dyDescent="0.25">
      <c r="B250" s="22"/>
      <c r="C250" s="21"/>
      <c r="D250" s="21"/>
      <c r="E250" s="21"/>
      <c r="F250" s="21"/>
      <c r="G250" s="21"/>
      <c r="H250" s="21"/>
      <c r="I250" s="21"/>
    </row>
    <row r="251" spans="2:9" ht="15" customHeight="1" x14ac:dyDescent="0.25">
      <c r="B251" s="22"/>
      <c r="C251" s="21"/>
      <c r="D251" s="21"/>
      <c r="E251" s="21"/>
      <c r="F251" s="21"/>
      <c r="G251" s="21"/>
      <c r="H251" s="21"/>
      <c r="I251" s="21"/>
    </row>
    <row r="252" spans="2:9" ht="15" customHeight="1" x14ac:dyDescent="0.25">
      <c r="B252" s="22"/>
      <c r="C252" s="21"/>
      <c r="D252" s="21"/>
      <c r="E252" s="21"/>
      <c r="F252" s="21"/>
      <c r="G252" s="21"/>
      <c r="H252" s="21"/>
      <c r="I252" s="21"/>
    </row>
    <row r="253" spans="2:9" ht="15" customHeight="1" x14ac:dyDescent="0.25">
      <c r="B253" s="22"/>
      <c r="C253" s="21"/>
      <c r="D253" s="21"/>
      <c r="E253" s="21"/>
      <c r="F253" s="21"/>
      <c r="G253" s="21"/>
      <c r="H253" s="21"/>
      <c r="I253" s="21"/>
    </row>
    <row r="254" spans="2:9" ht="15" customHeight="1" x14ac:dyDescent="0.25">
      <c r="B254" s="22"/>
      <c r="C254" s="21"/>
      <c r="D254" s="21"/>
      <c r="E254" s="21"/>
      <c r="F254" s="21"/>
      <c r="G254" s="21"/>
      <c r="H254" s="21"/>
      <c r="I254" s="21"/>
    </row>
    <row r="255" spans="2:9" ht="15" customHeight="1" x14ac:dyDescent="0.25">
      <c r="B255" s="22"/>
      <c r="C255" s="21"/>
      <c r="D255" s="21"/>
      <c r="E255" s="21"/>
      <c r="F255" s="21"/>
      <c r="G255" s="21"/>
      <c r="H255" s="21"/>
      <c r="I255" s="21"/>
    </row>
    <row r="256" spans="2:9" ht="15" customHeight="1" x14ac:dyDescent="0.25">
      <c r="B256" s="22"/>
      <c r="C256" s="21"/>
      <c r="D256" s="21"/>
      <c r="E256" s="21"/>
      <c r="F256" s="21"/>
      <c r="G256" s="21"/>
      <c r="H256" s="21"/>
      <c r="I256" s="21"/>
    </row>
    <row r="257" spans="2:9" ht="15" customHeight="1" x14ac:dyDescent="0.25">
      <c r="B257" s="22"/>
      <c r="C257" s="21"/>
      <c r="D257" s="21"/>
      <c r="E257" s="21"/>
      <c r="F257" s="21"/>
      <c r="G257" s="21"/>
      <c r="H257" s="21"/>
      <c r="I257" s="21"/>
    </row>
    <row r="258" spans="2:9" ht="15" customHeight="1" x14ac:dyDescent="0.25">
      <c r="B258" s="22"/>
      <c r="C258" s="21"/>
      <c r="D258" s="21"/>
      <c r="E258" s="21"/>
      <c r="F258" s="21"/>
      <c r="G258" s="21"/>
      <c r="H258" s="21"/>
      <c r="I258" s="21"/>
    </row>
    <row r="259" spans="2:9" ht="15" customHeight="1" x14ac:dyDescent="0.25">
      <c r="B259" s="22"/>
      <c r="C259" s="21"/>
      <c r="D259" s="21"/>
      <c r="E259" s="21"/>
      <c r="F259" s="21"/>
      <c r="G259" s="21"/>
      <c r="H259" s="21"/>
      <c r="I259" s="21"/>
    </row>
    <row r="260" spans="2:9" ht="15" customHeight="1" x14ac:dyDescent="0.25">
      <c r="B260" s="22"/>
      <c r="C260" s="21"/>
      <c r="D260" s="21"/>
      <c r="E260" s="21"/>
      <c r="F260" s="21"/>
      <c r="G260" s="21"/>
      <c r="H260" s="21"/>
      <c r="I260" s="21"/>
    </row>
    <row r="261" spans="2:9" ht="15" customHeight="1" x14ac:dyDescent="0.25">
      <c r="B261" s="22"/>
      <c r="C261" s="21"/>
      <c r="D261" s="21"/>
      <c r="E261" s="21"/>
      <c r="F261" s="21"/>
      <c r="G261" s="21"/>
      <c r="H261" s="21"/>
      <c r="I261" s="21"/>
    </row>
    <row r="262" spans="2:9" ht="15" customHeight="1" x14ac:dyDescent="0.25">
      <c r="B262" s="22"/>
      <c r="C262" s="21"/>
      <c r="D262" s="21"/>
      <c r="E262" s="21"/>
      <c r="F262" s="21"/>
      <c r="G262" s="21"/>
      <c r="H262" s="21"/>
      <c r="I262" s="21"/>
    </row>
    <row r="263" spans="2:9" ht="15" customHeight="1" x14ac:dyDescent="0.25">
      <c r="B263" s="22"/>
      <c r="C263" s="21"/>
      <c r="D263" s="21"/>
      <c r="E263" s="21"/>
      <c r="F263" s="21"/>
      <c r="G263" s="21"/>
      <c r="H263" s="21"/>
      <c r="I263" s="21"/>
    </row>
    <row r="264" spans="2:9" ht="15" customHeight="1" x14ac:dyDescent="0.25">
      <c r="B264" s="22"/>
      <c r="C264" s="21"/>
      <c r="D264" s="21"/>
      <c r="E264" s="21"/>
      <c r="F264" s="21"/>
      <c r="G264" s="21"/>
      <c r="H264" s="21"/>
      <c r="I264" s="21"/>
    </row>
    <row r="265" spans="2:9" ht="15" customHeight="1" x14ac:dyDescent="0.25">
      <c r="B265" s="22"/>
      <c r="C265" s="21"/>
      <c r="D265" s="21"/>
      <c r="E265" s="21"/>
      <c r="F265" s="21"/>
      <c r="G265" s="21"/>
      <c r="H265" s="21"/>
      <c r="I265" s="21"/>
    </row>
    <row r="266" spans="2:9" ht="15" customHeight="1" x14ac:dyDescent="0.25">
      <c r="B266" s="22"/>
      <c r="C266" s="21"/>
      <c r="D266" s="21"/>
      <c r="E266" s="21"/>
      <c r="F266" s="21"/>
      <c r="G266" s="21"/>
      <c r="H266" s="21"/>
      <c r="I266" s="21"/>
    </row>
    <row r="267" spans="2:9" ht="15" customHeight="1" x14ac:dyDescent="0.25">
      <c r="B267" s="22"/>
      <c r="C267" s="21"/>
      <c r="D267" s="21"/>
      <c r="E267" s="21"/>
      <c r="F267" s="21"/>
      <c r="G267" s="21"/>
      <c r="H267" s="21"/>
      <c r="I267" s="21"/>
    </row>
    <row r="268" spans="2:9" ht="15" customHeight="1" x14ac:dyDescent="0.25">
      <c r="B268" s="22"/>
      <c r="C268" s="21"/>
      <c r="D268" s="21"/>
      <c r="E268" s="21"/>
      <c r="F268" s="21"/>
      <c r="G268" s="21"/>
      <c r="H268" s="21"/>
      <c r="I268" s="21"/>
    </row>
    <row r="269" spans="2:9" ht="15" customHeight="1" x14ac:dyDescent="0.25">
      <c r="B269" s="22"/>
      <c r="C269" s="21"/>
      <c r="D269" s="21"/>
      <c r="E269" s="21"/>
      <c r="F269" s="21"/>
      <c r="G269" s="21"/>
      <c r="H269" s="21"/>
      <c r="I269" s="21"/>
    </row>
    <row r="270" spans="2:9" ht="15" customHeight="1" x14ac:dyDescent="0.25">
      <c r="B270" s="22"/>
      <c r="C270" s="21"/>
      <c r="D270" s="21"/>
      <c r="E270" s="21"/>
      <c r="F270" s="21"/>
      <c r="G270" s="21"/>
      <c r="H270" s="21"/>
      <c r="I270" s="21"/>
    </row>
    <row r="271" spans="2:9" ht="15" customHeight="1" x14ac:dyDescent="0.25">
      <c r="B271" s="22"/>
      <c r="C271" s="21"/>
      <c r="D271" s="21"/>
      <c r="E271" s="21"/>
      <c r="F271" s="21"/>
      <c r="G271" s="21"/>
      <c r="H271" s="21"/>
      <c r="I271" s="21"/>
    </row>
    <row r="272" spans="2:9" ht="15" customHeight="1" x14ac:dyDescent="0.25">
      <c r="B272" s="22"/>
      <c r="C272" s="21"/>
      <c r="D272" s="21"/>
      <c r="E272" s="21"/>
      <c r="F272" s="21"/>
      <c r="G272" s="21"/>
      <c r="H272" s="21"/>
      <c r="I272" s="21"/>
    </row>
    <row r="273" spans="2:9" ht="15" customHeight="1" x14ac:dyDescent="0.25">
      <c r="B273" s="22"/>
      <c r="C273" s="21"/>
      <c r="D273" s="21"/>
      <c r="E273" s="21"/>
      <c r="F273" s="21"/>
      <c r="G273" s="21"/>
      <c r="H273" s="21"/>
      <c r="I273" s="21"/>
    </row>
    <row r="274" spans="2:9" ht="15" customHeight="1" x14ac:dyDescent="0.25">
      <c r="B274" s="22"/>
      <c r="C274" s="21"/>
      <c r="D274" s="21"/>
      <c r="E274" s="21"/>
      <c r="F274" s="21"/>
      <c r="G274" s="21"/>
      <c r="H274" s="21"/>
      <c r="I274" s="21"/>
    </row>
    <row r="275" spans="2:9" ht="15" customHeight="1" x14ac:dyDescent="0.25">
      <c r="B275" s="22"/>
      <c r="C275" s="21"/>
      <c r="D275" s="21"/>
      <c r="E275" s="21"/>
      <c r="F275" s="21"/>
      <c r="G275" s="21"/>
      <c r="H275" s="21"/>
      <c r="I275" s="21"/>
    </row>
    <row r="276" spans="2:9" ht="15" customHeight="1" x14ac:dyDescent="0.25">
      <c r="B276" s="22"/>
      <c r="C276" s="21"/>
      <c r="D276" s="21"/>
      <c r="E276" s="21"/>
      <c r="F276" s="21"/>
      <c r="G276" s="21"/>
      <c r="H276" s="21"/>
      <c r="I276" s="21"/>
    </row>
    <row r="277" spans="2:9" ht="15" customHeight="1" x14ac:dyDescent="0.25">
      <c r="B277" s="22"/>
      <c r="C277" s="21"/>
      <c r="D277" s="21"/>
      <c r="E277" s="21"/>
      <c r="F277" s="21"/>
      <c r="G277" s="21"/>
      <c r="H277" s="21"/>
      <c r="I277" s="21"/>
    </row>
    <row r="278" spans="2:9" ht="15" customHeight="1" x14ac:dyDescent="0.25">
      <c r="B278" s="22"/>
      <c r="C278" s="21"/>
      <c r="D278" s="21"/>
      <c r="E278" s="21"/>
      <c r="F278" s="21"/>
      <c r="G278" s="21"/>
      <c r="H278" s="21"/>
      <c r="I278" s="21"/>
    </row>
    <row r="279" spans="2:9" ht="15" customHeight="1" x14ac:dyDescent="0.25">
      <c r="B279" s="22"/>
      <c r="C279" s="21"/>
      <c r="D279" s="21"/>
      <c r="E279" s="21"/>
      <c r="F279" s="21"/>
      <c r="G279" s="21"/>
      <c r="H279" s="21"/>
      <c r="I279" s="21"/>
    </row>
    <row r="280" spans="2:9" ht="15" customHeight="1" x14ac:dyDescent="0.25">
      <c r="B280" s="22"/>
      <c r="C280" s="21"/>
      <c r="D280" s="21"/>
      <c r="E280" s="21"/>
      <c r="F280" s="21"/>
      <c r="G280" s="21"/>
      <c r="H280" s="21"/>
      <c r="I280" s="21"/>
    </row>
    <row r="281" spans="2:9" ht="15" customHeight="1" x14ac:dyDescent="0.25">
      <c r="B281" s="22"/>
      <c r="C281" s="21"/>
      <c r="D281" s="21"/>
      <c r="E281" s="21"/>
      <c r="F281" s="21"/>
      <c r="G281" s="21"/>
      <c r="H281" s="21"/>
      <c r="I281" s="21"/>
    </row>
    <row r="282" spans="2:9" ht="15" customHeight="1" x14ac:dyDescent="0.25">
      <c r="B282" s="22"/>
      <c r="C282" s="21"/>
      <c r="D282" s="21"/>
      <c r="E282" s="21"/>
      <c r="F282" s="21"/>
      <c r="G282" s="21"/>
      <c r="H282" s="21"/>
      <c r="I282" s="21"/>
    </row>
    <row r="283" spans="2:9" ht="15" customHeight="1" x14ac:dyDescent="0.25">
      <c r="B283" s="22"/>
      <c r="C283" s="21"/>
      <c r="D283" s="21"/>
      <c r="E283" s="21"/>
      <c r="F283" s="21"/>
      <c r="G283" s="21"/>
      <c r="H283" s="21"/>
      <c r="I283" s="21"/>
    </row>
    <row r="284" spans="2:9" ht="15" customHeight="1" x14ac:dyDescent="0.25">
      <c r="B284" s="22"/>
      <c r="C284" s="21"/>
      <c r="D284" s="21"/>
      <c r="E284" s="21"/>
      <c r="F284" s="21"/>
      <c r="G284" s="21"/>
      <c r="H284" s="21"/>
      <c r="I284" s="21"/>
    </row>
    <row r="285" spans="2:9" ht="15" customHeight="1" x14ac:dyDescent="0.25">
      <c r="B285" s="22"/>
      <c r="C285" s="21"/>
      <c r="D285" s="21"/>
      <c r="E285" s="21"/>
      <c r="F285" s="21"/>
      <c r="G285" s="21"/>
      <c r="H285" s="21"/>
      <c r="I285" s="21"/>
    </row>
    <row r="286" spans="2:9" ht="15" customHeight="1" x14ac:dyDescent="0.25">
      <c r="B286" s="22"/>
      <c r="C286" s="21"/>
      <c r="D286" s="21"/>
      <c r="E286" s="21"/>
      <c r="F286" s="21"/>
      <c r="G286" s="21"/>
      <c r="H286" s="21"/>
      <c r="I286" s="21"/>
    </row>
    <row r="287" spans="2:9" ht="15" customHeight="1" x14ac:dyDescent="0.25">
      <c r="B287" s="22"/>
      <c r="C287" s="21"/>
      <c r="D287" s="21"/>
      <c r="E287" s="21"/>
      <c r="F287" s="21"/>
      <c r="G287" s="21"/>
      <c r="H287" s="21"/>
      <c r="I287" s="21"/>
    </row>
    <row r="288" spans="2:9" ht="15" customHeight="1" x14ac:dyDescent="0.25">
      <c r="B288" s="22"/>
      <c r="C288" s="21"/>
      <c r="D288" s="21"/>
      <c r="E288" s="21"/>
      <c r="F288" s="21"/>
      <c r="G288" s="21"/>
      <c r="H288" s="21"/>
      <c r="I288" s="21"/>
    </row>
    <row r="289" spans="2:9" ht="15" customHeight="1" x14ac:dyDescent="0.25">
      <c r="B289" s="22"/>
      <c r="C289" s="21"/>
      <c r="D289" s="21"/>
      <c r="E289" s="21"/>
      <c r="F289" s="21"/>
      <c r="G289" s="21"/>
      <c r="H289" s="21"/>
      <c r="I289" s="21"/>
    </row>
    <row r="290" spans="2:9" ht="15" customHeight="1" x14ac:dyDescent="0.25">
      <c r="B290" s="22"/>
      <c r="C290" s="21"/>
      <c r="D290" s="21"/>
      <c r="E290" s="21"/>
      <c r="F290" s="21"/>
      <c r="G290" s="21"/>
      <c r="H290" s="21"/>
      <c r="I290" s="21"/>
    </row>
    <row r="291" spans="2:9" ht="15" customHeight="1" x14ac:dyDescent="0.25">
      <c r="B291" s="22"/>
      <c r="C291" s="21"/>
      <c r="D291" s="21"/>
      <c r="E291" s="21"/>
      <c r="F291" s="21"/>
      <c r="G291" s="21"/>
      <c r="H291" s="21"/>
      <c r="I291" s="21"/>
    </row>
    <row r="292" spans="2:9" ht="15" customHeight="1" x14ac:dyDescent="0.25">
      <c r="B292" s="22"/>
      <c r="C292" s="21"/>
      <c r="D292" s="21"/>
      <c r="E292" s="21"/>
      <c r="F292" s="21"/>
      <c r="G292" s="21"/>
      <c r="H292" s="21"/>
      <c r="I292" s="21"/>
    </row>
    <row r="293" spans="2:9" ht="15" customHeight="1" x14ac:dyDescent="0.25">
      <c r="B293" s="22"/>
      <c r="C293" s="21"/>
      <c r="D293" s="21"/>
      <c r="E293" s="21"/>
      <c r="F293" s="21"/>
      <c r="G293" s="21"/>
      <c r="H293" s="21"/>
      <c r="I293" s="21"/>
    </row>
    <row r="294" spans="2:9" ht="15" customHeight="1" x14ac:dyDescent="0.25">
      <c r="B294" s="22"/>
      <c r="C294" s="21"/>
      <c r="D294" s="21"/>
      <c r="E294" s="21"/>
      <c r="F294" s="21"/>
      <c r="G294" s="21"/>
      <c r="H294" s="21"/>
      <c r="I294" s="21"/>
    </row>
    <row r="295" spans="2:9" ht="15" customHeight="1" x14ac:dyDescent="0.25">
      <c r="B295" s="22"/>
      <c r="C295" s="21"/>
      <c r="D295" s="21"/>
      <c r="E295" s="21"/>
      <c r="F295" s="21"/>
      <c r="G295" s="21"/>
      <c r="H295" s="21"/>
      <c r="I295" s="21"/>
    </row>
    <row r="296" spans="2:9" ht="15" customHeight="1" x14ac:dyDescent="0.25">
      <c r="B296" s="22"/>
      <c r="C296" s="21"/>
      <c r="D296" s="21"/>
      <c r="E296" s="21"/>
      <c r="F296" s="21"/>
      <c r="G296" s="21"/>
      <c r="H296" s="21"/>
      <c r="I296" s="21"/>
    </row>
    <row r="297" spans="2:9" ht="15" customHeight="1" x14ac:dyDescent="0.25">
      <c r="B297" s="22"/>
      <c r="C297" s="21"/>
      <c r="D297" s="21"/>
      <c r="E297" s="21"/>
      <c r="F297" s="21"/>
      <c r="G297" s="21"/>
      <c r="H297" s="21"/>
      <c r="I297" s="21"/>
    </row>
    <row r="298" spans="2:9" ht="15" customHeight="1" x14ac:dyDescent="0.25">
      <c r="B298" s="22"/>
      <c r="C298" s="21"/>
      <c r="D298" s="21"/>
      <c r="E298" s="21"/>
      <c r="F298" s="21"/>
      <c r="G298" s="21"/>
      <c r="H298" s="21"/>
      <c r="I298" s="21"/>
    </row>
    <row r="299" spans="2:9" ht="15" customHeight="1" x14ac:dyDescent="0.25">
      <c r="B299" s="22"/>
      <c r="C299" s="21"/>
      <c r="D299" s="21"/>
      <c r="E299" s="21"/>
      <c r="F299" s="21"/>
      <c r="G299" s="21"/>
      <c r="H299" s="21"/>
      <c r="I299" s="21"/>
    </row>
    <row r="300" spans="2:9" ht="15" customHeight="1" x14ac:dyDescent="0.25">
      <c r="B300" s="22"/>
      <c r="C300" s="21"/>
      <c r="D300" s="21"/>
      <c r="E300" s="21"/>
      <c r="F300" s="21"/>
      <c r="G300" s="21"/>
      <c r="H300" s="21"/>
      <c r="I300" s="21"/>
    </row>
    <row r="301" spans="2:9" ht="15" customHeight="1" x14ac:dyDescent="0.25">
      <c r="B301" s="22"/>
      <c r="C301" s="21"/>
      <c r="D301" s="21"/>
      <c r="E301" s="21"/>
      <c r="F301" s="21"/>
      <c r="G301" s="21"/>
      <c r="H301" s="21"/>
      <c r="I301" s="21"/>
    </row>
    <row r="302" spans="2:9" ht="15" customHeight="1" x14ac:dyDescent="0.25">
      <c r="B302" s="22"/>
      <c r="C302" s="21"/>
      <c r="D302" s="21"/>
      <c r="E302" s="21"/>
      <c r="F302" s="21"/>
      <c r="G302" s="21"/>
      <c r="H302" s="21"/>
      <c r="I302" s="21"/>
    </row>
    <row r="303" spans="2:9" ht="15" customHeight="1" x14ac:dyDescent="0.25">
      <c r="B303" s="22"/>
      <c r="C303" s="21"/>
      <c r="D303" s="21"/>
      <c r="E303" s="21"/>
      <c r="F303" s="21"/>
      <c r="G303" s="21"/>
      <c r="H303" s="21"/>
      <c r="I303" s="21"/>
    </row>
    <row r="304" spans="2:9" ht="15" customHeight="1" x14ac:dyDescent="0.25">
      <c r="B304" s="22"/>
      <c r="C304" s="21"/>
      <c r="D304" s="21"/>
      <c r="E304" s="21"/>
      <c r="F304" s="21"/>
      <c r="G304" s="21"/>
      <c r="H304" s="21"/>
      <c r="I304" s="21"/>
    </row>
    <row r="305" spans="2:9" ht="15" customHeight="1" x14ac:dyDescent="0.25">
      <c r="B305" s="22"/>
      <c r="C305" s="21"/>
      <c r="D305" s="21"/>
      <c r="E305" s="21"/>
      <c r="F305" s="21"/>
      <c r="G305" s="21"/>
      <c r="H305" s="21"/>
      <c r="I305" s="21"/>
    </row>
    <row r="306" spans="2:9" ht="15" customHeight="1" x14ac:dyDescent="0.25">
      <c r="B306" s="22"/>
      <c r="C306" s="21"/>
      <c r="D306" s="21"/>
      <c r="E306" s="21"/>
      <c r="F306" s="21"/>
      <c r="G306" s="21"/>
      <c r="H306" s="21"/>
      <c r="I306" s="21"/>
    </row>
    <row r="307" spans="2:9" ht="15" customHeight="1" x14ac:dyDescent="0.25">
      <c r="B307" s="22"/>
      <c r="C307" s="21"/>
      <c r="D307" s="21"/>
      <c r="E307" s="21"/>
      <c r="F307" s="21"/>
      <c r="G307" s="21"/>
      <c r="H307" s="21"/>
      <c r="I307" s="21"/>
    </row>
    <row r="308" spans="2:9" ht="15" customHeight="1" x14ac:dyDescent="0.25">
      <c r="B308" s="22"/>
      <c r="C308" s="21"/>
      <c r="D308" s="21"/>
      <c r="E308" s="21"/>
      <c r="F308" s="21"/>
      <c r="G308" s="21"/>
      <c r="H308" s="21"/>
      <c r="I308" s="21"/>
    </row>
    <row r="309" spans="2:9" ht="15" customHeight="1" x14ac:dyDescent="0.25">
      <c r="B309" s="22"/>
      <c r="C309" s="21"/>
      <c r="D309" s="21"/>
      <c r="E309" s="21"/>
      <c r="F309" s="21"/>
      <c r="G309" s="21"/>
      <c r="H309" s="21"/>
      <c r="I309" s="21"/>
    </row>
    <row r="310" spans="2:9" ht="15" customHeight="1" x14ac:dyDescent="0.25">
      <c r="B310" s="22"/>
      <c r="C310" s="21"/>
      <c r="D310" s="21"/>
      <c r="E310" s="21"/>
      <c r="F310" s="21"/>
      <c r="G310" s="21"/>
      <c r="H310" s="21"/>
      <c r="I310" s="21"/>
    </row>
    <row r="311" spans="2:9" ht="15" customHeight="1" x14ac:dyDescent="0.25">
      <c r="B311" s="22"/>
      <c r="C311" s="21"/>
      <c r="D311" s="21"/>
      <c r="E311" s="21"/>
      <c r="F311" s="21"/>
      <c r="G311" s="21"/>
      <c r="H311" s="21"/>
      <c r="I311" s="21"/>
    </row>
    <row r="312" spans="2:9" ht="15" customHeight="1" x14ac:dyDescent="0.25">
      <c r="B312" s="22"/>
      <c r="C312" s="21"/>
      <c r="D312" s="21"/>
      <c r="E312" s="21"/>
      <c r="F312" s="21"/>
      <c r="G312" s="21"/>
      <c r="H312" s="21"/>
      <c r="I312" s="21"/>
    </row>
    <row r="313" spans="2:9" ht="15" customHeight="1" x14ac:dyDescent="0.25">
      <c r="B313" s="22"/>
      <c r="C313" s="21"/>
      <c r="D313" s="21"/>
      <c r="E313" s="21"/>
      <c r="F313" s="21"/>
      <c r="G313" s="21"/>
      <c r="H313" s="21"/>
      <c r="I313" s="21"/>
    </row>
    <row r="314" spans="2:9" ht="15" customHeight="1" x14ac:dyDescent="0.25">
      <c r="B314" s="22"/>
      <c r="C314" s="21"/>
      <c r="D314" s="21"/>
      <c r="E314" s="21"/>
      <c r="F314" s="21"/>
      <c r="G314" s="21"/>
      <c r="H314" s="21"/>
      <c r="I314" s="21"/>
    </row>
    <row r="315" spans="2:9" ht="15" customHeight="1" x14ac:dyDescent="0.25">
      <c r="B315" s="22"/>
      <c r="C315" s="21"/>
      <c r="D315" s="21"/>
      <c r="E315" s="21"/>
      <c r="F315" s="21"/>
      <c r="G315" s="21"/>
      <c r="H315" s="21"/>
      <c r="I315" s="21"/>
    </row>
    <row r="316" spans="2:9" ht="15" customHeight="1" x14ac:dyDescent="0.25">
      <c r="B316" s="22"/>
      <c r="C316" s="21"/>
      <c r="D316" s="21"/>
      <c r="E316" s="21"/>
      <c r="F316" s="21"/>
      <c r="G316" s="21"/>
      <c r="H316" s="21"/>
      <c r="I316" s="21"/>
    </row>
    <row r="317" spans="2:9" ht="15" customHeight="1" x14ac:dyDescent="0.25">
      <c r="B317" s="22"/>
      <c r="C317" s="21"/>
      <c r="D317" s="21"/>
      <c r="E317" s="21"/>
      <c r="F317" s="21"/>
      <c r="G317" s="21"/>
      <c r="H317" s="21"/>
      <c r="I317" s="21"/>
    </row>
    <row r="318" spans="2:9" ht="15" customHeight="1" x14ac:dyDescent="0.25">
      <c r="B318" s="22"/>
      <c r="C318" s="21"/>
      <c r="D318" s="21"/>
      <c r="E318" s="21"/>
      <c r="F318" s="21"/>
      <c r="G318" s="21"/>
      <c r="H318" s="21"/>
      <c r="I318" s="21"/>
    </row>
    <row r="319" spans="2:9" ht="15" customHeight="1" x14ac:dyDescent="0.25">
      <c r="B319" s="22"/>
      <c r="C319" s="21"/>
      <c r="D319" s="21"/>
      <c r="E319" s="21"/>
      <c r="F319" s="21"/>
      <c r="G319" s="21"/>
      <c r="H319" s="21"/>
      <c r="I319" s="21"/>
    </row>
    <row r="320" spans="2:9" ht="15" customHeight="1" x14ac:dyDescent="0.25">
      <c r="B320" s="22"/>
      <c r="C320" s="21"/>
      <c r="D320" s="21"/>
      <c r="E320" s="21"/>
      <c r="F320" s="21"/>
      <c r="G320" s="21"/>
      <c r="H320" s="21"/>
      <c r="I320" s="21"/>
    </row>
    <row r="321" spans="2:9" ht="15" customHeight="1" x14ac:dyDescent="0.25">
      <c r="B321" s="22"/>
      <c r="C321" s="21"/>
      <c r="D321" s="21"/>
      <c r="E321" s="21"/>
      <c r="F321" s="21"/>
      <c r="G321" s="21"/>
      <c r="H321" s="21"/>
      <c r="I321" s="21"/>
    </row>
    <row r="322" spans="2:9" ht="15" customHeight="1" x14ac:dyDescent="0.25">
      <c r="B322" s="22"/>
      <c r="C322" s="21"/>
      <c r="D322" s="21"/>
      <c r="E322" s="21"/>
      <c r="F322" s="21"/>
      <c r="G322" s="21"/>
      <c r="H322" s="21"/>
      <c r="I322" s="21"/>
    </row>
    <row r="323" spans="2:9" ht="15" customHeight="1" x14ac:dyDescent="0.25">
      <c r="B323" s="22"/>
      <c r="C323" s="21"/>
      <c r="D323" s="21"/>
      <c r="E323" s="21"/>
      <c r="F323" s="21"/>
      <c r="G323" s="21"/>
      <c r="H323" s="21"/>
      <c r="I323" s="21"/>
    </row>
    <row r="324" spans="2:9" ht="15" customHeight="1" x14ac:dyDescent="0.25">
      <c r="B324" s="22"/>
      <c r="C324" s="21"/>
      <c r="D324" s="21"/>
      <c r="E324" s="21"/>
      <c r="F324" s="21"/>
      <c r="G324" s="21"/>
      <c r="H324" s="21"/>
      <c r="I324" s="21"/>
    </row>
    <row r="325" spans="2:9" ht="15" customHeight="1" x14ac:dyDescent="0.25">
      <c r="B325" s="22"/>
      <c r="C325" s="21"/>
      <c r="D325" s="21"/>
      <c r="E325" s="21"/>
      <c r="F325" s="21"/>
      <c r="G325" s="21"/>
      <c r="H325" s="21"/>
      <c r="I325" s="21"/>
    </row>
    <row r="326" spans="2:9" ht="15" customHeight="1" x14ac:dyDescent="0.25">
      <c r="B326" s="22"/>
      <c r="C326" s="21"/>
      <c r="D326" s="21"/>
      <c r="E326" s="21"/>
      <c r="F326" s="21"/>
      <c r="G326" s="21"/>
      <c r="H326" s="21"/>
      <c r="I326" s="21"/>
    </row>
    <row r="327" spans="2:9" ht="15" customHeight="1" x14ac:dyDescent="0.25">
      <c r="B327" s="22"/>
      <c r="C327" s="21"/>
      <c r="D327" s="21"/>
      <c r="E327" s="21"/>
      <c r="F327" s="21"/>
      <c r="G327" s="21"/>
      <c r="H327" s="21"/>
      <c r="I327" s="21"/>
    </row>
    <row r="328" spans="2:9" ht="15" customHeight="1" x14ac:dyDescent="0.25">
      <c r="B328" s="22"/>
      <c r="C328" s="21"/>
      <c r="D328" s="21"/>
      <c r="E328" s="21"/>
      <c r="F328" s="21"/>
      <c r="G328" s="21"/>
      <c r="H328" s="21"/>
      <c r="I328" s="21"/>
    </row>
    <row r="329" spans="2:9" ht="15" customHeight="1" x14ac:dyDescent="0.25">
      <c r="B329" s="22"/>
      <c r="C329" s="21"/>
      <c r="D329" s="21"/>
      <c r="E329" s="21"/>
      <c r="F329" s="21"/>
      <c r="G329" s="21"/>
      <c r="H329" s="21"/>
      <c r="I329" s="21"/>
    </row>
    <row r="330" spans="2:9" ht="15" customHeight="1" x14ac:dyDescent="0.25">
      <c r="B330" s="22"/>
      <c r="C330" s="21"/>
      <c r="D330" s="21"/>
      <c r="E330" s="21"/>
      <c r="F330" s="21"/>
      <c r="G330" s="21"/>
      <c r="H330" s="21"/>
      <c r="I330" s="21"/>
    </row>
    <row r="331" spans="2:9" ht="15" customHeight="1" x14ac:dyDescent="0.25">
      <c r="B331" s="22"/>
      <c r="C331" s="21"/>
      <c r="D331" s="21"/>
      <c r="E331" s="21"/>
      <c r="F331" s="21"/>
      <c r="G331" s="21"/>
      <c r="H331" s="21"/>
      <c r="I331" s="21"/>
    </row>
    <row r="332" spans="2:9" ht="15" customHeight="1" x14ac:dyDescent="0.25">
      <c r="B332" s="22"/>
      <c r="C332" s="21"/>
      <c r="D332" s="21"/>
      <c r="E332" s="21"/>
      <c r="F332" s="21"/>
      <c r="G332" s="21"/>
      <c r="H332" s="21"/>
      <c r="I332" s="21"/>
    </row>
    <row r="333" spans="2:9" ht="15" customHeight="1" x14ac:dyDescent="0.25">
      <c r="B333" s="22"/>
      <c r="C333" s="21"/>
      <c r="D333" s="21"/>
      <c r="E333" s="21"/>
      <c r="F333" s="21"/>
      <c r="G333" s="21"/>
      <c r="H333" s="21"/>
      <c r="I333" s="21"/>
    </row>
    <row r="334" spans="2:9" ht="15" customHeight="1" x14ac:dyDescent="0.25">
      <c r="B334" s="22"/>
      <c r="C334" s="21"/>
      <c r="D334" s="21"/>
      <c r="E334" s="21"/>
      <c r="F334" s="21"/>
      <c r="G334" s="21"/>
      <c r="H334" s="21"/>
      <c r="I334" s="21"/>
    </row>
    <row r="335" spans="2:9" ht="15" customHeight="1" x14ac:dyDescent="0.25">
      <c r="B335" s="22"/>
      <c r="C335" s="21"/>
      <c r="D335" s="21"/>
      <c r="E335" s="21"/>
      <c r="F335" s="21"/>
      <c r="G335" s="21"/>
      <c r="H335" s="21"/>
      <c r="I335" s="21"/>
    </row>
    <row r="336" spans="2:9" ht="15" customHeight="1" x14ac:dyDescent="0.25">
      <c r="B336" s="22"/>
      <c r="C336" s="21"/>
      <c r="D336" s="21"/>
      <c r="E336" s="21"/>
      <c r="F336" s="21"/>
      <c r="G336" s="21"/>
      <c r="H336" s="21"/>
      <c r="I336" s="21"/>
    </row>
    <row r="337" spans="2:9" ht="15" customHeight="1" x14ac:dyDescent="0.25">
      <c r="B337" s="22"/>
      <c r="C337" s="21"/>
      <c r="D337" s="21"/>
      <c r="E337" s="21"/>
      <c r="F337" s="21"/>
      <c r="G337" s="21"/>
      <c r="H337" s="21"/>
      <c r="I337" s="21"/>
    </row>
    <row r="338" spans="2:9" ht="15" customHeight="1" x14ac:dyDescent="0.25">
      <c r="B338" s="22"/>
      <c r="C338" s="21"/>
      <c r="D338" s="21"/>
      <c r="E338" s="21"/>
      <c r="F338" s="21"/>
      <c r="G338" s="21"/>
      <c r="H338" s="21"/>
      <c r="I338" s="21"/>
    </row>
    <row r="339" spans="2:9" ht="15" customHeight="1" x14ac:dyDescent="0.25">
      <c r="B339" s="22"/>
      <c r="C339" s="21"/>
      <c r="D339" s="21"/>
      <c r="E339" s="21"/>
      <c r="F339" s="21"/>
      <c r="G339" s="21"/>
      <c r="H339" s="21"/>
      <c r="I339" s="21"/>
    </row>
    <row r="340" spans="2:9" ht="15" customHeight="1" x14ac:dyDescent="0.25">
      <c r="B340" s="22"/>
      <c r="C340" s="21"/>
      <c r="D340" s="21"/>
      <c r="E340" s="21"/>
      <c r="F340" s="21"/>
      <c r="G340" s="21"/>
      <c r="H340" s="21"/>
      <c r="I340" s="21"/>
    </row>
    <row r="341" spans="2:9" ht="15" customHeight="1" x14ac:dyDescent="0.25">
      <c r="B341" s="22"/>
      <c r="C341" s="21"/>
      <c r="D341" s="21"/>
      <c r="E341" s="21"/>
      <c r="F341" s="21"/>
      <c r="G341" s="21"/>
      <c r="H341" s="21"/>
      <c r="I341" s="21"/>
    </row>
    <row r="342" spans="2:9" ht="15" customHeight="1" x14ac:dyDescent="0.25">
      <c r="B342" s="22"/>
      <c r="C342" s="21"/>
      <c r="D342" s="21"/>
      <c r="E342" s="21"/>
      <c r="F342" s="21"/>
      <c r="G342" s="21"/>
      <c r="H342" s="21"/>
      <c r="I342" s="21"/>
    </row>
    <row r="343" spans="2:9" ht="15" customHeight="1" x14ac:dyDescent="0.25">
      <c r="B343" s="22"/>
      <c r="C343" s="21"/>
      <c r="D343" s="21"/>
      <c r="E343" s="21"/>
      <c r="F343" s="21"/>
      <c r="G343" s="21"/>
      <c r="H343" s="21"/>
      <c r="I343" s="21"/>
    </row>
    <row r="344" spans="2:9" ht="15" customHeight="1" x14ac:dyDescent="0.25">
      <c r="B344" s="22"/>
      <c r="C344" s="21"/>
      <c r="D344" s="21"/>
      <c r="E344" s="21"/>
      <c r="F344" s="21"/>
      <c r="G344" s="21"/>
      <c r="H344" s="21"/>
      <c r="I344" s="21"/>
    </row>
    <row r="345" spans="2:9" ht="15" customHeight="1" x14ac:dyDescent="0.25">
      <c r="B345" s="22"/>
      <c r="C345" s="21"/>
      <c r="D345" s="21"/>
      <c r="E345" s="21"/>
      <c r="F345" s="21"/>
      <c r="G345" s="21"/>
      <c r="H345" s="21"/>
      <c r="I345" s="21"/>
    </row>
    <row r="346" spans="2:9" ht="15" customHeight="1" x14ac:dyDescent="0.25">
      <c r="B346" s="22"/>
      <c r="C346" s="21"/>
      <c r="D346" s="21"/>
      <c r="E346" s="21"/>
      <c r="F346" s="21"/>
      <c r="G346" s="21"/>
      <c r="H346" s="21"/>
      <c r="I346" s="21"/>
    </row>
    <row r="347" spans="2:9" ht="15" customHeight="1" x14ac:dyDescent="0.25">
      <c r="B347" s="22"/>
      <c r="C347" s="21"/>
      <c r="D347" s="21"/>
      <c r="E347" s="21"/>
      <c r="F347" s="21"/>
      <c r="G347" s="21"/>
      <c r="H347" s="21"/>
      <c r="I347" s="21"/>
    </row>
    <row r="348" spans="2:9" ht="15" customHeight="1" x14ac:dyDescent="0.25">
      <c r="B348" s="22"/>
      <c r="C348" s="21"/>
      <c r="D348" s="21"/>
      <c r="E348" s="21"/>
      <c r="F348" s="21"/>
      <c r="G348" s="21"/>
      <c r="H348" s="21"/>
      <c r="I348" s="21"/>
    </row>
    <row r="349" spans="2:9" ht="15" customHeight="1" x14ac:dyDescent="0.25">
      <c r="B349" s="22"/>
      <c r="C349" s="21"/>
      <c r="D349" s="21"/>
      <c r="E349" s="21"/>
      <c r="F349" s="21"/>
      <c r="G349" s="21"/>
      <c r="H349" s="21"/>
      <c r="I349" s="21"/>
    </row>
    <row r="350" spans="2:9" ht="15" customHeight="1" x14ac:dyDescent="0.25">
      <c r="B350" s="22"/>
      <c r="C350" s="21"/>
      <c r="D350" s="21"/>
      <c r="E350" s="21"/>
      <c r="F350" s="21"/>
      <c r="G350" s="21"/>
      <c r="H350" s="21"/>
      <c r="I350" s="21"/>
    </row>
    <row r="351" spans="2:9" ht="15" customHeight="1" x14ac:dyDescent="0.25">
      <c r="B351" s="22"/>
      <c r="C351" s="21"/>
      <c r="D351" s="21"/>
      <c r="E351" s="21"/>
      <c r="F351" s="21"/>
      <c r="G351" s="21"/>
      <c r="H351" s="21"/>
      <c r="I351" s="21"/>
    </row>
    <row r="352" spans="2:9" ht="15" customHeight="1" x14ac:dyDescent="0.25">
      <c r="B352" s="22"/>
      <c r="C352" s="21"/>
      <c r="D352" s="21"/>
      <c r="E352" s="21"/>
      <c r="F352" s="21"/>
      <c r="G352" s="21"/>
      <c r="H352" s="21"/>
      <c r="I352" s="21"/>
    </row>
    <row r="353" spans="2:9" ht="15" customHeight="1" x14ac:dyDescent="0.25">
      <c r="B353" s="22"/>
      <c r="C353" s="21"/>
      <c r="D353" s="21"/>
      <c r="E353" s="21"/>
      <c r="F353" s="21"/>
      <c r="G353" s="21"/>
      <c r="H353" s="21"/>
      <c r="I353" s="21"/>
    </row>
    <row r="354" spans="2:9" ht="15" customHeight="1" x14ac:dyDescent="0.25">
      <c r="B354" s="22"/>
      <c r="C354" s="21"/>
      <c r="D354" s="21"/>
      <c r="E354" s="21"/>
      <c r="F354" s="21"/>
      <c r="G354" s="21"/>
      <c r="H354" s="21"/>
      <c r="I354" s="21"/>
    </row>
    <row r="355" spans="2:9" ht="15" customHeight="1" x14ac:dyDescent="0.25">
      <c r="B355" s="22"/>
      <c r="C355" s="21"/>
      <c r="D355" s="21"/>
      <c r="E355" s="21"/>
      <c r="F355" s="21"/>
      <c r="G355" s="21"/>
      <c r="H355" s="21"/>
      <c r="I355" s="21"/>
    </row>
    <row r="356" spans="2:9" ht="15" customHeight="1" x14ac:dyDescent="0.25">
      <c r="B356" s="22"/>
      <c r="C356" s="21"/>
      <c r="D356" s="21"/>
      <c r="E356" s="21"/>
      <c r="F356" s="21"/>
      <c r="G356" s="21"/>
      <c r="H356" s="21"/>
      <c r="I356" s="21"/>
    </row>
    <row r="357" spans="2:9" ht="15" customHeight="1" x14ac:dyDescent="0.25">
      <c r="B357" s="22"/>
      <c r="C357" s="21"/>
      <c r="D357" s="21"/>
      <c r="E357" s="21"/>
      <c r="F357" s="21"/>
      <c r="G357" s="21"/>
      <c r="H357" s="21"/>
      <c r="I357" s="21"/>
    </row>
    <row r="358" spans="2:9" ht="15" customHeight="1" x14ac:dyDescent="0.25">
      <c r="B358" s="22"/>
      <c r="C358" s="21"/>
      <c r="D358" s="21"/>
      <c r="E358" s="21"/>
      <c r="F358" s="21"/>
      <c r="G358" s="21"/>
      <c r="H358" s="21"/>
      <c r="I358" s="21"/>
    </row>
    <row r="359" spans="2:9" ht="15" customHeight="1" x14ac:dyDescent="0.25">
      <c r="B359" s="22"/>
      <c r="C359" s="21"/>
      <c r="D359" s="21"/>
      <c r="E359" s="21"/>
      <c r="F359" s="21"/>
      <c r="G359" s="21"/>
      <c r="H359" s="21"/>
      <c r="I359" s="21"/>
    </row>
    <row r="360" spans="2:9" ht="15" customHeight="1" x14ac:dyDescent="0.25">
      <c r="B360" s="22"/>
      <c r="C360" s="21"/>
      <c r="D360" s="21"/>
      <c r="E360" s="21"/>
      <c r="F360" s="21"/>
      <c r="G360" s="21"/>
      <c r="H360" s="21"/>
      <c r="I360" s="21"/>
    </row>
    <row r="361" spans="2:9" ht="15" customHeight="1" x14ac:dyDescent="0.25">
      <c r="B361" s="22"/>
      <c r="C361" s="21"/>
      <c r="D361" s="21"/>
      <c r="E361" s="21"/>
      <c r="F361" s="21"/>
      <c r="G361" s="21"/>
      <c r="H361" s="21"/>
      <c r="I361" s="21"/>
    </row>
    <row r="362" spans="2:9" ht="15" customHeight="1" x14ac:dyDescent="0.25">
      <c r="B362" s="22"/>
      <c r="C362" s="21"/>
      <c r="D362" s="21"/>
      <c r="E362" s="21"/>
      <c r="F362" s="21"/>
      <c r="G362" s="21"/>
      <c r="H362" s="21"/>
      <c r="I362" s="21"/>
    </row>
    <row r="363" spans="2:9" ht="15" customHeight="1" x14ac:dyDescent="0.25">
      <c r="B363" s="22"/>
      <c r="C363" s="21"/>
      <c r="D363" s="21"/>
      <c r="E363" s="21"/>
      <c r="F363" s="21"/>
      <c r="G363" s="21"/>
      <c r="H363" s="21"/>
      <c r="I363" s="21"/>
    </row>
    <row r="364" spans="2:9" ht="15" customHeight="1" x14ac:dyDescent="0.25">
      <c r="B364" s="22"/>
      <c r="C364" s="21"/>
      <c r="D364" s="21"/>
      <c r="E364" s="21"/>
      <c r="F364" s="21"/>
      <c r="G364" s="21"/>
      <c r="H364" s="21"/>
      <c r="I364" s="21"/>
    </row>
    <row r="365" spans="2:9" ht="15" customHeight="1" x14ac:dyDescent="0.25">
      <c r="B365" s="22"/>
      <c r="C365" s="21"/>
      <c r="D365" s="21"/>
      <c r="E365" s="21"/>
      <c r="F365" s="21"/>
      <c r="G365" s="21"/>
      <c r="H365" s="21"/>
      <c r="I365" s="21"/>
    </row>
    <row r="366" spans="2:9" ht="15" customHeight="1" x14ac:dyDescent="0.25">
      <c r="B366" s="22"/>
      <c r="C366" s="21"/>
      <c r="D366" s="21"/>
      <c r="E366" s="21"/>
      <c r="F366" s="21"/>
      <c r="G366" s="21"/>
      <c r="H366" s="21"/>
      <c r="I366" s="21"/>
    </row>
    <row r="367" spans="2:9" ht="15" customHeight="1" x14ac:dyDescent="0.25">
      <c r="B367" s="22"/>
      <c r="C367" s="21"/>
      <c r="D367" s="21"/>
      <c r="E367" s="21"/>
      <c r="F367" s="21"/>
      <c r="G367" s="21"/>
      <c r="H367" s="21"/>
      <c r="I367" s="21"/>
    </row>
    <row r="368" spans="2:9" ht="15" customHeight="1" x14ac:dyDescent="0.25">
      <c r="B368" s="22"/>
      <c r="C368" s="21"/>
      <c r="D368" s="21"/>
      <c r="E368" s="21"/>
      <c r="F368" s="21"/>
      <c r="G368" s="21"/>
      <c r="H368" s="21"/>
      <c r="I368" s="21"/>
    </row>
    <row r="369" spans="2:9" ht="15" customHeight="1" x14ac:dyDescent="0.25">
      <c r="B369" s="22"/>
      <c r="C369" s="21"/>
      <c r="D369" s="21"/>
      <c r="E369" s="21"/>
      <c r="F369" s="21"/>
      <c r="G369" s="21"/>
      <c r="H369" s="21"/>
      <c r="I369" s="21"/>
    </row>
    <row r="370" spans="2:9" ht="15" customHeight="1" x14ac:dyDescent="0.25">
      <c r="B370" s="22"/>
      <c r="C370" s="21"/>
      <c r="D370" s="21"/>
      <c r="E370" s="21"/>
      <c r="F370" s="21"/>
      <c r="G370" s="21"/>
      <c r="H370" s="21"/>
      <c r="I370" s="21"/>
    </row>
    <row r="371" spans="2:9" ht="15" customHeight="1" x14ac:dyDescent="0.25">
      <c r="B371" s="22"/>
      <c r="C371" s="21"/>
      <c r="D371" s="21"/>
      <c r="E371" s="21"/>
      <c r="F371" s="21"/>
      <c r="G371" s="21"/>
      <c r="H371" s="21"/>
      <c r="I371" s="21"/>
    </row>
    <row r="372" spans="2:9" ht="15" customHeight="1" x14ac:dyDescent="0.25">
      <c r="B372" s="22"/>
      <c r="C372" s="21"/>
      <c r="D372" s="21"/>
      <c r="E372" s="21"/>
      <c r="F372" s="21"/>
      <c r="G372" s="21"/>
      <c r="H372" s="21"/>
      <c r="I372" s="21"/>
    </row>
    <row r="373" spans="2:9" ht="15" customHeight="1" x14ac:dyDescent="0.25">
      <c r="B373" s="22"/>
      <c r="C373" s="21"/>
      <c r="D373" s="21"/>
      <c r="E373" s="21"/>
      <c r="F373" s="21"/>
      <c r="G373" s="21"/>
      <c r="H373" s="21"/>
      <c r="I373" s="21"/>
    </row>
    <row r="374" spans="2:9" ht="15" customHeight="1" x14ac:dyDescent="0.25">
      <c r="B374" s="22"/>
      <c r="C374" s="21"/>
      <c r="D374" s="21"/>
      <c r="E374" s="21"/>
      <c r="F374" s="21"/>
      <c r="G374" s="21"/>
      <c r="H374" s="21"/>
      <c r="I374" s="21"/>
    </row>
    <row r="375" spans="2:9" ht="15" customHeight="1" x14ac:dyDescent="0.25">
      <c r="B375" s="22"/>
      <c r="C375" s="21"/>
      <c r="D375" s="21"/>
      <c r="E375" s="21"/>
      <c r="F375" s="21"/>
      <c r="G375" s="21"/>
      <c r="H375" s="21"/>
      <c r="I375" s="21"/>
    </row>
    <row r="376" spans="2:9" ht="15" customHeight="1" x14ac:dyDescent="0.25">
      <c r="B376" s="22"/>
      <c r="C376" s="21"/>
      <c r="D376" s="21"/>
      <c r="E376" s="21"/>
      <c r="F376" s="21"/>
      <c r="G376" s="21"/>
      <c r="H376" s="21"/>
      <c r="I376" s="21"/>
    </row>
    <row r="377" spans="2:9" ht="15" customHeight="1" x14ac:dyDescent="0.25">
      <c r="B377" s="22"/>
      <c r="C377" s="21"/>
      <c r="D377" s="21"/>
      <c r="E377" s="21"/>
      <c r="F377" s="21"/>
      <c r="G377" s="21"/>
      <c r="H377" s="21"/>
      <c r="I377" s="21"/>
    </row>
    <row r="378" spans="2:9" ht="15" customHeight="1" x14ac:dyDescent="0.25">
      <c r="B378" s="22"/>
      <c r="C378" s="21"/>
      <c r="D378" s="21"/>
      <c r="E378" s="21"/>
      <c r="F378" s="21"/>
      <c r="G378" s="21"/>
      <c r="H378" s="21"/>
      <c r="I378" s="21"/>
    </row>
    <row r="379" spans="2:9" ht="15" customHeight="1" x14ac:dyDescent="0.25">
      <c r="B379" s="22"/>
      <c r="C379" s="21"/>
      <c r="D379" s="21"/>
      <c r="E379" s="21"/>
      <c r="F379" s="21"/>
      <c r="G379" s="21"/>
      <c r="H379" s="21"/>
      <c r="I379" s="21"/>
    </row>
    <row r="380" spans="2:9" ht="15" customHeight="1" x14ac:dyDescent="0.25">
      <c r="B380" s="22"/>
      <c r="C380" s="21"/>
      <c r="D380" s="21"/>
      <c r="E380" s="21"/>
      <c r="F380" s="21"/>
      <c r="G380" s="21"/>
      <c r="H380" s="21"/>
      <c r="I380" s="21"/>
    </row>
    <row r="381" spans="2:9" ht="15" customHeight="1" x14ac:dyDescent="0.25">
      <c r="B381" s="22"/>
      <c r="C381" s="21"/>
      <c r="D381" s="21"/>
      <c r="E381" s="21"/>
      <c r="F381" s="21"/>
      <c r="G381" s="21"/>
      <c r="H381" s="21"/>
      <c r="I381" s="21"/>
    </row>
    <row r="382" spans="2:9" ht="15" customHeight="1" x14ac:dyDescent="0.25">
      <c r="B382" s="22"/>
      <c r="C382" s="21"/>
      <c r="D382" s="21"/>
      <c r="E382" s="21"/>
      <c r="F382" s="21"/>
      <c r="G382" s="21"/>
      <c r="H382" s="21"/>
      <c r="I382" s="21"/>
    </row>
    <row r="383" spans="2:9" ht="15" customHeight="1" x14ac:dyDescent="0.25">
      <c r="B383" s="22"/>
      <c r="C383" s="21"/>
      <c r="D383" s="21"/>
      <c r="E383" s="21"/>
      <c r="F383" s="21"/>
      <c r="G383" s="21"/>
      <c r="H383" s="21"/>
      <c r="I383" s="21"/>
    </row>
    <row r="384" spans="2:9" ht="15" customHeight="1" x14ac:dyDescent="0.25">
      <c r="B384" s="22"/>
      <c r="C384" s="21"/>
      <c r="D384" s="21"/>
      <c r="E384" s="21"/>
      <c r="F384" s="21"/>
      <c r="G384" s="21"/>
      <c r="H384" s="21"/>
      <c r="I384" s="21"/>
    </row>
    <row r="385" spans="2:9" ht="15" customHeight="1" x14ac:dyDescent="0.25">
      <c r="B385" s="22"/>
      <c r="C385" s="21"/>
      <c r="D385" s="21"/>
      <c r="E385" s="21"/>
      <c r="F385" s="21"/>
      <c r="G385" s="21"/>
      <c r="H385" s="21"/>
      <c r="I385" s="21"/>
    </row>
    <row r="386" spans="2:9" ht="15" customHeight="1" x14ac:dyDescent="0.25">
      <c r="B386" s="22"/>
      <c r="C386" s="21"/>
      <c r="D386" s="21"/>
      <c r="E386" s="21"/>
      <c r="F386" s="21"/>
      <c r="G386" s="21"/>
      <c r="H386" s="21"/>
      <c r="I386" s="21"/>
    </row>
    <row r="387" spans="2:9" ht="15" customHeight="1" x14ac:dyDescent="0.25">
      <c r="B387" s="22"/>
      <c r="C387" s="21"/>
      <c r="D387" s="21"/>
      <c r="E387" s="21"/>
      <c r="F387" s="21"/>
      <c r="G387" s="21"/>
      <c r="H387" s="21"/>
      <c r="I387" s="21"/>
    </row>
    <row r="388" spans="2:9" ht="15" customHeight="1" x14ac:dyDescent="0.25">
      <c r="B388" s="22"/>
      <c r="C388" s="21"/>
      <c r="D388" s="21"/>
      <c r="E388" s="21"/>
      <c r="F388" s="21"/>
      <c r="G388" s="21"/>
      <c r="H388" s="21"/>
      <c r="I388" s="21"/>
    </row>
    <row r="389" spans="2:9" ht="15" customHeight="1" x14ac:dyDescent="0.25">
      <c r="B389" s="22"/>
      <c r="C389" s="21"/>
      <c r="D389" s="21"/>
      <c r="E389" s="21"/>
      <c r="F389" s="21"/>
      <c r="G389" s="21"/>
      <c r="H389" s="21"/>
      <c r="I389" s="21"/>
    </row>
    <row r="390" spans="2:9" ht="15" customHeight="1" x14ac:dyDescent="0.25">
      <c r="B390" s="22"/>
      <c r="C390" s="21"/>
      <c r="D390" s="21"/>
      <c r="E390" s="21"/>
      <c r="F390" s="21"/>
      <c r="G390" s="21"/>
      <c r="H390" s="21"/>
      <c r="I390" s="21"/>
    </row>
    <row r="391" spans="2:9" ht="15" customHeight="1" x14ac:dyDescent="0.25">
      <c r="B391" s="22"/>
      <c r="C391" s="21"/>
      <c r="D391" s="21"/>
      <c r="E391" s="21"/>
      <c r="F391" s="21"/>
      <c r="G391" s="21"/>
      <c r="H391" s="21"/>
      <c r="I391" s="21"/>
    </row>
    <row r="392" spans="2:9" ht="15" customHeight="1" x14ac:dyDescent="0.25">
      <c r="B392" s="22"/>
      <c r="C392" s="21"/>
      <c r="D392" s="21"/>
      <c r="E392" s="21"/>
      <c r="F392" s="21"/>
      <c r="G392" s="21"/>
      <c r="H392" s="21"/>
      <c r="I392" s="21"/>
    </row>
    <row r="393" spans="2:9" ht="15" customHeight="1" x14ac:dyDescent="0.25">
      <c r="B393" s="22"/>
      <c r="C393" s="21"/>
      <c r="D393" s="21"/>
      <c r="E393" s="21"/>
      <c r="F393" s="21"/>
      <c r="G393" s="21"/>
      <c r="H393" s="21"/>
      <c r="I393" s="21"/>
    </row>
    <row r="394" spans="2:9" ht="15" customHeight="1" x14ac:dyDescent="0.25">
      <c r="B394" s="22"/>
      <c r="C394" s="21"/>
      <c r="D394" s="21"/>
      <c r="E394" s="21"/>
      <c r="F394" s="21"/>
      <c r="G394" s="21"/>
      <c r="H394" s="21"/>
      <c r="I394" s="21"/>
    </row>
    <row r="395" spans="2:9" ht="15" customHeight="1" x14ac:dyDescent="0.25">
      <c r="B395" s="22"/>
      <c r="C395" s="21"/>
      <c r="D395" s="21"/>
      <c r="E395" s="21"/>
      <c r="F395" s="21"/>
      <c r="G395" s="21"/>
      <c r="H395" s="21"/>
      <c r="I395" s="21"/>
    </row>
    <row r="396" spans="2:9" ht="15" customHeight="1" x14ac:dyDescent="0.25">
      <c r="B396" s="22"/>
      <c r="C396" s="21"/>
      <c r="D396" s="21"/>
      <c r="E396" s="21"/>
      <c r="F396" s="21"/>
      <c r="G396" s="21"/>
      <c r="H396" s="21"/>
      <c r="I396" s="21"/>
    </row>
    <row r="397" spans="2:9" ht="15" customHeight="1" x14ac:dyDescent="0.25">
      <c r="B397" s="22"/>
      <c r="C397" s="21"/>
      <c r="D397" s="21"/>
      <c r="E397" s="21"/>
      <c r="F397" s="21"/>
      <c r="G397" s="21"/>
      <c r="H397" s="21"/>
      <c r="I397" s="21"/>
    </row>
    <row r="398" spans="2:9" ht="15" customHeight="1" x14ac:dyDescent="0.25">
      <c r="B398" s="22"/>
      <c r="C398" s="21"/>
      <c r="D398" s="21"/>
      <c r="E398" s="21"/>
      <c r="F398" s="21"/>
      <c r="G398" s="21"/>
      <c r="H398" s="21"/>
      <c r="I398" s="21"/>
    </row>
    <row r="399" spans="2:9" ht="15" customHeight="1" x14ac:dyDescent="0.25">
      <c r="B399" s="22"/>
      <c r="C399" s="21"/>
      <c r="D399" s="21"/>
      <c r="E399" s="21"/>
      <c r="F399" s="21"/>
      <c r="G399" s="21"/>
      <c r="H399" s="21"/>
      <c r="I399" s="21"/>
    </row>
    <row r="400" spans="2:9" ht="15" customHeight="1" x14ac:dyDescent="0.25">
      <c r="B400" s="22"/>
      <c r="C400" s="21"/>
      <c r="D400" s="21"/>
      <c r="E400" s="21"/>
      <c r="F400" s="21"/>
      <c r="G400" s="21"/>
      <c r="H400" s="21"/>
      <c r="I400" s="21"/>
    </row>
    <row r="401" spans="2:9" ht="15" customHeight="1" x14ac:dyDescent="0.25">
      <c r="B401" s="22"/>
      <c r="C401" s="21"/>
      <c r="D401" s="21"/>
      <c r="E401" s="21"/>
      <c r="F401" s="21"/>
      <c r="G401" s="21"/>
      <c r="H401" s="21"/>
      <c r="I401" s="21"/>
    </row>
    <row r="402" spans="2:9" ht="15" customHeight="1" x14ac:dyDescent="0.25">
      <c r="B402" s="22"/>
      <c r="C402" s="21"/>
      <c r="D402" s="21"/>
      <c r="E402" s="21"/>
      <c r="F402" s="21"/>
      <c r="G402" s="21"/>
      <c r="H402" s="21"/>
      <c r="I402" s="21"/>
    </row>
    <row r="403" spans="2:9" ht="15" customHeight="1" x14ac:dyDescent="0.25">
      <c r="B403" s="22"/>
      <c r="C403" s="21"/>
      <c r="D403" s="21"/>
      <c r="E403" s="21"/>
      <c r="F403" s="21"/>
      <c r="G403" s="21"/>
      <c r="H403" s="21"/>
      <c r="I403" s="21"/>
    </row>
    <row r="404" spans="2:9" ht="15" customHeight="1" x14ac:dyDescent="0.25">
      <c r="B404" s="22"/>
      <c r="C404" s="21"/>
      <c r="D404" s="21"/>
      <c r="E404" s="21"/>
      <c r="F404" s="21"/>
      <c r="G404" s="21"/>
      <c r="H404" s="21"/>
      <c r="I404" s="21"/>
    </row>
    <row r="405" spans="2:9" ht="15" customHeight="1" x14ac:dyDescent="0.25">
      <c r="B405" s="22"/>
      <c r="C405" s="21"/>
      <c r="D405" s="21"/>
      <c r="E405" s="21"/>
      <c r="F405" s="21"/>
      <c r="G405" s="21"/>
      <c r="H405" s="21"/>
      <c r="I405" s="21"/>
    </row>
    <row r="406" spans="2:9" ht="15" customHeight="1" x14ac:dyDescent="0.25">
      <c r="B406" s="22"/>
      <c r="C406" s="21"/>
      <c r="D406" s="21"/>
      <c r="E406" s="21"/>
      <c r="F406" s="21"/>
      <c r="G406" s="21"/>
      <c r="H406" s="21"/>
      <c r="I406" s="21"/>
    </row>
    <row r="407" spans="2:9" ht="15" customHeight="1" x14ac:dyDescent="0.25">
      <c r="B407" s="22"/>
      <c r="C407" s="21"/>
      <c r="D407" s="21"/>
      <c r="E407" s="21"/>
      <c r="F407" s="21"/>
      <c r="G407" s="21"/>
      <c r="H407" s="21"/>
      <c r="I407" s="21"/>
    </row>
    <row r="408" spans="2:9" ht="15" customHeight="1" x14ac:dyDescent="0.25">
      <c r="B408" s="22"/>
      <c r="C408" s="21"/>
      <c r="D408" s="21"/>
      <c r="E408" s="21"/>
      <c r="F408" s="21"/>
      <c r="G408" s="21"/>
      <c r="H408" s="21"/>
      <c r="I408" s="21"/>
    </row>
    <row r="409" spans="2:9" ht="15" customHeight="1" x14ac:dyDescent="0.25">
      <c r="B409" s="22"/>
      <c r="C409" s="21"/>
      <c r="D409" s="21"/>
      <c r="E409" s="21"/>
      <c r="F409" s="21"/>
      <c r="G409" s="21"/>
      <c r="H409" s="21"/>
      <c r="I409" s="21"/>
    </row>
    <row r="410" spans="2:9" ht="15" customHeight="1" x14ac:dyDescent="0.25">
      <c r="B410" s="22"/>
      <c r="C410" s="21"/>
      <c r="D410" s="21"/>
      <c r="E410" s="21"/>
      <c r="F410" s="21"/>
      <c r="G410" s="21"/>
      <c r="H410" s="21"/>
      <c r="I410" s="21"/>
    </row>
    <row r="411" spans="2:9" ht="15" customHeight="1" x14ac:dyDescent="0.25">
      <c r="B411" s="22"/>
      <c r="C411" s="21"/>
      <c r="D411" s="21"/>
      <c r="E411" s="21"/>
      <c r="F411" s="21"/>
      <c r="G411" s="21"/>
      <c r="H411" s="21"/>
      <c r="I411" s="21"/>
    </row>
    <row r="412" spans="2:9" ht="15" customHeight="1" x14ac:dyDescent="0.25">
      <c r="B412" s="22"/>
      <c r="C412" s="21"/>
      <c r="D412" s="21"/>
      <c r="E412" s="21"/>
      <c r="F412" s="21"/>
      <c r="G412" s="21"/>
      <c r="H412" s="21"/>
      <c r="I412" s="21"/>
    </row>
    <row r="413" spans="2:9" ht="15" customHeight="1" x14ac:dyDescent="0.25">
      <c r="B413" s="22"/>
      <c r="C413" s="21"/>
      <c r="D413" s="21"/>
      <c r="E413" s="21"/>
      <c r="F413" s="21"/>
      <c r="G413" s="21"/>
      <c r="H413" s="21"/>
      <c r="I413" s="21"/>
    </row>
    <row r="414" spans="2:9" ht="15" customHeight="1" x14ac:dyDescent="0.25">
      <c r="B414" s="22"/>
      <c r="C414" s="21"/>
      <c r="D414" s="21"/>
      <c r="E414" s="21"/>
      <c r="F414" s="21"/>
      <c r="G414" s="21"/>
      <c r="H414" s="21"/>
      <c r="I414" s="21"/>
    </row>
    <row r="415" spans="2:9" ht="15" customHeight="1" x14ac:dyDescent="0.25">
      <c r="B415" s="22"/>
      <c r="C415" s="21"/>
      <c r="D415" s="21"/>
      <c r="E415" s="21"/>
      <c r="F415" s="21"/>
      <c r="G415" s="21"/>
      <c r="H415" s="21"/>
      <c r="I415" s="21"/>
    </row>
    <row r="416" spans="2:9" ht="15" customHeight="1" x14ac:dyDescent="0.25">
      <c r="B416" s="22"/>
      <c r="C416" s="21"/>
      <c r="D416" s="21"/>
      <c r="E416" s="21"/>
      <c r="F416" s="21"/>
      <c r="G416" s="21"/>
      <c r="H416" s="21"/>
      <c r="I416" s="21"/>
    </row>
    <row r="417" spans="2:9" ht="15" customHeight="1" x14ac:dyDescent="0.25">
      <c r="B417" s="22"/>
      <c r="C417" s="21"/>
      <c r="D417" s="21"/>
      <c r="E417" s="21"/>
      <c r="F417" s="21"/>
      <c r="G417" s="21"/>
      <c r="H417" s="21"/>
      <c r="I417" s="21"/>
    </row>
    <row r="418" spans="2:9" ht="15" customHeight="1" x14ac:dyDescent="0.25">
      <c r="B418" s="22"/>
      <c r="C418" s="21"/>
      <c r="D418" s="21"/>
      <c r="E418" s="21"/>
      <c r="F418" s="21"/>
      <c r="G418" s="21"/>
      <c r="H418" s="21"/>
      <c r="I418" s="21"/>
    </row>
    <row r="419" spans="2:9" ht="15" customHeight="1" x14ac:dyDescent="0.25">
      <c r="B419" s="22"/>
      <c r="C419" s="21"/>
      <c r="D419" s="21"/>
      <c r="E419" s="21"/>
      <c r="F419" s="21"/>
      <c r="G419" s="21"/>
      <c r="H419" s="21"/>
      <c r="I419" s="21"/>
    </row>
    <row r="420" spans="2:9" ht="15" customHeight="1" x14ac:dyDescent="0.25">
      <c r="B420" s="22"/>
      <c r="C420" s="21"/>
      <c r="D420" s="21"/>
      <c r="E420" s="21"/>
      <c r="F420" s="21"/>
      <c r="G420" s="21"/>
      <c r="H420" s="21"/>
      <c r="I420" s="21"/>
    </row>
    <row r="421" spans="2:9" ht="15" customHeight="1" x14ac:dyDescent="0.25">
      <c r="B421" s="22"/>
      <c r="C421" s="21"/>
      <c r="D421" s="21"/>
      <c r="E421" s="21"/>
      <c r="F421" s="21"/>
      <c r="G421" s="21"/>
      <c r="H421" s="21"/>
      <c r="I421" s="21"/>
    </row>
    <row r="422" spans="2:9" ht="15" customHeight="1" x14ac:dyDescent="0.25">
      <c r="B422" s="22"/>
      <c r="C422" s="21"/>
      <c r="D422" s="21"/>
      <c r="E422" s="21"/>
      <c r="F422" s="21"/>
      <c r="G422" s="21"/>
      <c r="H422" s="21"/>
      <c r="I422" s="21"/>
    </row>
    <row r="423" spans="2:9" ht="15" customHeight="1" x14ac:dyDescent="0.25">
      <c r="B423" s="22"/>
      <c r="C423" s="21"/>
      <c r="D423" s="21"/>
      <c r="E423" s="21"/>
      <c r="F423" s="21"/>
      <c r="G423" s="21"/>
      <c r="H423" s="21"/>
      <c r="I423" s="21"/>
    </row>
    <row r="424" spans="2:9" ht="15" customHeight="1" x14ac:dyDescent="0.25">
      <c r="B424" s="22"/>
      <c r="C424" s="21"/>
      <c r="D424" s="21"/>
      <c r="E424" s="21"/>
      <c r="F424" s="21"/>
      <c r="G424" s="21"/>
      <c r="H424" s="21"/>
      <c r="I424" s="21"/>
    </row>
    <row r="425" spans="2:9" ht="15" customHeight="1" x14ac:dyDescent="0.25">
      <c r="B425" s="22"/>
      <c r="C425" s="21"/>
      <c r="D425" s="21"/>
      <c r="E425" s="21"/>
      <c r="F425" s="21"/>
      <c r="G425" s="21"/>
      <c r="H425" s="21"/>
      <c r="I425" s="21"/>
    </row>
    <row r="426" spans="2:9" ht="15" customHeight="1" x14ac:dyDescent="0.25">
      <c r="B426" s="22"/>
      <c r="C426" s="21"/>
      <c r="D426" s="21"/>
      <c r="E426" s="21"/>
      <c r="F426" s="21"/>
      <c r="G426" s="21"/>
      <c r="H426" s="21"/>
      <c r="I426" s="21"/>
    </row>
    <row r="427" spans="2:9" ht="15" customHeight="1" x14ac:dyDescent="0.25">
      <c r="B427" s="22"/>
      <c r="C427" s="21"/>
      <c r="D427" s="21"/>
      <c r="E427" s="21"/>
      <c r="F427" s="21"/>
      <c r="G427" s="21"/>
      <c r="H427" s="21"/>
      <c r="I427" s="21"/>
    </row>
    <row r="428" spans="2:9" ht="15" customHeight="1" x14ac:dyDescent="0.25">
      <c r="B428" s="22"/>
      <c r="C428" s="21"/>
      <c r="D428" s="21"/>
      <c r="E428" s="21"/>
      <c r="F428" s="21"/>
      <c r="G428" s="21"/>
      <c r="H428" s="21"/>
      <c r="I428" s="21"/>
    </row>
    <row r="429" spans="2:9" ht="15" customHeight="1" x14ac:dyDescent="0.25">
      <c r="B429" s="22"/>
      <c r="C429" s="21"/>
      <c r="D429" s="21"/>
      <c r="E429" s="21"/>
      <c r="F429" s="21"/>
      <c r="G429" s="21"/>
      <c r="H429" s="21"/>
      <c r="I429" s="21"/>
    </row>
    <row r="430" spans="2:9" ht="15" customHeight="1" x14ac:dyDescent="0.25">
      <c r="B430" s="22"/>
      <c r="C430" s="21"/>
      <c r="D430" s="21"/>
      <c r="E430" s="21"/>
      <c r="F430" s="21"/>
      <c r="G430" s="21"/>
      <c r="H430" s="21"/>
      <c r="I430" s="21"/>
    </row>
    <row r="431" spans="2:9" ht="15" customHeight="1" x14ac:dyDescent="0.25">
      <c r="B431" s="22"/>
      <c r="C431" s="21"/>
      <c r="D431" s="21"/>
      <c r="E431" s="21"/>
      <c r="F431" s="21"/>
      <c r="G431" s="21"/>
      <c r="H431" s="21"/>
      <c r="I431" s="21"/>
    </row>
    <row r="432" spans="2:9" ht="15" customHeight="1" x14ac:dyDescent="0.25">
      <c r="B432" s="22"/>
      <c r="C432" s="21"/>
      <c r="D432" s="21"/>
      <c r="E432" s="21"/>
      <c r="F432" s="21"/>
      <c r="G432" s="21"/>
      <c r="H432" s="21"/>
      <c r="I432" s="21"/>
    </row>
    <row r="433" spans="2:9" ht="15" customHeight="1" x14ac:dyDescent="0.25">
      <c r="B433" s="22"/>
      <c r="C433" s="21"/>
      <c r="D433" s="21"/>
      <c r="E433" s="21"/>
      <c r="F433" s="21"/>
      <c r="G433" s="21"/>
      <c r="H433" s="21"/>
      <c r="I433" s="21"/>
    </row>
    <row r="434" spans="2:9" ht="15" customHeight="1" x14ac:dyDescent="0.25">
      <c r="B434" s="22"/>
      <c r="C434" s="21"/>
      <c r="D434" s="21"/>
      <c r="E434" s="21"/>
      <c r="F434" s="21"/>
      <c r="G434" s="21"/>
      <c r="H434" s="21"/>
      <c r="I434" s="21"/>
    </row>
    <row r="435" spans="2:9" ht="15" customHeight="1" x14ac:dyDescent="0.25">
      <c r="B435" s="22"/>
      <c r="C435" s="21"/>
      <c r="D435" s="21"/>
      <c r="E435" s="21"/>
      <c r="F435" s="21"/>
      <c r="G435" s="21"/>
      <c r="H435" s="21"/>
      <c r="I435" s="21"/>
    </row>
    <row r="436" spans="2:9" ht="15" customHeight="1" x14ac:dyDescent="0.25">
      <c r="B436" s="22"/>
      <c r="C436" s="21"/>
      <c r="D436" s="21"/>
      <c r="E436" s="21"/>
      <c r="F436" s="21"/>
      <c r="G436" s="21"/>
      <c r="H436" s="21"/>
      <c r="I436" s="21"/>
    </row>
    <row r="437" spans="2:9" ht="15" customHeight="1" x14ac:dyDescent="0.25">
      <c r="B437" s="22"/>
      <c r="C437" s="21"/>
      <c r="D437" s="21"/>
      <c r="E437" s="21"/>
      <c r="F437" s="21"/>
      <c r="G437" s="21"/>
      <c r="H437" s="21"/>
      <c r="I437" s="21"/>
    </row>
    <row r="438" spans="2:9" ht="15" customHeight="1" x14ac:dyDescent="0.25">
      <c r="B438" s="22"/>
      <c r="C438" s="21"/>
      <c r="D438" s="21"/>
      <c r="E438" s="21"/>
      <c r="F438" s="21"/>
      <c r="G438" s="21"/>
      <c r="H438" s="21"/>
      <c r="I438" s="21"/>
    </row>
    <row r="439" spans="2:9" ht="15" customHeight="1" x14ac:dyDescent="0.25">
      <c r="B439" s="22"/>
      <c r="C439" s="21"/>
      <c r="D439" s="21"/>
      <c r="E439" s="21"/>
      <c r="F439" s="21"/>
      <c r="G439" s="21"/>
      <c r="H439" s="21"/>
      <c r="I439" s="21"/>
    </row>
    <row r="440" spans="2:9" ht="15" customHeight="1" x14ac:dyDescent="0.25">
      <c r="B440" s="22"/>
      <c r="C440" s="21"/>
      <c r="D440" s="21"/>
      <c r="E440" s="21"/>
      <c r="F440" s="21"/>
      <c r="G440" s="21"/>
      <c r="H440" s="21"/>
      <c r="I440" s="21"/>
    </row>
    <row r="441" spans="2:9" ht="15" customHeight="1" x14ac:dyDescent="0.25">
      <c r="B441" s="22"/>
      <c r="C441" s="21"/>
      <c r="D441" s="21"/>
      <c r="E441" s="21"/>
      <c r="F441" s="21"/>
      <c r="G441" s="21"/>
      <c r="H441" s="21"/>
      <c r="I441" s="21"/>
    </row>
    <row r="442" spans="2:9" ht="15" customHeight="1" x14ac:dyDescent="0.25">
      <c r="B442" s="22"/>
      <c r="C442" s="21"/>
      <c r="D442" s="21"/>
      <c r="E442" s="21"/>
      <c r="F442" s="21"/>
      <c r="G442" s="21"/>
      <c r="H442" s="21"/>
      <c r="I442" s="21"/>
    </row>
    <row r="443" spans="2:9" ht="15" customHeight="1" x14ac:dyDescent="0.25">
      <c r="B443" s="22"/>
      <c r="C443" s="21"/>
      <c r="D443" s="21"/>
      <c r="E443" s="21"/>
      <c r="F443" s="21"/>
      <c r="G443" s="21"/>
      <c r="H443" s="21"/>
      <c r="I443" s="21"/>
    </row>
    <row r="444" spans="2:9" ht="15" customHeight="1" x14ac:dyDescent="0.25">
      <c r="B444" s="22"/>
      <c r="C444" s="21"/>
      <c r="D444" s="21"/>
      <c r="E444" s="21"/>
      <c r="F444" s="21"/>
      <c r="G444" s="21"/>
      <c r="H444" s="21"/>
      <c r="I444" s="21"/>
    </row>
    <row r="445" spans="2:9" ht="15" customHeight="1" x14ac:dyDescent="0.25">
      <c r="B445" s="22"/>
      <c r="C445" s="21"/>
      <c r="D445" s="21"/>
      <c r="E445" s="21"/>
      <c r="F445" s="21"/>
      <c r="G445" s="21"/>
      <c r="H445" s="21"/>
      <c r="I445" s="21"/>
    </row>
  </sheetData>
  <mergeCells count="3">
    <mergeCell ref="A4:A8"/>
    <mergeCell ref="A10:G10"/>
    <mergeCell ref="I10:M10"/>
  </mergeCells>
  <printOptions headings="1" gridLines="1"/>
  <pageMargins left="0.75" right="0.75" top="1" bottom="1" header="0.5" footer="0.5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3"/>
  <sheetViews>
    <sheetView tabSelected="1" workbookViewId="0">
      <selection activeCell="A3" sqref="A3:G8"/>
    </sheetView>
  </sheetViews>
  <sheetFormatPr defaultColWidth="11" defaultRowHeight="15" customHeight="1" x14ac:dyDescent="0.25"/>
  <cols>
    <col min="1" max="1" width="12" style="2" customWidth="1"/>
    <col min="2" max="2" width="9.875" style="2" customWidth="1"/>
    <col min="3" max="3" width="9.625" style="2" customWidth="1"/>
    <col min="4" max="4" width="8.5" style="2" customWidth="1"/>
    <col min="5" max="5" width="7.625" style="2" customWidth="1"/>
    <col min="6" max="6" width="12.125" style="2" customWidth="1"/>
    <col min="7" max="7" width="7.875" style="2" bestFit="1" customWidth="1"/>
    <col min="8" max="8" width="9.625" style="2" customWidth="1"/>
    <col min="9" max="9" width="11.125" style="2" customWidth="1"/>
    <col min="10" max="16384" width="11" style="2"/>
  </cols>
  <sheetData>
    <row r="1" spans="1:15" ht="15" customHeight="1" x14ac:dyDescent="0.25">
      <c r="B1" s="1" t="s">
        <v>5</v>
      </c>
      <c r="I1" s="3" t="s">
        <v>4</v>
      </c>
    </row>
    <row r="2" spans="1:15" ht="15" customHeight="1" x14ac:dyDescent="0.25">
      <c r="B2" s="4" t="s">
        <v>6</v>
      </c>
      <c r="I2" s="3" t="s">
        <v>7</v>
      </c>
    </row>
    <row r="3" spans="1:15" ht="15" customHeight="1" thickBot="1" x14ac:dyDescent="0.3">
      <c r="A3" s="29"/>
      <c r="B3" s="30" t="s">
        <v>15</v>
      </c>
      <c r="C3" s="31" t="s">
        <v>16</v>
      </c>
      <c r="D3" s="31" t="s">
        <v>17</v>
      </c>
      <c r="E3" s="31" t="s">
        <v>24</v>
      </c>
      <c r="F3" s="31" t="s">
        <v>25</v>
      </c>
      <c r="G3" s="31" t="s">
        <v>26</v>
      </c>
      <c r="I3" s="3" t="s">
        <v>8</v>
      </c>
    </row>
    <row r="4" spans="1:15" ht="15" customHeight="1" x14ac:dyDescent="0.25">
      <c r="A4" s="51" t="s">
        <v>27</v>
      </c>
      <c r="B4" s="32" t="s">
        <v>16</v>
      </c>
      <c r="C4" s="19">
        <v>0</v>
      </c>
      <c r="D4" s="6">
        <v>0</v>
      </c>
      <c r="E4" s="6">
        <v>0</v>
      </c>
      <c r="F4" s="13">
        <v>5.4480000000000004</v>
      </c>
      <c r="G4" s="14">
        <v>69.39</v>
      </c>
      <c r="I4" s="24">
        <v>2000</v>
      </c>
      <c r="J4" s="2" t="s">
        <v>19</v>
      </c>
    </row>
    <row r="5" spans="1:15" ht="15" customHeight="1" x14ac:dyDescent="0.25">
      <c r="A5" s="51"/>
      <c r="B5" s="32" t="s">
        <v>17</v>
      </c>
      <c r="C5" s="15">
        <v>0.67500000000000004</v>
      </c>
      <c r="D5" s="12">
        <v>0.70299999999999996</v>
      </c>
      <c r="E5" s="8">
        <v>0</v>
      </c>
      <c r="F5" s="8">
        <v>0</v>
      </c>
      <c r="G5" s="9">
        <v>0</v>
      </c>
      <c r="I5" s="25">
        <v>500</v>
      </c>
      <c r="J5" s="2" t="s">
        <v>20</v>
      </c>
    </row>
    <row r="6" spans="1:15" ht="15" customHeight="1" x14ac:dyDescent="0.25">
      <c r="A6" s="51"/>
      <c r="B6" s="32" t="s">
        <v>24</v>
      </c>
      <c r="C6" s="7">
        <v>0</v>
      </c>
      <c r="D6" s="16">
        <v>4.7E-2</v>
      </c>
      <c r="E6" s="12">
        <v>0.76700000000000002</v>
      </c>
      <c r="F6" s="8">
        <v>0</v>
      </c>
      <c r="G6" s="9">
        <v>0</v>
      </c>
      <c r="I6" s="25">
        <v>300</v>
      </c>
      <c r="J6" s="2" t="s">
        <v>21</v>
      </c>
    </row>
    <row r="7" spans="1:15" ht="15" customHeight="1" x14ac:dyDescent="0.25">
      <c r="A7" s="51"/>
      <c r="B7" s="32" t="s">
        <v>25</v>
      </c>
      <c r="C7" s="7">
        <v>0</v>
      </c>
      <c r="D7" s="8">
        <v>0</v>
      </c>
      <c r="E7" s="16">
        <v>2.1999999999999999E-2</v>
      </c>
      <c r="F7" s="12">
        <v>0.76500000000000001</v>
      </c>
      <c r="G7" s="9">
        <v>0</v>
      </c>
      <c r="I7" s="25">
        <v>300</v>
      </c>
      <c r="J7" s="2" t="s">
        <v>22</v>
      </c>
    </row>
    <row r="8" spans="1:15" ht="15" customHeight="1" thickBot="1" x14ac:dyDescent="0.3">
      <c r="A8" s="51"/>
      <c r="B8" s="32" t="s">
        <v>26</v>
      </c>
      <c r="C8" s="10">
        <v>0</v>
      </c>
      <c r="D8" s="11">
        <v>0</v>
      </c>
      <c r="E8" s="11">
        <v>0</v>
      </c>
      <c r="F8" s="17">
        <v>6.8000000000000005E-2</v>
      </c>
      <c r="G8" s="18">
        <v>0.876</v>
      </c>
      <c r="I8" s="26">
        <v>2</v>
      </c>
      <c r="J8" s="2" t="s">
        <v>23</v>
      </c>
    </row>
    <row r="9" spans="1:15" ht="15" customHeight="1" thickBot="1" x14ac:dyDescent="0.3">
      <c r="B9" s="5"/>
      <c r="C9" s="8"/>
      <c r="D9" s="8"/>
      <c r="E9" s="8"/>
      <c r="F9" s="27"/>
      <c r="G9" s="27"/>
      <c r="I9" s="23"/>
    </row>
    <row r="10" spans="1:15" ht="15" customHeight="1" x14ac:dyDescent="0.25">
      <c r="A10" s="52" t="s">
        <v>13</v>
      </c>
      <c r="B10" s="53"/>
      <c r="C10" s="53"/>
      <c r="D10" s="53"/>
      <c r="E10" s="53"/>
      <c r="F10" s="53"/>
      <c r="G10" s="54"/>
      <c r="H10" s="28" t="s">
        <v>14</v>
      </c>
      <c r="I10" s="52" t="s">
        <v>12</v>
      </c>
      <c r="J10" s="53"/>
      <c r="K10" s="53"/>
      <c r="L10" s="53"/>
      <c r="M10" s="54"/>
    </row>
    <row r="11" spans="1:15" ht="15" customHeight="1" thickBot="1" x14ac:dyDescent="0.3">
      <c r="A11" s="33" t="s">
        <v>3</v>
      </c>
      <c r="B11" s="34" t="s">
        <v>1</v>
      </c>
      <c r="C11" s="34" t="s">
        <v>10</v>
      </c>
      <c r="D11" s="34" t="s">
        <v>11</v>
      </c>
      <c r="E11" s="34" t="s">
        <v>18</v>
      </c>
      <c r="F11" s="34" t="s">
        <v>2</v>
      </c>
      <c r="G11" s="35" t="s">
        <v>0</v>
      </c>
      <c r="H11" s="36" t="s">
        <v>9</v>
      </c>
      <c r="I11" s="34" t="s">
        <v>1</v>
      </c>
      <c r="J11" s="34" t="s">
        <v>10</v>
      </c>
      <c r="K11" s="34" t="s">
        <v>11</v>
      </c>
      <c r="L11" s="34" t="s">
        <v>18</v>
      </c>
      <c r="M11" s="35" t="s">
        <v>2</v>
      </c>
    </row>
    <row r="12" spans="1:15" ht="15" customHeight="1" x14ac:dyDescent="0.2">
      <c r="A12" s="47">
        <v>0</v>
      </c>
      <c r="B12" s="48">
        <v>2000</v>
      </c>
      <c r="C12" s="49">
        <v>500</v>
      </c>
      <c r="D12" s="48">
        <v>300</v>
      </c>
      <c r="E12" s="48">
        <v>300</v>
      </c>
      <c r="F12" s="48">
        <v>2</v>
      </c>
      <c r="G12" s="48">
        <f>SUM(B12:F12)</f>
        <v>3102</v>
      </c>
      <c r="H12" s="43">
        <f>G13/G12</f>
        <v>1.2834278271496291</v>
      </c>
      <c r="I12" s="41">
        <f>B12/G12</f>
        <v>0.64474532559638942</v>
      </c>
      <c r="J12" s="41">
        <f>C12/G12</f>
        <v>0.16118633139909735</v>
      </c>
      <c r="K12" s="41">
        <f>D12/G12</f>
        <v>9.6711798839458407E-2</v>
      </c>
      <c r="L12" s="41">
        <f>E12/G12</f>
        <v>9.6711798839458407E-2</v>
      </c>
      <c r="M12" s="42">
        <f>F12/G12</f>
        <v>6.4474532559638943E-4</v>
      </c>
    </row>
    <row r="13" spans="1:15" ht="15" customHeight="1" x14ac:dyDescent="0.2">
      <c r="A13" s="47">
        <f>A12+1</f>
        <v>1</v>
      </c>
      <c r="B13" s="48">
        <f>E12*(Ph_sa/(1+((E12+F12)*10^-5)))+F12*(Ph_a/(1+((E12+F12)*10^-5)))</f>
        <v>1767.8411198181493</v>
      </c>
      <c r="C13" s="49">
        <f>Psj_h*B12+Psj_sj*C12</f>
        <v>1701.5</v>
      </c>
      <c r="D13" s="48">
        <f>Plj_sj*C12+Plj_lj*D12</f>
        <v>253.6</v>
      </c>
      <c r="E13" s="48">
        <f>Psa_lj*D12+Psa_sa*E12</f>
        <v>236.1</v>
      </c>
      <c r="F13" s="48">
        <f>Pa_sa*E12+Pa_a*F12</f>
        <v>22.152000000000001</v>
      </c>
      <c r="G13" s="48">
        <f>SUM(B13:F13)</f>
        <v>3981.1931198181492</v>
      </c>
      <c r="H13" s="43">
        <f t="shared" ref="H13:H76" si="0">G14/G13</f>
        <v>1.432161618643081</v>
      </c>
      <c r="I13" s="41">
        <f t="shared" ref="I13:I76" si="1">B13/G13</f>
        <v>0.44404806966482946</v>
      </c>
      <c r="J13" s="41">
        <f t="shared" ref="J13:J76" si="2">C13/G13</f>
        <v>0.42738444199806119</v>
      </c>
      <c r="K13" s="41">
        <f t="shared" ref="K13:K76" si="3">D13/G13</f>
        <v>6.3699497202884703E-2</v>
      </c>
      <c r="L13" s="41">
        <f t="shared" ref="L13:L76" si="4">E13/G13</f>
        <v>5.9303830006313396E-2</v>
      </c>
      <c r="M13" s="42">
        <f t="shared" ref="M13:M76" si="5">F13/G13</f>
        <v>5.5641611279112855E-3</v>
      </c>
    </row>
    <row r="14" spans="1:15" ht="15" customHeight="1" x14ac:dyDescent="0.2">
      <c r="A14" s="47">
        <f t="shared" ref="A14:A77" si="6">A13+1</f>
        <v>2</v>
      </c>
      <c r="B14" s="48">
        <f>E13*(Ph_sa/(1+((E13+F13)*10^-5)))+F13*(Ph_a/(1+((E13+F13)*10^-5)))</f>
        <v>2816.1273747322066</v>
      </c>
      <c r="C14" s="49">
        <f>Psj_h*B13+Psj_sj*C13</f>
        <v>2389.4472558772504</v>
      </c>
      <c r="D14" s="48">
        <f>Plj_sj*C13+Plj_lj*D13</f>
        <v>274.48169999999999</v>
      </c>
      <c r="E14" s="48">
        <f>Psa_lj*D13+Psa_sa*E13</f>
        <v>186.19569999999999</v>
      </c>
      <c r="F14" s="48">
        <f>Pa_sa*E13+Pa_a*F13</f>
        <v>35.459952000000001</v>
      </c>
      <c r="G14" s="48">
        <f t="shared" ref="G14:G77" si="7">SUM(B14:F14)</f>
        <v>5701.7119826094577</v>
      </c>
      <c r="H14" s="43">
        <f t="shared" si="0"/>
        <v>1.326439545265639</v>
      </c>
      <c r="I14" s="41">
        <f t="shared" si="1"/>
        <v>0.49390908964212038</v>
      </c>
      <c r="J14" s="41">
        <f t="shared" si="2"/>
        <v>0.41907540457413472</v>
      </c>
      <c r="K14" s="41">
        <f t="shared" si="3"/>
        <v>4.814022539847411E-2</v>
      </c>
      <c r="L14" s="41">
        <f t="shared" si="4"/>
        <v>3.2656104090825235E-2</v>
      </c>
      <c r="M14" s="42">
        <f t="shared" si="5"/>
        <v>6.2191762944453968E-3</v>
      </c>
    </row>
    <row r="15" spans="1:15" ht="15" customHeight="1" x14ac:dyDescent="0.2">
      <c r="A15" s="47">
        <f t="shared" si="6"/>
        <v>3</v>
      </c>
      <c r="B15" s="48">
        <f>E14*(Ph_sa/(1+((E14+F14)*10^-5)))+F14*(Ph_a/(1+((E14+F14)*10^-5)))</f>
        <v>3467.2748322439575</v>
      </c>
      <c r="C15" s="49">
        <f>Psj_h*B14+Psj_sj*C14</f>
        <v>3580.6673988259463</v>
      </c>
      <c r="D15" s="48">
        <f>Plj_sj*C14+Plj_lj*D14</f>
        <v>322.83148492623076</v>
      </c>
      <c r="E15" s="48">
        <f>Psa_lj*D14+Psa_sa*E14</f>
        <v>148.47830789999998</v>
      </c>
      <c r="F15" s="48">
        <f>Pa_sa*E14+Pa_a*F14</f>
        <v>43.724225552</v>
      </c>
      <c r="G15" s="48">
        <f t="shared" si="7"/>
        <v>7562.9762494481338</v>
      </c>
      <c r="H15" s="43">
        <f t="shared" si="0"/>
        <v>1.2267884274792882</v>
      </c>
      <c r="I15" s="41">
        <f t="shared" si="1"/>
        <v>0.45845375125922982</v>
      </c>
      <c r="J15" s="41">
        <f t="shared" si="2"/>
        <v>0.47344686545686637</v>
      </c>
      <c r="K15" s="41">
        <f t="shared" si="3"/>
        <v>4.2685772674453074E-2</v>
      </c>
      <c r="L15" s="41">
        <f t="shared" si="4"/>
        <v>1.9632258915375327E-2</v>
      </c>
      <c r="M15" s="42">
        <f t="shared" si="5"/>
        <v>5.7813516940755346E-3</v>
      </c>
      <c r="O15" s="8"/>
    </row>
    <row r="16" spans="1:15" ht="15" customHeight="1" x14ac:dyDescent="0.2">
      <c r="A16" s="47">
        <f t="shared" si="6"/>
        <v>4</v>
      </c>
      <c r="B16" s="48">
        <f>E15*(Ph_sa/(1+((E15+F15)*10^-5)))+F15*(Ph_a/(1+((E15+F15)*10^-5)))</f>
        <v>3835.5617855685005</v>
      </c>
      <c r="C16" s="49">
        <f>Psj_h*B15+Psj_sj*C15</f>
        <v>4857.6196931393115</v>
      </c>
      <c r="D16" s="48">
        <f>Plj_sj*C15+Plj_lj*D15</f>
        <v>415.90311668323847</v>
      </c>
      <c r="E16" s="48">
        <f>Psa_lj*D15+Psa_sa*E15</f>
        <v>120.68819821187707</v>
      </c>
      <c r="F16" s="48">
        <f>Pa_sa*E15+Pa_a*F15</f>
        <v>48.398946520751998</v>
      </c>
      <c r="G16" s="48">
        <f t="shared" si="7"/>
        <v>9278.1717401236801</v>
      </c>
      <c r="H16" s="43">
        <f t="shared" si="0"/>
        <v>1.1545842062897627</v>
      </c>
      <c r="I16" s="41">
        <f t="shared" si="1"/>
        <v>0.41339629110135134</v>
      </c>
      <c r="J16" s="41">
        <f t="shared" si="2"/>
        <v>0.52355354365046047</v>
      </c>
      <c r="K16" s="41">
        <f t="shared" si="3"/>
        <v>4.4825977394302295E-2</v>
      </c>
      <c r="L16" s="41">
        <f t="shared" si="4"/>
        <v>1.3007756440846854E-2</v>
      </c>
      <c r="M16" s="42">
        <f t="shared" si="5"/>
        <v>5.2164314130390124E-3</v>
      </c>
      <c r="O16" s="8"/>
    </row>
    <row r="17" spans="1:15" ht="15" customHeight="1" x14ac:dyDescent="0.2">
      <c r="A17" s="47">
        <f t="shared" si="6"/>
        <v>5</v>
      </c>
      <c r="B17" s="48">
        <f>E16*(Ph_sa/(1+((E16+F16)*10^-5)))+F16*(Ph_a/(1+((E16+F16)*10^-5)))</f>
        <v>4009.1332739518371</v>
      </c>
      <c r="C17" s="49">
        <f>Psj_h*B16+Psj_sj*C16</f>
        <v>6003.9108495356741</v>
      </c>
      <c r="D17" s="48">
        <f>Plj_sj*C16+Plj_lj*D16</f>
        <v>547.30581607359159</v>
      </c>
      <c r="E17" s="48">
        <f>Psa_lj*D16+Psa_sa*E16</f>
        <v>101.4763401991172</v>
      </c>
      <c r="F17" s="48">
        <f>Pa_sa*E16+Pa_a*F16</f>
        <v>50.604274630586389</v>
      </c>
      <c r="G17" s="48">
        <f t="shared" si="7"/>
        <v>10712.430554390805</v>
      </c>
      <c r="H17" s="43">
        <f t="shared" si="0"/>
        <v>1.1041269853007325</v>
      </c>
      <c r="I17" s="41">
        <f t="shared" si="1"/>
        <v>0.37425057306986004</v>
      </c>
      <c r="J17" s="41">
        <f t="shared" si="2"/>
        <v>0.56046205565130081</v>
      </c>
      <c r="K17" s="41">
        <f t="shared" si="3"/>
        <v>5.1090722436400039E-2</v>
      </c>
      <c r="L17" s="41">
        <f t="shared" si="4"/>
        <v>9.4727652780464602E-3</v>
      </c>
      <c r="M17" s="42">
        <f t="shared" si="5"/>
        <v>4.7238835643928388E-3</v>
      </c>
      <c r="O17" s="8"/>
    </row>
    <row r="18" spans="1:15" ht="15" customHeight="1" x14ac:dyDescent="0.2">
      <c r="A18" s="47">
        <f t="shared" si="6"/>
        <v>6</v>
      </c>
      <c r="B18" s="48">
        <f>E17*(Ph_sa/(1+((E17+F17)*10^-5)))+F17*(Ph_a/(1+((E17+F17)*10^-5)))</f>
        <v>4058.1021313494066</v>
      </c>
      <c r="C18" s="49">
        <f>Psj_h*B17+Psj_sj*C17</f>
        <v>6926.9142871410695</v>
      </c>
      <c r="D18" s="48">
        <f>Plj_sj*C17+Plj_lj*D17</f>
        <v>701.96737085662141</v>
      </c>
      <c r="E18" s="48">
        <f>Psa_lj*D17+Psa_sa*E17</f>
        <v>89.670128205943669</v>
      </c>
      <c r="F18" s="48">
        <f>Pa_sa*E17+Pa_a*F17</f>
        <v>51.229735709933642</v>
      </c>
      <c r="G18" s="48">
        <f t="shared" si="7"/>
        <v>11827.883653262974</v>
      </c>
      <c r="H18" s="43">
        <f t="shared" si="0"/>
        <v>1.0691257117735866</v>
      </c>
      <c r="I18" s="41">
        <f t="shared" si="1"/>
        <v>0.34309621656025441</v>
      </c>
      <c r="J18" s="41">
        <f t="shared" si="2"/>
        <v>0.58564274812004369</v>
      </c>
      <c r="K18" s="41">
        <f t="shared" si="3"/>
        <v>5.9348518419266728E-2</v>
      </c>
      <c r="L18" s="41">
        <f t="shared" si="4"/>
        <v>7.5812487537621539E-3</v>
      </c>
      <c r="M18" s="42">
        <f t="shared" si="5"/>
        <v>4.3312681466731225E-3</v>
      </c>
      <c r="O18" s="8"/>
    </row>
    <row r="19" spans="1:15" ht="15" customHeight="1" x14ac:dyDescent="0.2">
      <c r="A19" s="47">
        <f t="shared" si="6"/>
        <v>7</v>
      </c>
      <c r="B19" s="48">
        <f>E18*(Ph_sa/(1+((E18+F18)*10^-5)))+F18*(Ph_a/(1+((E18+F18)*10^-5)))</f>
        <v>4037.6651546699677</v>
      </c>
      <c r="C19" s="49">
        <f>Psj_h*B18+Psj_sj*C18</f>
        <v>7608.8396825210211</v>
      </c>
      <c r="D19" s="48">
        <f>Plj_sj*C18+Plj_lj*D18</f>
        <v>863.97394494265893</v>
      </c>
      <c r="E19" s="48">
        <f>Psa_lj*D18+Psa_sa*E18</f>
        <v>84.040930236392583</v>
      </c>
      <c r="F19" s="48">
        <f>Pa_sa*E18+Pa_a*F18</f>
        <v>50.974817199906042</v>
      </c>
      <c r="G19" s="48">
        <f t="shared" si="7"/>
        <v>12645.494529569947</v>
      </c>
      <c r="H19" s="43">
        <f t="shared" si="0"/>
        <v>1.0452734875716396</v>
      </c>
      <c r="I19" s="41">
        <f t="shared" si="1"/>
        <v>0.31929673807761177</v>
      </c>
      <c r="J19" s="41">
        <f t="shared" si="2"/>
        <v>0.6017036079315583</v>
      </c>
      <c r="K19" s="41">
        <f t="shared" si="3"/>
        <v>6.8322669621370777E-2</v>
      </c>
      <c r="L19" s="41">
        <f t="shared" si="4"/>
        <v>6.6459188321874732E-3</v>
      </c>
      <c r="M19" s="42">
        <f t="shared" si="5"/>
        <v>4.0310655372716069E-3</v>
      </c>
      <c r="O19" s="8"/>
    </row>
    <row r="20" spans="1:15" ht="15" customHeight="1" x14ac:dyDescent="0.2">
      <c r="A20" s="47">
        <f t="shared" si="6"/>
        <v>8</v>
      </c>
      <c r="B20" s="48">
        <f>E19*(Ph_sa/(1+((E19+F19)*10^-5)))+F19*(Ph_a/(1+((E19+F19)*10^-5)))</f>
        <v>3989.6109503848843</v>
      </c>
      <c r="C20" s="49">
        <f>Psj_h*B19+Psj_sj*C19</f>
        <v>8074.4382762145051</v>
      </c>
      <c r="D20" s="48">
        <f>Plj_sj*C19+Plj_lj*D19</f>
        <v>1020.2834808495074</v>
      </c>
      <c r="E20" s="48">
        <f>Psa_lj*D19+Psa_sa*E19</f>
        <v>83.298738419578825</v>
      </c>
      <c r="F20" s="48">
        <f>Pa_sa*E19+Pa_a*F19</f>
        <v>50.368723123192389</v>
      </c>
      <c r="G20" s="48">
        <f t="shared" si="7"/>
        <v>13218.000168991668</v>
      </c>
      <c r="H20" s="43">
        <f t="shared" si="0"/>
        <v>1.0297288789095662</v>
      </c>
      <c r="I20" s="41">
        <f t="shared" si="1"/>
        <v>0.30183166132378941</v>
      </c>
      <c r="J20" s="41">
        <f t="shared" si="2"/>
        <v>0.61086686132418633</v>
      </c>
      <c r="K20" s="41">
        <f t="shared" si="3"/>
        <v>7.7188944454926536E-2</v>
      </c>
      <c r="L20" s="41">
        <f t="shared" si="4"/>
        <v>6.3019168826303059E-3</v>
      </c>
      <c r="M20" s="42">
        <f t="shared" si="5"/>
        <v>3.8106160144673953E-3</v>
      </c>
    </row>
    <row r="21" spans="1:15" ht="15" customHeight="1" x14ac:dyDescent="0.2">
      <c r="A21" s="47">
        <f t="shared" si="6"/>
        <v>9</v>
      </c>
      <c r="B21" s="48">
        <f>E20*(Ph_sa/(1+((E20+F20)*10^-5)))+F20*(Ph_a/(1+((E20+F20)*10^-5)))</f>
        <v>3943.6258798218832</v>
      </c>
      <c r="C21" s="49">
        <f>Psj_h*B20+Psj_sj*C20</f>
        <v>8369.3174996885937</v>
      </c>
      <c r="D21" s="48">
        <f>Plj_sj*C20+Plj_lj*D20</f>
        <v>1162.0560287936539</v>
      </c>
      <c r="E21" s="48">
        <f>Psa_lj*D20+Psa_sa*E20</f>
        <v>86.169771469666969</v>
      </c>
      <c r="F21" s="48">
        <f>Pa_sa*E20+Pa_a*F20</f>
        <v>49.787315668447889</v>
      </c>
      <c r="G21" s="48">
        <f t="shared" si="7"/>
        <v>13610.956495442246</v>
      </c>
      <c r="H21" s="43">
        <f t="shared" si="0"/>
        <v>1.0205056261302139</v>
      </c>
      <c r="I21" s="41">
        <f t="shared" si="1"/>
        <v>0.28973907022202611</v>
      </c>
      <c r="J21" s="41">
        <f t="shared" si="2"/>
        <v>0.61489561754834321</v>
      </c>
      <c r="K21" s="41">
        <f t="shared" si="3"/>
        <v>8.5376514808696888E-2</v>
      </c>
      <c r="L21" s="41">
        <f t="shared" si="4"/>
        <v>6.330912268988716E-3</v>
      </c>
      <c r="M21" s="42">
        <f t="shared" si="5"/>
        <v>3.6578851519450252E-3</v>
      </c>
    </row>
    <row r="22" spans="1:15" ht="15" customHeight="1" x14ac:dyDescent="0.2">
      <c r="A22" s="47">
        <f t="shared" si="6"/>
        <v>10</v>
      </c>
      <c r="B22" s="48">
        <f>E21*(Ph_sa/(1+((E21+F21)*10^-5)))+F21*(Ph_a/(1+((E21+F21)*10^-5)))</f>
        <v>3918.8667720881899</v>
      </c>
      <c r="C22" s="49">
        <f>Psj_h*B21+Psj_sj*C21</f>
        <v>8545.5776711608523</v>
      </c>
      <c r="D22" s="48">
        <f>Plj_sj*C21+Plj_lj*D21</f>
        <v>1284.6548965700965</v>
      </c>
      <c r="E22" s="48">
        <f>Psa_lj*D21+Psa_sa*E21</f>
        <v>91.485107807755611</v>
      </c>
      <c r="F22" s="48">
        <f>Pa_sa*E21+Pa_a*F21</f>
        <v>49.473232985497702</v>
      </c>
      <c r="G22" s="48">
        <f t="shared" si="7"/>
        <v>13890.057680612392</v>
      </c>
      <c r="H22" s="43">
        <f t="shared" si="0"/>
        <v>1.0160779556247224</v>
      </c>
      <c r="I22" s="41">
        <f t="shared" si="1"/>
        <v>0.28213466511072205</v>
      </c>
      <c r="J22" s="41">
        <f t="shared" si="2"/>
        <v>0.61522981888611494</v>
      </c>
      <c r="K22" s="41">
        <f t="shared" si="3"/>
        <v>9.2487369463066044E-2</v>
      </c>
      <c r="L22" s="41">
        <f t="shared" si="4"/>
        <v>6.5863734990423859E-3</v>
      </c>
      <c r="M22" s="42">
        <f t="shared" si="5"/>
        <v>3.5617730410545351E-3</v>
      </c>
    </row>
    <row r="23" spans="1:15" ht="15" customHeight="1" x14ac:dyDescent="0.2">
      <c r="A23" s="47">
        <f t="shared" si="6"/>
        <v>11</v>
      </c>
      <c r="B23" s="48">
        <f>E22*(Ph_sa/(1+((E22+F22)*10^-5)))+F22*(Ph_a/(1+((E22+F22)*10^-5)))</f>
        <v>3925.8247268029854</v>
      </c>
      <c r="C23" s="49">
        <f>Psj_h*B22+Psj_sj*C22</f>
        <v>8652.7761739856069</v>
      </c>
      <c r="D23" s="48">
        <f>Plj_sj*C22+Plj_lj*D22</f>
        <v>1386.972456213824</v>
      </c>
      <c r="E23" s="48">
        <f>Psa_lj*D22+Psa_sa*E22</f>
        <v>98.248515197475172</v>
      </c>
      <c r="F23" s="48">
        <f>Pa_sa*E22+Pa_a*F22</f>
        <v>49.559539426223367</v>
      </c>
      <c r="G23" s="48">
        <f t="shared" si="7"/>
        <v>14113.381411626113</v>
      </c>
      <c r="H23" s="43">
        <f t="shared" si="0"/>
        <v>1.0151655852542567</v>
      </c>
      <c r="I23" s="41">
        <f t="shared" si="1"/>
        <v>0.27816329852525828</v>
      </c>
      <c r="J23" s="41">
        <f t="shared" si="2"/>
        <v>0.61309022420791026</v>
      </c>
      <c r="K23" s="41">
        <f t="shared" si="3"/>
        <v>9.8273575677001429E-2</v>
      </c>
      <c r="L23" s="41">
        <f t="shared" si="4"/>
        <v>6.9613732054701971E-3</v>
      </c>
      <c r="M23" s="42">
        <f t="shared" si="5"/>
        <v>3.5115283843599621E-3</v>
      </c>
    </row>
    <row r="24" spans="1:15" ht="15" customHeight="1" x14ac:dyDescent="0.2">
      <c r="A24" s="47">
        <f t="shared" si="6"/>
        <v>12</v>
      </c>
      <c r="B24" s="48">
        <f>E23*(Ph_sa/(1+((E23+F23)*10^-5)))+F23*(Ph_a/(1+((E23+F23)*10^-5)))</f>
        <v>3968.3288419191731</v>
      </c>
      <c r="C24" s="49">
        <f>Psj_h*B23+Psj_sj*C23</f>
        <v>8732.8333409038969</v>
      </c>
      <c r="D24" s="48">
        <f>Plj_sj*C23+Plj_lj*D23</f>
        <v>1470.4883540933265</v>
      </c>
      <c r="E24" s="48">
        <f>Psa_lj*D23+Psa_sa*E23</f>
        <v>105.67350816277263</v>
      </c>
      <c r="F24" s="48">
        <f>Pa_sa*E23+Pa_a*F23</f>
        <v>50.095055570799978</v>
      </c>
      <c r="G24" s="48">
        <f t="shared" si="7"/>
        <v>14327.41910064997</v>
      </c>
      <c r="H24" s="43">
        <f t="shared" si="0"/>
        <v>1.0166433353942892</v>
      </c>
      <c r="I24" s="41">
        <f t="shared" si="1"/>
        <v>0.27697443719917064</v>
      </c>
      <c r="J24" s="41">
        <f t="shared" si="2"/>
        <v>0.60951894263410833</v>
      </c>
      <c r="K24" s="41">
        <f t="shared" si="3"/>
        <v>0.10263455991362863</v>
      </c>
      <c r="L24" s="41">
        <f t="shared" si="4"/>
        <v>7.3756136691763771E-3</v>
      </c>
      <c r="M24" s="42">
        <f t="shared" si="5"/>
        <v>3.4964465839159679E-3</v>
      </c>
    </row>
    <row r="25" spans="1:15" ht="15" customHeight="1" x14ac:dyDescent="0.2">
      <c r="A25" s="47">
        <f t="shared" si="6"/>
        <v>13</v>
      </c>
      <c r="B25" s="48">
        <f>E24*(Ph_sa/(1+((E24+F24)*10^-5)))+F24*(Ph_a/(1+((E24+F24)*10^-5)))</f>
        <v>4045.5035557440228</v>
      </c>
      <c r="C25" s="49">
        <f>Psj_h*B24+Psj_sj*C24</f>
        <v>8817.8038069508821</v>
      </c>
      <c r="D25" s="48">
        <f>Plj_sj*C24+Plj_lj*D24</f>
        <v>1538.3077346120645</v>
      </c>
      <c r="E25" s="48">
        <f>Psa_lj*D24+Psa_sa*E24</f>
        <v>113.19097753457424</v>
      </c>
      <c r="F25" s="48">
        <f>Pa_sa*E24+Pa_a*F24</f>
        <v>51.069067235089321</v>
      </c>
      <c r="G25" s="48">
        <f t="shared" si="7"/>
        <v>14565.875142076633</v>
      </c>
      <c r="H25" s="43">
        <f t="shared" si="0"/>
        <v>1.0195296499680815</v>
      </c>
      <c r="I25" s="41">
        <f t="shared" si="1"/>
        <v>0.2777384480015021</v>
      </c>
      <c r="J25" s="41">
        <f t="shared" si="2"/>
        <v>0.60537411730784219</v>
      </c>
      <c r="K25" s="41">
        <f t="shared" si="3"/>
        <v>0.10561038863832732</v>
      </c>
      <c r="L25" s="41">
        <f t="shared" si="4"/>
        <v>7.7709699163628007E-3</v>
      </c>
      <c r="M25" s="42">
        <f t="shared" si="5"/>
        <v>3.5060761359655928E-3</v>
      </c>
    </row>
    <row r="26" spans="1:15" ht="15" customHeight="1" x14ac:dyDescent="0.2">
      <c r="A26" s="47">
        <f t="shared" si="6"/>
        <v>14</v>
      </c>
      <c r="B26" s="48">
        <f>E25*(Ph_sa/(1+((E25+F25)*10^-5)))+F25*(Ph_a/(1+((E25+F25)*10^-5)))</f>
        <v>4153.5244399466337</v>
      </c>
      <c r="C26" s="49">
        <f>Psj_h*B25+Psj_sj*C25</f>
        <v>8929.6309764136859</v>
      </c>
      <c r="D26" s="48">
        <f>Plj_sj*C25+Plj_lj*D25</f>
        <v>1594.3188113741448</v>
      </c>
      <c r="E26" s="48">
        <f>Psa_lj*D25+Psa_sa*E25</f>
        <v>120.43386797541473</v>
      </c>
      <c r="F26" s="48">
        <f>Pa_sa*E25+Pa_a*F25</f>
        <v>52.433489370289294</v>
      </c>
      <c r="G26" s="48">
        <f t="shared" si="7"/>
        <v>14850.341585080168</v>
      </c>
      <c r="H26" s="43">
        <f t="shared" si="0"/>
        <v>1.0230132030405503</v>
      </c>
      <c r="I26" s="41">
        <f t="shared" si="1"/>
        <v>0.27969218190372092</v>
      </c>
      <c r="J26" s="41">
        <f t="shared" si="2"/>
        <v>0.60130811976642351</v>
      </c>
      <c r="K26" s="41">
        <f t="shared" si="3"/>
        <v>0.10735906660732464</v>
      </c>
      <c r="L26" s="41">
        <f t="shared" si="4"/>
        <v>8.1098382340519456E-3</v>
      </c>
      <c r="M26" s="42">
        <f t="shared" si="5"/>
        <v>3.5307934884789543E-3</v>
      </c>
    </row>
    <row r="27" spans="1:15" ht="15" customHeight="1" x14ac:dyDescent="0.2">
      <c r="A27" s="47">
        <f t="shared" si="6"/>
        <v>15</v>
      </c>
      <c r="B27" s="48">
        <f>E26*(Ph_sa/(1+((E26+F26)*10^-5)))+F26*(Ph_a/(1+((E26+F26)*10^-5)))</f>
        <v>4287.0725910388128</v>
      </c>
      <c r="C27" s="49">
        <f>Psj_h*B26+Psj_sj*C26</f>
        <v>9081.159573382798</v>
      </c>
      <c r="D27" s="48">
        <f>Plj_sj*C26+Plj_lj*D26</f>
        <v>1642.5351842154123</v>
      </c>
      <c r="E27" s="48">
        <f>Psa_lj*D26+Psa_sa*E26</f>
        <v>127.20692285142346</v>
      </c>
      <c r="F27" s="48">
        <f>Pa_sa*E26+Pa_a*F26</f>
        <v>54.121239710701623</v>
      </c>
      <c r="G27" s="48">
        <f t="shared" si="7"/>
        <v>15192.095511199146</v>
      </c>
      <c r="H27" s="43">
        <f t="shared" si="0"/>
        <v>1.0264826115401506</v>
      </c>
      <c r="I27" s="41">
        <f t="shared" si="1"/>
        <v>0.28219099780399054</v>
      </c>
      <c r="J27" s="41">
        <f t="shared" si="2"/>
        <v>0.5977555608894406</v>
      </c>
      <c r="K27" s="41">
        <f t="shared" si="3"/>
        <v>0.10811774998416682</v>
      </c>
      <c r="L27" s="41">
        <f t="shared" si="4"/>
        <v>8.3732308526924693E-3</v>
      </c>
      <c r="M27" s="42">
        <f t="shared" si="5"/>
        <v>3.562460469709732E-3</v>
      </c>
    </row>
    <row r="28" spans="1:15" ht="15" customHeight="1" x14ac:dyDescent="0.2">
      <c r="A28" s="47">
        <f t="shared" si="6"/>
        <v>16</v>
      </c>
      <c r="B28" s="48">
        <f>E27*(Ph_sa/(1+((E27+F27)*10^-5)))+F27*(Ph_a/(1+((E27+F27)*10^-5)))</f>
        <v>4440.4443630470341</v>
      </c>
      <c r="C28" s="49">
        <f>Psj_h*B27+Psj_sj*C27</f>
        <v>9277.829179039305</v>
      </c>
      <c r="D28" s="48">
        <f>Plj_sj*C27+Plj_lj*D27</f>
        <v>1686.6389862422129</v>
      </c>
      <c r="E28" s="48">
        <f>Psa_lj*D27+Psa_sa*E27</f>
        <v>133.44907003407801</v>
      </c>
      <c r="F28" s="48">
        <f>Pa_sa*E27+Pa_a*F27</f>
        <v>56.060276740471423</v>
      </c>
      <c r="G28" s="48">
        <f t="shared" si="7"/>
        <v>15594.4218751031</v>
      </c>
      <c r="H28" s="43">
        <f t="shared" si="0"/>
        <v>1.0295361979676125</v>
      </c>
      <c r="I28" s="41">
        <f t="shared" si="1"/>
        <v>0.28474568654169341</v>
      </c>
      <c r="J28" s="41">
        <f t="shared" si="2"/>
        <v>0.59494537555455007</v>
      </c>
      <c r="K28" s="41">
        <f t="shared" si="3"/>
        <v>0.10815655750181903</v>
      </c>
      <c r="L28" s="41">
        <f t="shared" si="4"/>
        <v>8.5574874851329311E-3</v>
      </c>
      <c r="M28" s="42">
        <f t="shared" si="5"/>
        <v>3.5948929168046371E-3</v>
      </c>
    </row>
    <row r="29" spans="1:15" ht="15" customHeight="1" x14ac:dyDescent="0.2">
      <c r="A29" s="47">
        <f t="shared" si="6"/>
        <v>17</v>
      </c>
      <c r="B29" s="48">
        <f>E28*(Ph_sa/(1+((E28+F28)*10^-5)))+F28*(Ph_a/(1+((E28+F28)*10^-5)))</f>
        <v>4608.3199395522424</v>
      </c>
      <c r="C29" s="49">
        <f>Psj_h*B28+Psj_sj*C28</f>
        <v>9519.6138579213784</v>
      </c>
      <c r="D29" s="48">
        <f>Plj_sj*C28+Plj_lj*D28</f>
        <v>1729.7100738626245</v>
      </c>
      <c r="E29" s="48">
        <f>Psa_lj*D28+Psa_sa*E28</f>
        <v>139.19459627339836</v>
      </c>
      <c r="F29" s="48">
        <f>Pa_sa*E28+Pa_a*F28</f>
        <v>58.183339186970272</v>
      </c>
      <c r="G29" s="48">
        <f t="shared" si="7"/>
        <v>16055.021806796614</v>
      </c>
      <c r="H29" s="43">
        <f t="shared" si="0"/>
        <v>1.0319644915181874</v>
      </c>
      <c r="I29" s="41">
        <f t="shared" si="1"/>
        <v>0.28703292932317231</v>
      </c>
      <c r="J29" s="41">
        <f t="shared" si="2"/>
        <v>0.59293683761247928</v>
      </c>
      <c r="K29" s="41">
        <f t="shared" si="3"/>
        <v>0.10773638894282796</v>
      </c>
      <c r="L29" s="41">
        <f t="shared" si="4"/>
        <v>8.669847848756752E-3</v>
      </c>
      <c r="M29" s="42">
        <f t="shared" si="5"/>
        <v>3.6239962727636636E-3</v>
      </c>
    </row>
    <row r="30" spans="1:15" ht="15" customHeight="1" x14ac:dyDescent="0.2">
      <c r="A30" s="47">
        <f t="shared" si="6"/>
        <v>18</v>
      </c>
      <c r="B30" s="48">
        <f>E29*(Ph_sa/(1+((E29+F29)*10^-5)))+F29*(Ph_a/(1+((E29+F29)*10^-5)))</f>
        <v>4786.2271104243418</v>
      </c>
      <c r="C30" s="49">
        <f>Psj_h*B29+Psj_sj*C29</f>
        <v>9802.9045013164923</v>
      </c>
      <c r="D30" s="48">
        <f>Plj_sj*C29+Plj_lj*D29</f>
        <v>1774.1094779749378</v>
      </c>
      <c r="E30" s="48">
        <f>Psa_lj*D29+Psa_sa*E29</f>
        <v>144.5374877741275</v>
      </c>
      <c r="F30" s="48">
        <f>Pa_sa*E29+Pa_a*F29</f>
        <v>60.433837674377045</v>
      </c>
      <c r="G30" s="48">
        <f t="shared" si="7"/>
        <v>16568.212415164278</v>
      </c>
      <c r="H30" s="43">
        <f t="shared" si="0"/>
        <v>1.0337113624314263</v>
      </c>
      <c r="I30" s="41">
        <f t="shared" si="1"/>
        <v>0.28888011515615791</v>
      </c>
      <c r="J30" s="41">
        <f t="shared" si="2"/>
        <v>0.59166941222604397</v>
      </c>
      <c r="K30" s="41">
        <f t="shared" si="3"/>
        <v>0.10707911230973598</v>
      </c>
      <c r="L30" s="41">
        <f t="shared" si="4"/>
        <v>8.7237828772546173E-3</v>
      </c>
      <c r="M30" s="42">
        <f t="shared" si="5"/>
        <v>3.6475774308074517E-3</v>
      </c>
    </row>
    <row r="31" spans="1:15" ht="15" customHeight="1" x14ac:dyDescent="0.2">
      <c r="A31" s="47">
        <f t="shared" si="6"/>
        <v>19</v>
      </c>
      <c r="B31" s="48">
        <f>E30*(Ph_sa/(1+((E30+F30)*10^-5)))+F30*(Ph_a/(1+((E30+F30)*10^-5)))</f>
        <v>4970.7556059681119</v>
      </c>
      <c r="C31" s="49">
        <f>Psj_h*B30+Psj_sj*C30</f>
        <v>10122.145163961924</v>
      </c>
      <c r="D31" s="48">
        <f>Plj_sj*C30+Plj_lj*D30</f>
        <v>1821.4784811686525</v>
      </c>
      <c r="E31" s="48">
        <f>Psa_lj*D30+Psa_sa*E30</f>
        <v>149.60158666265616</v>
      </c>
      <c r="F31" s="48">
        <f>Pa_sa*E30+Pa_a*F30</f>
        <v>62.768590971394964</v>
      </c>
      <c r="G31" s="48">
        <f t="shared" si="7"/>
        <v>17126.749428732739</v>
      </c>
      <c r="H31" s="43">
        <f t="shared" si="0"/>
        <v>1.0348258706379452</v>
      </c>
      <c r="I31" s="41">
        <f t="shared" si="1"/>
        <v>0.2902334518673409</v>
      </c>
      <c r="J31" s="41">
        <f t="shared" si="2"/>
        <v>0.59101379430357515</v>
      </c>
      <c r="K31" s="41">
        <f t="shared" si="3"/>
        <v>0.10635284230367988</v>
      </c>
      <c r="L31" s="41">
        <f t="shared" si="4"/>
        <v>8.7349667422398688E-3</v>
      </c>
      <c r="M31" s="42">
        <f t="shared" si="5"/>
        <v>3.6649447831642273E-3</v>
      </c>
    </row>
    <row r="32" spans="1:15" ht="15" customHeight="1" x14ac:dyDescent="0.2">
      <c r="A32" s="47">
        <f t="shared" si="6"/>
        <v>20</v>
      </c>
      <c r="B32" s="48">
        <f>E31*(Ph_sa/(1+((E31+F31)*10^-5)))+F31*(Ph_a/(1+((E31+F31)*10^-5)))</f>
        <v>5159.5845527633646</v>
      </c>
      <c r="C32" s="49">
        <f>Psj_h*B31+Psj_sj*C31</f>
        <v>10471.128084293709</v>
      </c>
      <c r="D32" s="48">
        <f>Plj_sj*C31+Plj_lj*D31</f>
        <v>1872.8148177625671</v>
      </c>
      <c r="E32" s="48">
        <f>Psa_lj*D31+Psa_sa*E31</f>
        <v>154.51774038264233</v>
      </c>
      <c r="F32" s="48">
        <f>Pa_sa*E31+Pa_a*F31</f>
        <v>65.158193584002603</v>
      </c>
      <c r="G32" s="48">
        <f t="shared" si="7"/>
        <v>17723.203388786285</v>
      </c>
      <c r="H32" s="43">
        <f t="shared" si="0"/>
        <v>1.0354162269613565</v>
      </c>
      <c r="I32" s="41">
        <f t="shared" si="1"/>
        <v>0.29112031496675733</v>
      </c>
      <c r="J32" s="41">
        <f t="shared" si="2"/>
        <v>0.59081464307513032</v>
      </c>
      <c r="K32" s="41">
        <f t="shared" si="3"/>
        <v>0.10567022093463774</v>
      </c>
      <c r="L32" s="41">
        <f t="shared" si="4"/>
        <v>8.7183866817444437E-3</v>
      </c>
      <c r="M32" s="42">
        <f t="shared" si="5"/>
        <v>3.6764343417301799E-3</v>
      </c>
    </row>
    <row r="33" spans="1:13" ht="15" customHeight="1" x14ac:dyDescent="0.2">
      <c r="A33" s="47">
        <f t="shared" si="6"/>
        <v>21</v>
      </c>
      <c r="B33" s="48">
        <f>E32*(Ph_sa/(1+((E32+F32)*10^-5)))+F32*(Ph_a/(1+((E32+F32)*10^-5)))</f>
        <v>5351.3839996172765</v>
      </c>
      <c r="C33" s="49">
        <f>Psj_h*B32+Psj_sj*C32</f>
        <v>10843.922616373748</v>
      </c>
      <c r="D33" s="48">
        <f>Plj_sj*C32+Plj_lj*D32</f>
        <v>1928.5919851856934</v>
      </c>
      <c r="E33" s="48">
        <f>Psa_lj*D32+Psa_sa*E32</f>
        <v>159.40799738349784</v>
      </c>
      <c r="F33" s="48">
        <f>Pa_sa*E32+Pa_a*F32</f>
        <v>67.585783925605966</v>
      </c>
      <c r="G33" s="48">
        <f t="shared" si="7"/>
        <v>18350.892382485821</v>
      </c>
      <c r="H33" s="43">
        <f t="shared" si="0"/>
        <v>1.035612922793254</v>
      </c>
      <c r="I33" s="41">
        <f t="shared" si="1"/>
        <v>0.29161437428103837</v>
      </c>
      <c r="J33" s="41">
        <f t="shared" si="2"/>
        <v>0.59092072419994346</v>
      </c>
      <c r="K33" s="41">
        <f t="shared" si="3"/>
        <v>0.10509526975518371</v>
      </c>
      <c r="L33" s="41">
        <f t="shared" si="4"/>
        <v>8.6866618833009775E-3</v>
      </c>
      <c r="M33" s="42">
        <f t="shared" si="5"/>
        <v>3.6829698805334482E-3</v>
      </c>
    </row>
    <row r="34" spans="1:13" ht="15" customHeight="1" x14ac:dyDescent="0.2">
      <c r="A34" s="47">
        <f t="shared" si="6"/>
        <v>22</v>
      </c>
      <c r="B34" s="48">
        <f>E33*(Ph_sa/(1+((E33+F33)*10^-5)))+F33*(Ph_a/(1+((E33+F33)*10^-5)))</f>
        <v>5545.6440492178317</v>
      </c>
      <c r="C34" s="49">
        <f>Psj_h*B33+Psj_sj*C33</f>
        <v>11235.461799052406</v>
      </c>
      <c r="D34" s="48">
        <f>Plj_sj*C33+Plj_lj*D33</f>
        <v>1988.8944156069929</v>
      </c>
      <c r="E34" s="48">
        <f>Psa_lj*D33+Psa_sa*E33</f>
        <v>164.3761416724611</v>
      </c>
      <c r="F34" s="48">
        <f>Pa_sa*E33+Pa_a*F33</f>
        <v>70.044890540908682</v>
      </c>
      <c r="G34" s="48">
        <f t="shared" si="7"/>
        <v>19004.421296090601</v>
      </c>
      <c r="H34" s="43">
        <f t="shared" si="0"/>
        <v>1.0355433994098699</v>
      </c>
      <c r="I34" s="41">
        <f t="shared" si="1"/>
        <v>0.29180809890583864</v>
      </c>
      <c r="J34" s="41">
        <f t="shared" si="2"/>
        <v>0.59120252198174816</v>
      </c>
      <c r="K34" s="41">
        <f t="shared" si="3"/>
        <v>0.1046543004188256</v>
      </c>
      <c r="L34" s="41">
        <f t="shared" si="4"/>
        <v>8.6493631724673947E-3</v>
      </c>
      <c r="M34" s="42">
        <f t="shared" si="5"/>
        <v>3.6857155211202151E-3</v>
      </c>
    </row>
    <row r="35" spans="1:13" ht="15" customHeight="1" x14ac:dyDescent="0.2">
      <c r="A35" s="47">
        <f t="shared" si="6"/>
        <v>23</v>
      </c>
      <c r="B35" s="48">
        <f>E34*(Ph_sa/(1+((E34+F34)*10^-5)))+F34*(Ph_a/(1+((E34+F34)*10^-5)))</f>
        <v>5742.4746062187332</v>
      </c>
      <c r="C35" s="49">
        <f>Psj_h*B34+Psj_sj*C34</f>
        <v>11641.839377955877</v>
      </c>
      <c r="D35" s="48">
        <f>Plj_sj*C34+Plj_lj*D34</f>
        <v>2053.5487213260267</v>
      </c>
      <c r="E35" s="48">
        <f>Psa_lj*D34+Psa_sa*E34</f>
        <v>169.50342552278659</v>
      </c>
      <c r="F35" s="48">
        <f>Pa_sa*E34+Pa_a*F34</f>
        <v>72.536901747563363</v>
      </c>
      <c r="G35" s="48">
        <f t="shared" si="7"/>
        <v>19679.903032770988</v>
      </c>
      <c r="H35" s="43">
        <f t="shared" si="0"/>
        <v>1.0353173860564004</v>
      </c>
      <c r="I35" s="41">
        <f t="shared" si="1"/>
        <v>0.29179384657822555</v>
      </c>
      <c r="J35" s="41">
        <f t="shared" si="2"/>
        <v>0.5915597936925745</v>
      </c>
      <c r="K35" s="41">
        <f t="shared" si="3"/>
        <v>0.10434750201291419</v>
      </c>
      <c r="L35" s="41">
        <f t="shared" si="4"/>
        <v>8.6130213772155975E-3</v>
      </c>
      <c r="M35" s="42">
        <f t="shared" si="5"/>
        <v>3.6858363390701093E-3</v>
      </c>
    </row>
    <row r="36" spans="1:13" ht="15" customHeight="1" x14ac:dyDescent="0.2">
      <c r="A36" s="47">
        <f t="shared" si="6"/>
        <v>24</v>
      </c>
      <c r="B36" s="48">
        <f>E35*(Ph_sa/(1+((E35+F35)*10^-5)))+F35*(Ph_a/(1+((E35+F35)*10^-5)))</f>
        <v>5942.407252549754</v>
      </c>
      <c r="C36" s="49">
        <f>Psj_h*B35+Psj_sj*C35</f>
        <v>12060.383441900627</v>
      </c>
      <c r="D36" s="48">
        <f>Plj_sj*C35+Plj_lj*D35</f>
        <v>2122.2383200209888</v>
      </c>
      <c r="E36" s="48">
        <f>Psa_lj*D35+Psa_sa*E35</f>
        <v>174.84819239410433</v>
      </c>
      <c r="F36" s="48">
        <f>Pa_sa*E35+Pa_a*F35</f>
        <v>75.068558866415003</v>
      </c>
      <c r="G36" s="48">
        <f t="shared" si="7"/>
        <v>20374.945765731889</v>
      </c>
      <c r="H36" s="43">
        <f t="shared" si="0"/>
        <v>1.0350205185674264</v>
      </c>
      <c r="I36" s="41">
        <f t="shared" si="1"/>
        <v>0.29165266601809264</v>
      </c>
      <c r="J36" s="41">
        <f t="shared" si="2"/>
        <v>0.59192223530649513</v>
      </c>
      <c r="K36" s="41">
        <f t="shared" si="3"/>
        <v>0.10415921320342007</v>
      </c>
      <c r="L36" s="41">
        <f t="shared" si="4"/>
        <v>8.5815292175244525E-3</v>
      </c>
      <c r="M36" s="42">
        <f t="shared" si="5"/>
        <v>3.6843562544677261E-3</v>
      </c>
    </row>
    <row r="37" spans="1:13" ht="15" customHeight="1" x14ac:dyDescent="0.2">
      <c r="A37" s="47">
        <f t="shared" si="6"/>
        <v>25</v>
      </c>
      <c r="B37" s="48">
        <f>E36*(Ph_sa/(1+((E36+F36)*10^-5)))+F36*(Ph_a/(1+((E36+F36)*10^-5)))</f>
        <v>6146.2198190066265</v>
      </c>
      <c r="C37" s="49">
        <f>Psj_h*B36+Psj_sj*C36</f>
        <v>12489.574455127226</v>
      </c>
      <c r="D37" s="48">
        <f>Plj_sj*C36+Plj_lj*D36</f>
        <v>2194.594813225428</v>
      </c>
      <c r="E37" s="48">
        <f>Psa_lj*D36+Psa_sa*E36</f>
        <v>180.44811022195157</v>
      </c>
      <c r="F37" s="48">
        <f>Pa_sa*E36+Pa_a*F36</f>
        <v>77.649734649778637</v>
      </c>
      <c r="G37" s="48">
        <f t="shared" si="7"/>
        <v>21088.486932231008</v>
      </c>
      <c r="H37" s="43">
        <f t="shared" si="0"/>
        <v>1.0347135782525825</v>
      </c>
      <c r="I37" s="41">
        <f t="shared" si="1"/>
        <v>0.29144906596465814</v>
      </c>
      <c r="J37" s="41">
        <f t="shared" si="2"/>
        <v>0.59224611491868273</v>
      </c>
      <c r="K37" s="41">
        <f t="shared" si="3"/>
        <v>0.10406601574963045</v>
      </c>
      <c r="L37" s="41">
        <f t="shared" si="4"/>
        <v>8.5567120487036984E-3</v>
      </c>
      <c r="M37" s="42">
        <f t="shared" si="5"/>
        <v>3.6820913183250297E-3</v>
      </c>
    </row>
    <row r="38" spans="1:13" ht="15" customHeight="1" x14ac:dyDescent="0.2">
      <c r="A38" s="47">
        <f t="shared" si="6"/>
        <v>26</v>
      </c>
      <c r="B38" s="48">
        <f>E37*(Ph_sa/(1+((E37+F37)*10^-5)))+F37*(Ph_a/(1+((E37+F37)*10^-5)))</f>
        <v>6354.7948034037254</v>
      </c>
      <c r="C38" s="49">
        <f>Psj_h*B37+Psj_sj*C37</f>
        <v>12928.869219783912</v>
      </c>
      <c r="D38" s="48">
        <f>Plj_sj*C37+Plj_lj*D37</f>
        <v>2270.264221134883</v>
      </c>
      <c r="E38" s="48">
        <f>Psa_lj*D37+Psa_sa*E37</f>
        <v>186.32389021075238</v>
      </c>
      <c r="F38" s="48">
        <f>Pa_sa*E37+Pa_a*F37</f>
        <v>80.291639048298791</v>
      </c>
      <c r="G38" s="48">
        <f t="shared" si="7"/>
        <v>21820.543773581572</v>
      </c>
      <c r="H38" s="43">
        <f t="shared" si="0"/>
        <v>1.034435060853913</v>
      </c>
      <c r="I38" s="41">
        <f t="shared" si="1"/>
        <v>0.2912299010209618</v>
      </c>
      <c r="J38" s="41">
        <f t="shared" si="2"/>
        <v>0.59250902974457809</v>
      </c>
      <c r="K38" s="41">
        <f t="shared" si="3"/>
        <v>0.10404251354558462</v>
      </c>
      <c r="L38" s="41">
        <f t="shared" si="4"/>
        <v>8.5389205761378529E-3</v>
      </c>
      <c r="M38" s="42">
        <f t="shared" si="5"/>
        <v>3.6796351127376106E-3</v>
      </c>
    </row>
    <row r="39" spans="1:13" ht="15" customHeight="1" x14ac:dyDescent="0.2">
      <c r="A39" s="47">
        <f t="shared" si="6"/>
        <v>27</v>
      </c>
      <c r="B39" s="48">
        <f>E38*(Ph_sa/(1+((E38+F38)*10^-5)))+F38*(Ph_a/(1+((E38+F38)*10^-5)))</f>
        <v>6569.0153723275916</v>
      </c>
      <c r="C39" s="49">
        <f>Psj_h*B38+Psj_sj*C38</f>
        <v>13378.481553805603</v>
      </c>
      <c r="D39" s="48">
        <f>Plj_sj*C38+Plj_lj*D38</f>
        <v>2348.9495109402992</v>
      </c>
      <c r="E39" s="48">
        <f>Psa_lj*D38+Psa_sa*E38</f>
        <v>192.48358887619298</v>
      </c>
      <c r="F39" s="48">
        <f>Pa_sa*E38+Pa_a*F38</f>
        <v>83.005500340640907</v>
      </c>
      <c r="G39" s="48">
        <f t="shared" si="7"/>
        <v>22571.935526290326</v>
      </c>
      <c r="H39" s="43">
        <f t="shared" si="0"/>
        <v>1.0342053614231261</v>
      </c>
      <c r="I39" s="41">
        <f t="shared" si="1"/>
        <v>0.29102579017543395</v>
      </c>
      <c r="J39" s="41">
        <f t="shared" si="2"/>
        <v>0.59270422504189835</v>
      </c>
      <c r="K39" s="41">
        <f t="shared" si="3"/>
        <v>0.10406504609249814</v>
      </c>
      <c r="L39" s="41">
        <f t="shared" si="4"/>
        <v>8.5275624082835327E-3</v>
      </c>
      <c r="M39" s="42">
        <f t="shared" si="5"/>
        <v>3.6773762818860388E-3</v>
      </c>
    </row>
    <row r="40" spans="1:13" ht="15" customHeight="1" x14ac:dyDescent="0.2">
      <c r="A40" s="47">
        <f t="shared" si="6"/>
        <v>28</v>
      </c>
      <c r="B40" s="48">
        <f>E39*(Ph_sa/(1+((E39+F39)*10^-5)))+F39*(Ph_a/(1+((E39+F39)*10^-5)))</f>
        <v>6789.6973853471</v>
      </c>
      <c r="C40" s="49">
        <f>Psj_h*B39+Psj_sj*C39</f>
        <v>13839.157908646463</v>
      </c>
      <c r="D40" s="48">
        <f>Plj_sj*C39+Plj_lj*D39</f>
        <v>2430.4329079200729</v>
      </c>
      <c r="E40" s="48">
        <f>Psa_lj*D39+Psa_sa*E39</f>
        <v>198.92683473097424</v>
      </c>
      <c r="F40" s="48">
        <f>Pa_sa*E39+Pa_a*F39</f>
        <v>85.801702341982548</v>
      </c>
      <c r="G40" s="48">
        <f t="shared" si="7"/>
        <v>23344.016738986589</v>
      </c>
      <c r="H40" s="43">
        <f t="shared" si="0"/>
        <v>1.0340314133528257</v>
      </c>
      <c r="I40" s="41">
        <f t="shared" si="1"/>
        <v>0.29085386038160693</v>
      </c>
      <c r="J40" s="41">
        <f t="shared" si="2"/>
        <v>0.59283533178477532</v>
      </c>
      <c r="K40" s="41">
        <f t="shared" si="3"/>
        <v>0.10411374079684553</v>
      </c>
      <c r="L40" s="41">
        <f t="shared" si="4"/>
        <v>8.5215341025158143E-3</v>
      </c>
      <c r="M40" s="42">
        <f t="shared" si="5"/>
        <v>3.6755329342565992E-3</v>
      </c>
    </row>
    <row r="41" spans="1:13" ht="15" customHeight="1" x14ac:dyDescent="0.2">
      <c r="A41" s="47">
        <f t="shared" si="6"/>
        <v>29</v>
      </c>
      <c r="B41" s="48">
        <f>E40*(Ph_sa/(1+((E40+F40)*10^-5)))+F40*(Ph_a/(1+((E40+F40)*10^-5)))</f>
        <v>7017.5525464207658</v>
      </c>
      <c r="C41" s="49">
        <f>Psj_h*B40+Psj_sj*C40</f>
        <v>14311.973744887757</v>
      </c>
      <c r="D41" s="48">
        <f>Plj_sj*C40+Plj_lj*D40</f>
        <v>2514.5824620810799</v>
      </c>
      <c r="E41" s="48">
        <f>Psa_lj*D40+Psa_sa*E40</f>
        <v>205.64855254343689</v>
      </c>
      <c r="F41" s="48">
        <f>Pa_sa*E40+Pa_a*F40</f>
        <v>88.689316013282962</v>
      </c>
      <c r="G41" s="48">
        <f t="shared" si="7"/>
        <v>24138.446621946325</v>
      </c>
      <c r="H41" s="43">
        <f t="shared" si="0"/>
        <v>1.0339110641421982</v>
      </c>
      <c r="I41" s="41">
        <f t="shared" si="1"/>
        <v>0.29072096710815304</v>
      </c>
      <c r="J41" s="41">
        <f t="shared" si="2"/>
        <v>0.59291196194354601</v>
      </c>
      <c r="K41" s="41">
        <f t="shared" si="3"/>
        <v>0.10417333399552141</v>
      </c>
      <c r="L41" s="41">
        <f t="shared" si="4"/>
        <v>8.5195437703296205E-3</v>
      </c>
      <c r="M41" s="42">
        <f t="shared" si="5"/>
        <v>3.6741931824497741E-3</v>
      </c>
    </row>
    <row r="42" spans="1:13" ht="15" customHeight="1" x14ac:dyDescent="0.2">
      <c r="A42" s="47">
        <f t="shared" si="6"/>
        <v>30</v>
      </c>
      <c r="B42" s="48">
        <f>E41*(Ph_sa/(1+((E41+F41)*10^-5)))+F41*(Ph_a/(1+((E41+F41)*10^-5)))</f>
        <v>7253.1761084580485</v>
      </c>
      <c r="C42" s="49">
        <f>Psj_h*B41+Psj_sj*C41</f>
        <v>14798.16551149011</v>
      </c>
      <c r="D42" s="48">
        <f>Plj_sj*C41+Plj_lj*D41</f>
        <v>2601.3475144259128</v>
      </c>
      <c r="E42" s="48">
        <f>Psa_lj*D41+Psa_sa*E41</f>
        <v>212.64195686151299</v>
      </c>
      <c r="F42" s="48">
        <f>Pa_sa*E41+Pa_a*F41</f>
        <v>91.675942400589577</v>
      </c>
      <c r="G42" s="48">
        <f t="shared" si="7"/>
        <v>24957.007033636175</v>
      </c>
      <c r="H42" s="43">
        <f t="shared" si="0"/>
        <v>1.0338367973805629</v>
      </c>
      <c r="I42" s="41">
        <f t="shared" si="1"/>
        <v>0.29062684073785261</v>
      </c>
      <c r="J42" s="41">
        <f t="shared" si="2"/>
        <v>0.59294632130950897</v>
      </c>
      <c r="K42" s="41">
        <f t="shared" si="3"/>
        <v>0.10423315227342399</v>
      </c>
      <c r="L42" s="41">
        <f t="shared" si="4"/>
        <v>8.5203308463599678E-3</v>
      </c>
      <c r="M42" s="42">
        <f t="shared" si="5"/>
        <v>3.6733548328544354E-3</v>
      </c>
    </row>
    <row r="43" spans="1:13" ht="15" customHeight="1" x14ac:dyDescent="0.2">
      <c r="A43" s="47">
        <f t="shared" si="6"/>
        <v>31</v>
      </c>
      <c r="B43" s="48">
        <f>E42*(Ph_sa/(1+((E42+F42)*10^-5)))+F42*(Ph_a/(1+((E42+F42)*10^-5)))</f>
        <v>7497.052152541235</v>
      </c>
      <c r="C43" s="49">
        <f>Psj_h*B42+Psj_sj*C42</f>
        <v>15299.004227786729</v>
      </c>
      <c r="D43" s="48">
        <f>Plj_sj*C42+Plj_lj*D42</f>
        <v>2690.7473226047105</v>
      </c>
      <c r="E43" s="48">
        <f>Psa_lj*D42+Psa_sa*E42</f>
        <v>219.90074231642754</v>
      </c>
      <c r="F43" s="48">
        <f>Pa_sa*E42+Pa_a*F42</f>
        <v>94.767778609499359</v>
      </c>
      <c r="G43" s="48">
        <f t="shared" si="7"/>
        <v>25801.472223858604</v>
      </c>
      <c r="H43" s="43">
        <f t="shared" si="0"/>
        <v>1.0337986381961906</v>
      </c>
      <c r="I43" s="41">
        <f t="shared" si="1"/>
        <v>0.29056683616715157</v>
      </c>
      <c r="J43" s="41">
        <f t="shared" si="2"/>
        <v>0.59295082447426195</v>
      </c>
      <c r="K43" s="41">
        <f t="shared" si="3"/>
        <v>0.10428658098496327</v>
      </c>
      <c r="L43" s="41">
        <f t="shared" si="4"/>
        <v>8.5227982499806922E-3</v>
      </c>
      <c r="M43" s="42">
        <f t="shared" si="5"/>
        <v>3.6729601236423887E-3</v>
      </c>
    </row>
    <row r="44" spans="1:13" ht="15" customHeight="1" x14ac:dyDescent="0.2">
      <c r="A44" s="47">
        <f t="shared" si="6"/>
        <v>32</v>
      </c>
      <c r="B44" s="48">
        <f>E43*(Ph_sa/(1+((E43+F43)*10^-5)))+F43*(Ph_a/(1+((E43+F43)*10^-5)))</f>
        <v>7749.5699447298575</v>
      </c>
      <c r="C44" s="49">
        <f>Psj_h*B43+Psj_sj*C43</f>
        <v>15815.710175099404</v>
      </c>
      <c r="D44" s="48">
        <f>Plj_sj*C43+Plj_lj*D43</f>
        <v>2782.8563951437891</v>
      </c>
      <c r="E44" s="48">
        <f>Psa_lj*D43+Psa_sa*E43</f>
        <v>227.4205089693707</v>
      </c>
      <c r="F44" s="48">
        <f>Pa_sa*E43+Pa_a*F43</f>
        <v>97.969824539438505</v>
      </c>
      <c r="G44" s="48">
        <f t="shared" si="7"/>
        <v>26673.526848481863</v>
      </c>
      <c r="H44" s="43">
        <f t="shared" si="0"/>
        <v>1.033786230647824</v>
      </c>
      <c r="I44" s="41">
        <f t="shared" si="1"/>
        <v>0.29053413104127729</v>
      </c>
      <c r="J44" s="41">
        <f t="shared" si="2"/>
        <v>0.5929365945845877</v>
      </c>
      <c r="K44" s="41">
        <f t="shared" si="3"/>
        <v>0.10433027514328037</v>
      </c>
      <c r="L44" s="41">
        <f t="shared" si="4"/>
        <v>8.5260756952474197E-3</v>
      </c>
      <c r="M44" s="42">
        <f t="shared" si="5"/>
        <v>3.67292353560716E-3</v>
      </c>
    </row>
    <row r="45" spans="1:13" ht="15" customHeight="1" x14ac:dyDescent="0.2">
      <c r="A45" s="47">
        <f t="shared" si="6"/>
        <v>33</v>
      </c>
      <c r="B45" s="48">
        <f>E44*(Ph_sa/(1+((E44+F44)*10^-5)))+F44*(Ph_a/(1+((E44+F44)*10^-5)))</f>
        <v>8011.0458887219138</v>
      </c>
      <c r="C45" s="49">
        <f>Psj_h*B44+Psj_sj*C44</f>
        <v>16349.403965787533</v>
      </c>
      <c r="D45" s="48">
        <f>Plj_sj*C44+Plj_lj*D44</f>
        <v>2877.7892333049581</v>
      </c>
      <c r="E45" s="48">
        <f>Psa_lj*D44+Psa_sa*E44</f>
        <v>235.19953005473195</v>
      </c>
      <c r="F45" s="48">
        <f>Pa_sa*E44+Pa_a*F44</f>
        <v>101.28616090646534</v>
      </c>
      <c r="G45" s="48">
        <f t="shared" si="7"/>
        <v>27574.724778775599</v>
      </c>
      <c r="H45" s="43">
        <f t="shared" si="0"/>
        <v>1.0337901690919598</v>
      </c>
      <c r="I45" s="41">
        <f t="shared" si="1"/>
        <v>0.29052133622338294</v>
      </c>
      <c r="J45" s="41">
        <f t="shared" si="2"/>
        <v>0.59291267988907548</v>
      </c>
      <c r="K45" s="41">
        <f t="shared" si="3"/>
        <v>0.10436329850588415</v>
      </c>
      <c r="L45" s="41">
        <f t="shared" si="4"/>
        <v>8.5295331845257859E-3</v>
      </c>
      <c r="M45" s="42">
        <f t="shared" si="5"/>
        <v>3.6731521971318385E-3</v>
      </c>
    </row>
    <row r="46" spans="1:13" ht="15" customHeight="1" x14ac:dyDescent="0.2">
      <c r="A46" s="47">
        <f t="shared" si="6"/>
        <v>34</v>
      </c>
      <c r="B46" s="48">
        <f>E45*(Ph_sa/(1+((E45+F45)*10^-5)))+F45*(Ph_a/(1+((E45+F45)*10^-5)))</f>
        <v>8281.7468519194717</v>
      </c>
      <c r="C46" s="49">
        <f>Psj_h*B45+Psj_sj*C45</f>
        <v>16901.086962835929</v>
      </c>
      <c r="D46" s="48">
        <f>Plj_sj*C45+Plj_lj*D45</f>
        <v>2975.6863283369166</v>
      </c>
      <c r="E46" s="48">
        <f>Psa_lj*D45+Psa_sa*E45</f>
        <v>243.23900362457903</v>
      </c>
      <c r="F46" s="48">
        <f>Pa_sa*E45+Pa_a*F45</f>
        <v>104.72024499778541</v>
      </c>
      <c r="G46" s="48">
        <f t="shared" si="7"/>
        <v>28506.479391714682</v>
      </c>
      <c r="H46" s="43">
        <f t="shared" si="0"/>
        <v>1.033802715784143</v>
      </c>
      <c r="I46" s="41">
        <f t="shared" si="1"/>
        <v>0.29052155961169079</v>
      </c>
      <c r="J46" s="41">
        <f t="shared" si="2"/>
        <v>0.59288580433219606</v>
      </c>
      <c r="K46" s="41">
        <f t="shared" si="3"/>
        <v>0.10438631468471657</v>
      </c>
      <c r="L46" s="41">
        <f t="shared" si="4"/>
        <v>8.5327619830625479E-3</v>
      </c>
      <c r="M46" s="42">
        <f t="shared" si="5"/>
        <v>3.6735593883340792E-3</v>
      </c>
    </row>
    <row r="47" spans="1:13" ht="15" customHeight="1" x14ac:dyDescent="0.2">
      <c r="A47" s="47">
        <f t="shared" si="6"/>
        <v>35</v>
      </c>
      <c r="B47" s="48">
        <f>E46*(Ph_sa/(1+((E46+F46)*10^-5)))+F46*(Ph_a/(1+((E46+F46)*10^-5)))</f>
        <v>8561.9119277315931</v>
      </c>
      <c r="C47" s="49">
        <f>Psj_h*B46+Psj_sj*C46</f>
        <v>17471.643259919299</v>
      </c>
      <c r="D47" s="48">
        <f>Plj_sj*C46+Plj_lj*D46</f>
        <v>3076.7025010877041</v>
      </c>
      <c r="E47" s="48">
        <f>Psa_lj*D46+Psa_sa*E46</f>
        <v>251.54293699621513</v>
      </c>
      <c r="F47" s="48">
        <f>Pa_sa*E46+Pa_a*F46</f>
        <v>108.27518686453141</v>
      </c>
      <c r="G47" s="48">
        <f t="shared" si="7"/>
        <v>29470.075812599342</v>
      </c>
      <c r="H47" s="43">
        <f t="shared" si="0"/>
        <v>1.0338180551318896</v>
      </c>
      <c r="I47" s="41">
        <f t="shared" si="1"/>
        <v>0.29052900922878244</v>
      </c>
      <c r="J47" s="41">
        <f t="shared" si="2"/>
        <v>0.59286047891501004</v>
      </c>
      <c r="K47" s="41">
        <f t="shared" si="3"/>
        <v>0.10440090214400879</v>
      </c>
      <c r="L47" s="41">
        <f t="shared" si="4"/>
        <v>8.5355374921931137E-3</v>
      </c>
      <c r="M47" s="42">
        <f t="shared" si="5"/>
        <v>3.6740722200056409E-3</v>
      </c>
    </row>
    <row r="48" spans="1:13" ht="15" customHeight="1" x14ac:dyDescent="0.2">
      <c r="A48" s="47">
        <f t="shared" si="6"/>
        <v>36</v>
      </c>
      <c r="B48" s="48">
        <f>E47*(Ph_sa/(1+((E47+F47)*10^-5)))+F47*(Ph_a/(1+((E47+F47)*10^-5)))</f>
        <v>8851.7708614431176</v>
      </c>
      <c r="C48" s="49">
        <f>Psj_h*B47+Psj_sj*C47</f>
        <v>18061.855762942094</v>
      </c>
      <c r="D48" s="48">
        <f>Plj_sj*C47+Plj_lj*D47</f>
        <v>3180.9980515504762</v>
      </c>
      <c r="E48" s="48">
        <f>Psa_lj*D47+Psa_sa*E47</f>
        <v>260.11780182603405</v>
      </c>
      <c r="F48" s="48">
        <f>Pa_sa*E47+Pa_a*F47</f>
        <v>111.95398340907214</v>
      </c>
      <c r="G48" s="48">
        <f t="shared" si="7"/>
        <v>30466.696461170792</v>
      </c>
      <c r="H48" s="43">
        <f t="shared" si="0"/>
        <v>1.0338322305979328</v>
      </c>
      <c r="I48" s="41">
        <f t="shared" si="1"/>
        <v>0.29053924086336458</v>
      </c>
      <c r="J48" s="41">
        <f t="shared" si="2"/>
        <v>0.59283932493178493</v>
      </c>
      <c r="K48" s="41">
        <f t="shared" si="3"/>
        <v>0.10440902431297716</v>
      </c>
      <c r="L48" s="41">
        <f t="shared" si="4"/>
        <v>8.5377750803257938E-3</v>
      </c>
      <c r="M48" s="42">
        <f t="shared" si="5"/>
        <v>3.674634811547596E-3</v>
      </c>
    </row>
    <row r="49" spans="1:13" ht="15" customHeight="1" x14ac:dyDescent="0.2">
      <c r="A49" s="47">
        <f t="shared" si="6"/>
        <v>37</v>
      </c>
      <c r="B49" s="48">
        <f>E48*(Ph_sa/(1+((E48+F48)*10^-5)))+F48*(Ph_a/(1+((E48+F48)*10^-5)))</f>
        <v>9151.5583266609101</v>
      </c>
      <c r="C49" s="49">
        <f>Psj_h*B48+Psj_sj*C48</f>
        <v>18672.429932822397</v>
      </c>
      <c r="D49" s="48">
        <f>Plj_sj*C48+Plj_lj*D48</f>
        <v>3288.7327263974939</v>
      </c>
      <c r="E49" s="48">
        <f>Psa_lj*D48+Psa_sa*E48</f>
        <v>268.97207553102652</v>
      </c>
      <c r="F49" s="48">
        <f>Pa_sa*E48+Pa_a*F48</f>
        <v>115.7596999905175</v>
      </c>
      <c r="G49" s="48">
        <f t="shared" si="7"/>
        <v>31497.452761402346</v>
      </c>
      <c r="H49" s="43">
        <f t="shared" si="0"/>
        <v>1.0338428915103601</v>
      </c>
      <c r="I49" s="41">
        <f t="shared" si="1"/>
        <v>0.29054915633925249</v>
      </c>
      <c r="J49" s="41">
        <f t="shared" si="2"/>
        <v>0.59282349192706763</v>
      </c>
      <c r="K49" s="41">
        <f t="shared" si="3"/>
        <v>0.10441265683641496</v>
      </c>
      <c r="L49" s="41">
        <f t="shared" si="4"/>
        <v>8.5394865917738805E-3</v>
      </c>
      <c r="M49" s="42">
        <f t="shared" si="5"/>
        <v>3.6752083054910371E-3</v>
      </c>
    </row>
    <row r="50" spans="1:13" ht="15" customHeight="1" x14ac:dyDescent="0.2">
      <c r="A50" s="47">
        <f t="shared" si="6"/>
        <v>38</v>
      </c>
      <c r="B50" s="48">
        <f>E49*(Ph_sa/(1+((E49+F49)*10^-5)))+F49*(Ph_a/(1+((E49+F49)*10^-5)))</f>
        <v>9461.5239607096082</v>
      </c>
      <c r="C50" s="49">
        <f>Psj_h*B49+Psj_sj*C49</f>
        <v>19304.02011327026</v>
      </c>
      <c r="D50" s="48">
        <f>Plj_sj*C49+Plj_lj*D49</f>
        <v>3400.0622079895306</v>
      </c>
      <c r="E50" s="48">
        <f>Psa_lj*D49+Psa_sa*E49</f>
        <v>278.11575776198015</v>
      </c>
      <c r="F50" s="48">
        <f>Pa_sa*E49+Pa_a*F49</f>
        <v>119.69559832780314</v>
      </c>
      <c r="G50" s="48">
        <f t="shared" si="7"/>
        <v>32563.417638059182</v>
      </c>
      <c r="H50" s="43">
        <f t="shared" si="0"/>
        <v>1.0338489509583748</v>
      </c>
      <c r="I50" s="41">
        <f t="shared" si="1"/>
        <v>0.29055684713054358</v>
      </c>
      <c r="J50" s="41">
        <f t="shared" si="2"/>
        <v>0.59281308638526564</v>
      </c>
      <c r="K50" s="41">
        <f t="shared" si="3"/>
        <v>0.10441355529020505</v>
      </c>
      <c r="L50" s="41">
        <f t="shared" si="4"/>
        <v>8.5407422787504485E-3</v>
      </c>
      <c r="M50" s="42">
        <f t="shared" si="5"/>
        <v>3.6757689152353092E-3</v>
      </c>
    </row>
    <row r="51" spans="1:13" ht="15" customHeight="1" x14ac:dyDescent="0.2">
      <c r="A51" s="47">
        <f t="shared" si="6"/>
        <v>39</v>
      </c>
      <c r="B51" s="48">
        <f>E50*(Ph_sa/(1+((E50+F50)*10^-5)))+F50*(Ph_a/(1+((E50+F50)*10^-5)))</f>
        <v>9781.9385538406259</v>
      </c>
      <c r="C51" s="49">
        <f>Psj_h*B50+Psj_sj*C50</f>
        <v>19957.254813107978</v>
      </c>
      <c r="D51" s="48">
        <f>Plj_sj*C50+Plj_lj*D50</f>
        <v>3515.1366588516721</v>
      </c>
      <c r="E51" s="48">
        <f>Psa_lj*D50+Psa_sa*E50</f>
        <v>287.55992326368448</v>
      </c>
      <c r="F51" s="48">
        <f>Pa_sa*E50+Pa_a*F50</f>
        <v>123.76521566297021</v>
      </c>
      <c r="G51" s="48">
        <f t="shared" si="7"/>
        <v>33665.655164726923</v>
      </c>
      <c r="H51" s="43">
        <f t="shared" si="0"/>
        <v>1.0338502280273587</v>
      </c>
      <c r="I51" s="41">
        <f t="shared" si="1"/>
        <v>0.29056136011544548</v>
      </c>
      <c r="J51" s="41">
        <f t="shared" si="2"/>
        <v>0.59280755759710047</v>
      </c>
      <c r="K51" s="41">
        <f t="shared" si="3"/>
        <v>0.10441313682006238</v>
      </c>
      <c r="L51" s="41">
        <f t="shared" si="4"/>
        <v>8.5416404895923264E-3</v>
      </c>
      <c r="M51" s="42">
        <f t="shared" si="5"/>
        <v>3.6763049777995944E-3</v>
      </c>
    </row>
    <row r="52" spans="1:13" ht="15" customHeight="1" x14ac:dyDescent="0.2">
      <c r="A52" s="47">
        <f t="shared" si="6"/>
        <v>40</v>
      </c>
      <c r="B52" s="48">
        <f>E51*(Ph_sa/(1+((E51+F51)*10^-5)))+F51*(Ph_a/(1+((E51+F51)*10^-5)))</f>
        <v>10113.097066236573</v>
      </c>
      <c r="C52" s="49">
        <f>Psj_h*B51+Psj_sj*C51</f>
        <v>20632.758657457329</v>
      </c>
      <c r="D52" s="48">
        <f>Plj_sj*C51+Plj_lj*D51</f>
        <v>3634.1007935553075</v>
      </c>
      <c r="E52" s="48">
        <f>Psa_lj*D51+Psa_sa*E51</f>
        <v>297.31634779145543</v>
      </c>
      <c r="F52" s="48">
        <f>Pa_sa*E51+Pa_a*F51</f>
        <v>127.97240370269245</v>
      </c>
      <c r="G52" s="48">
        <f t="shared" si="7"/>
        <v>34805.245268743354</v>
      </c>
      <c r="H52" s="43">
        <f t="shared" si="0"/>
        <v>1.0338471217021645</v>
      </c>
      <c r="I52" s="41">
        <f t="shared" si="1"/>
        <v>0.29056244218794747</v>
      </c>
      <c r="J52" s="41">
        <f t="shared" si="2"/>
        <v>0.59280601237384345</v>
      </c>
      <c r="K52" s="41">
        <f t="shared" si="3"/>
        <v>0.10441244604068026</v>
      </c>
      <c r="L52" s="41">
        <f t="shared" si="4"/>
        <v>8.5422856668807504E-3</v>
      </c>
      <c r="M52" s="42">
        <f t="shared" si="5"/>
        <v>3.6768137306481593E-3</v>
      </c>
    </row>
    <row r="53" spans="1:13" ht="15" customHeight="1" x14ac:dyDescent="0.2">
      <c r="A53" s="47">
        <f t="shared" si="6"/>
        <v>41</v>
      </c>
      <c r="B53" s="48">
        <f>E52*(Ph_sa/(1+((E52+F52)*10^-5)))+F52*(Ph_a/(1+((E52+F52)*10^-5)))</f>
        <v>10455.319258956535</v>
      </c>
      <c r="C53" s="49">
        <f>Psj_h*B52+Psj_sj*C52</f>
        <v>21331.16985590219</v>
      </c>
      <c r="D53" s="48">
        <f>Plj_sj*C52+Plj_lj*D52</f>
        <v>3757.0949655574154</v>
      </c>
      <c r="E53" s="48">
        <f>Psa_lj*D52+Psa_sa*E52</f>
        <v>307.39722351868016</v>
      </c>
      <c r="F53" s="48">
        <f>Pa_sa*E52+Pa_a*F52</f>
        <v>132.32133729337755</v>
      </c>
      <c r="G53" s="48">
        <f t="shared" si="7"/>
        <v>35983.302641228198</v>
      </c>
      <c r="H53" s="43">
        <f t="shared" si="0"/>
        <v>1.0338403421139404</v>
      </c>
      <c r="I53" s="41">
        <f t="shared" si="1"/>
        <v>0.29056030134869437</v>
      </c>
      <c r="J53" s="41">
        <f t="shared" si="2"/>
        <v>0.59280744929349005</v>
      </c>
      <c r="K53" s="41">
        <f t="shared" si="3"/>
        <v>0.10441217703159603</v>
      </c>
      <c r="L53" s="41">
        <f t="shared" si="4"/>
        <v>8.5427740356016392E-3</v>
      </c>
      <c r="M53" s="42">
        <f t="shared" si="5"/>
        <v>3.6772982906179705E-3</v>
      </c>
    </row>
    <row r="54" spans="1:13" ht="15" customHeight="1" x14ac:dyDescent="0.2">
      <c r="A54" s="47">
        <f t="shared" si="6"/>
        <v>42</v>
      </c>
      <c r="B54" s="48">
        <f>E53*(Ph_sa/(1+((E53+F53)*10^-5)))+F53*(Ph_a/(1+((E53+F53)*10^-5)))</f>
        <v>10808.948714789653</v>
      </c>
      <c r="C54" s="49">
        <f>Psj_h*B53+Psj_sj*C53</f>
        <v>22053.1529084949</v>
      </c>
      <c r="D54" s="48">
        <f>Plj_sj*C53+Plj_lj*D53</f>
        <v>3884.2568218099409</v>
      </c>
      <c r="E54" s="48">
        <f>Psa_lj*D53+Psa_sa*E53</f>
        <v>317.81496523405349</v>
      </c>
      <c r="F54" s="48">
        <f>Pa_sa*E53+Pa_a*F53</f>
        <v>136.81650266826898</v>
      </c>
      <c r="G54" s="48">
        <f t="shared" si="7"/>
        <v>37200.989912996811</v>
      </c>
      <c r="H54" s="43">
        <f t="shared" si="0"/>
        <v>1.0338307083668434</v>
      </c>
      <c r="I54" s="41">
        <f t="shared" si="1"/>
        <v>0.2905554056510028</v>
      </c>
      <c r="J54" s="41">
        <f t="shared" si="2"/>
        <v>0.59281091605549585</v>
      </c>
      <c r="K54" s="41">
        <f t="shared" si="3"/>
        <v>0.10441272748102083</v>
      </c>
      <c r="L54" s="41">
        <f t="shared" si="4"/>
        <v>8.5431857049325273E-3</v>
      </c>
      <c r="M54" s="42">
        <f t="shared" si="5"/>
        <v>3.6777651075481132E-3</v>
      </c>
    </row>
    <row r="55" spans="1:13" ht="15" customHeight="1" x14ac:dyDescent="0.2">
      <c r="A55" s="47">
        <f t="shared" si="6"/>
        <v>43</v>
      </c>
      <c r="B55" s="48">
        <f>E54*(Ph_sa/(1+((E54+F54)*10^-5)))+F54*(Ph_a/(1+((E54+F54)*10^-5)))</f>
        <v>11174.350935061681</v>
      </c>
      <c r="C55" s="49">
        <f>Psj_h*B54+Psj_sj*C54</f>
        <v>22799.406877154928</v>
      </c>
      <c r="D55" s="48">
        <f>Plj_sj*C54+Plj_lj*D54</f>
        <v>4015.7231690274848</v>
      </c>
      <c r="E55" s="48">
        <f>Psa_lj*D54+Psa_sa*E54</f>
        <v>328.58209848386963</v>
      </c>
      <c r="F55" s="48">
        <f>Pa_sa*E54+Pa_a*F54</f>
        <v>141.46267397331926</v>
      </c>
      <c r="G55" s="48">
        <f t="shared" si="7"/>
        <v>38459.525753701288</v>
      </c>
      <c r="H55" s="43">
        <f t="shared" si="0"/>
        <v>1.0338190109240586</v>
      </c>
      <c r="I55" s="41">
        <f t="shared" si="1"/>
        <v>0.29054832882296466</v>
      </c>
      <c r="J55" s="41">
        <f t="shared" si="2"/>
        <v>0.59281560108579201</v>
      </c>
      <c r="K55" s="41">
        <f t="shared" si="3"/>
        <v>0.10441426643543615</v>
      </c>
      <c r="L55" s="41">
        <f t="shared" si="4"/>
        <v>8.5435816496579487E-3</v>
      </c>
      <c r="M55" s="42">
        <f t="shared" si="5"/>
        <v>3.6782220061490254E-3</v>
      </c>
    </row>
    <row r="56" spans="1:13" ht="15" customHeight="1" x14ac:dyDescent="0.2">
      <c r="A56" s="47">
        <f t="shared" si="6"/>
        <v>44</v>
      </c>
      <c r="B56" s="48">
        <f>E55*(Ph_sa/(1+((E55+F55)*10^-5)))+F55*(Ph_a/(1+((E55+F55)*10^-5)))</f>
        <v>11551.911065466616</v>
      </c>
      <c r="C56" s="49">
        <f>Psj_h*B55+Psj_sj*C55</f>
        <v>23570.669915806549</v>
      </c>
      <c r="D56" s="48">
        <f>Plj_sj*C55+Plj_lj*D55</f>
        <v>4151.6317938703623</v>
      </c>
      <c r="E56" s="48">
        <f>Psa_lj*D55+Psa_sa*E55</f>
        <v>339.71121505876494</v>
      </c>
      <c r="F56" s="48">
        <f>Pa_sa*E55+Pa_a*F55</f>
        <v>146.26488509753079</v>
      </c>
      <c r="G56" s="48">
        <f t="shared" si="7"/>
        <v>39760.188875299827</v>
      </c>
      <c r="H56" s="43">
        <f t="shared" si="0"/>
        <v>1.0338059298120104</v>
      </c>
      <c r="I56" s="41">
        <f t="shared" si="1"/>
        <v>0.29053964259820192</v>
      </c>
      <c r="J56" s="41">
        <f t="shared" si="2"/>
        <v>0.59282087390810478</v>
      </c>
      <c r="K56" s="41">
        <f t="shared" si="3"/>
        <v>0.10441680261859811</v>
      </c>
      <c r="L56" s="41">
        <f t="shared" si="4"/>
        <v>8.5440040570280915E-3</v>
      </c>
      <c r="M56" s="42">
        <f t="shared" si="5"/>
        <v>3.6786768180669975E-3</v>
      </c>
    </row>
    <row r="57" spans="1:13" ht="15" customHeight="1" x14ac:dyDescent="0.2">
      <c r="A57" s="47">
        <f t="shared" si="6"/>
        <v>45</v>
      </c>
      <c r="B57" s="48">
        <f>E56*(Ph_sa/(1+((E56+F56)*10^-5)))+F56*(Ph_a/(1+((E56+F56)*10^-5)))</f>
        <v>11942.031656832509</v>
      </c>
      <c r="C57" s="49">
        <f>Psj_h*B56+Psj_sj*C56</f>
        <v>24367.720920001968</v>
      </c>
      <c r="D57" s="48">
        <f>Plj_sj*C56+Plj_lj*D56</f>
        <v>4292.1230719414762</v>
      </c>
      <c r="E57" s="48">
        <f>Psa_lj*D56+Psa_sa*E56</f>
        <v>351.21497898510313</v>
      </c>
      <c r="F57" s="48">
        <f>Pa_sa*E56+Pa_a*F56</f>
        <v>151.22840196943298</v>
      </c>
      <c r="G57" s="48">
        <f t="shared" si="7"/>
        <v>41104.31902973049</v>
      </c>
      <c r="H57" s="43">
        <f t="shared" si="0"/>
        <v>1.0337919967723321</v>
      </c>
      <c r="I57" s="41">
        <f t="shared" si="1"/>
        <v>0.29052985035939688</v>
      </c>
      <c r="J57" s="41">
        <f t="shared" si="2"/>
        <v>0.59282628918817393</v>
      </c>
      <c r="K57" s="41">
        <f t="shared" si="3"/>
        <v>0.10442024520189742</v>
      </c>
      <c r="L57" s="41">
        <f t="shared" si="4"/>
        <v>8.5444787135646651E-3</v>
      </c>
      <c r="M57" s="42">
        <f t="shared" si="5"/>
        <v>3.6791365369670871E-3</v>
      </c>
    </row>
    <row r="58" spans="1:13" ht="15" customHeight="1" x14ac:dyDescent="0.2">
      <c r="A58" s="47">
        <f t="shared" si="6"/>
        <v>46</v>
      </c>
      <c r="B58" s="48">
        <f>E57*(Ph_sa/(1+((E57+F57)*10^-5)))+F57*(Ph_a/(1+((E57+F57)*10^-5)))</f>
        <v>12345.13072596699</v>
      </c>
      <c r="C58" s="49">
        <f>Psj_h*B57+Psj_sj*C57</f>
        <v>25191.379175123329</v>
      </c>
      <c r="D58" s="48">
        <f>Plj_sj*C57+Plj_lj*D57</f>
        <v>4437.3412794192045</v>
      </c>
      <c r="E58" s="48">
        <f>Psa_lj*D57+Psa_sa*E57</f>
        <v>363.10616650631636</v>
      </c>
      <c r="F58" s="48">
        <f>Pa_sa*E57+Pa_a*F57</f>
        <v>156.3586986962103</v>
      </c>
      <c r="G58" s="48">
        <f t="shared" si="7"/>
        <v>42493.316045712054</v>
      </c>
      <c r="H58" s="43">
        <f t="shared" si="0"/>
        <v>1.0337775889416174</v>
      </c>
      <c r="I58" s="41">
        <f t="shared" si="1"/>
        <v>0.29051935397761741</v>
      </c>
      <c r="J58" s="41">
        <f t="shared" si="2"/>
        <v>0.59283156786407964</v>
      </c>
      <c r="K58" s="41">
        <f t="shared" si="3"/>
        <v>0.10442445288679632</v>
      </c>
      <c r="L58" s="41">
        <f t="shared" si="4"/>
        <v>8.545018376906759E-3</v>
      </c>
      <c r="M58" s="42">
        <f t="shared" si="5"/>
        <v>3.6796068945997981E-3</v>
      </c>
    </row>
    <row r="59" spans="1:13" ht="15" customHeight="1" x14ac:dyDescent="0.2">
      <c r="A59" s="47">
        <f t="shared" si="6"/>
        <v>47</v>
      </c>
      <c r="B59" s="48">
        <f>E58*(Ph_sa/(1+((E58+F58)*10^-5)))+F58*(Ph_a/(1+((E58+F58)*10^-5)))</f>
        <v>12761.640260280743</v>
      </c>
      <c r="C59" s="49">
        <f>Psj_h*B58+Psj_sj*C58</f>
        <v>26042.502800139417</v>
      </c>
      <c r="D59" s="48">
        <f>Plj_sj*C58+Plj_lj*D58</f>
        <v>4587.4355825453267</v>
      </c>
      <c r="E59" s="48">
        <f>Psa_lj*D58+Psa_sa*E58</f>
        <v>375.39772552455452</v>
      </c>
      <c r="F59" s="48">
        <f>Pa_sa*E58+Pa_a*F58</f>
        <v>161.66143938030973</v>
      </c>
      <c r="G59" s="48">
        <f t="shared" si="7"/>
        <v>43928.637807870349</v>
      </c>
      <c r="H59" s="43">
        <f t="shared" si="0"/>
        <v>1.0337629427417649</v>
      </c>
      <c r="I59" s="41">
        <f t="shared" si="1"/>
        <v>0.29050844499426615</v>
      </c>
      <c r="J59" s="41">
        <f t="shared" si="2"/>
        <v>0.59283656629738668</v>
      </c>
      <c r="K59" s="41">
        <f t="shared" si="3"/>
        <v>0.10442927009504109</v>
      </c>
      <c r="L59" s="41">
        <f t="shared" si="4"/>
        <v>8.5456263671644609E-3</v>
      </c>
      <c r="M59" s="42">
        <f t="shared" si="5"/>
        <v>3.6800922461416759E-3</v>
      </c>
    </row>
    <row r="60" spans="1:13" ht="15" customHeight="1" x14ac:dyDescent="0.2">
      <c r="A60" s="47">
        <f t="shared" si="6"/>
        <v>48</v>
      </c>
      <c r="B60" s="48">
        <f>E59*(Ph_sa/(1+((E59+F59)*10^-5)))+F59*(Ph_a/(1+((E59+F59)*10^-5)))</f>
        <v>13192.005214219769</v>
      </c>
      <c r="C60" s="49">
        <f>Psj_h*B59+Psj_sj*C59</f>
        <v>26921.986644187513</v>
      </c>
      <c r="D60" s="48">
        <f>Plj_sj*C59+Plj_lj*D59</f>
        <v>4742.5607234188183</v>
      </c>
      <c r="E60" s="48">
        <f>Psa_lj*D59+Psa_sa*E59</f>
        <v>388.1028428422814</v>
      </c>
      <c r="F60" s="48">
        <f>Pa_sa*E59+Pa_a*F59</f>
        <v>167.14246623282102</v>
      </c>
      <c r="G60" s="48">
        <f t="shared" si="7"/>
        <v>45411.797890901202</v>
      </c>
      <c r="H60" s="43">
        <f t="shared" si="0"/>
        <v>1.0337481786552647</v>
      </c>
      <c r="I60" s="41">
        <f t="shared" si="1"/>
        <v>0.29049731186403754</v>
      </c>
      <c r="J60" s="41">
        <f t="shared" si="2"/>
        <v>0.59284124158364704</v>
      </c>
      <c r="K60" s="41">
        <f t="shared" si="3"/>
        <v>0.1044345510127677</v>
      </c>
      <c r="L60" s="41">
        <f t="shared" si="4"/>
        <v>8.5462998794866574E-3</v>
      </c>
      <c r="M60" s="42">
        <f t="shared" si="5"/>
        <v>3.6805956600610614E-3</v>
      </c>
    </row>
    <row r="61" spans="1:13" ht="15" customHeight="1" x14ac:dyDescent="0.2">
      <c r="A61" s="47">
        <f t="shared" si="6"/>
        <v>49</v>
      </c>
      <c r="B61" s="48">
        <f>E60*(Ph_sa/(1+((E60+F60)*10^-5)))+F60*(Ph_a/(1+((E60+F60)*10^-5)))</f>
        <v>13636.682977156101</v>
      </c>
      <c r="C61" s="49">
        <f>Psj_h*B60+Psj_sj*C60</f>
        <v>27830.760130462164</v>
      </c>
      <c r="D61" s="48">
        <f>Plj_sj*C60+Plj_lj*D60</f>
        <v>4902.877447139047</v>
      </c>
      <c r="E61" s="48">
        <f>Psa_lj*D60+Psa_sa*E60</f>
        <v>401.23501068955932</v>
      </c>
      <c r="F61" s="48">
        <f>Pa_sa*E60+Pa_a*F60</f>
        <v>172.80779373322636</v>
      </c>
      <c r="G61" s="48">
        <f t="shared" si="7"/>
        <v>46944.363359180104</v>
      </c>
      <c r="H61" s="43">
        <f t="shared" si="0"/>
        <v>1.0337333298675109</v>
      </c>
      <c r="I61" s="41">
        <f t="shared" si="1"/>
        <v>0.29048605628793578</v>
      </c>
      <c r="J61" s="41">
        <f t="shared" si="2"/>
        <v>0.59284561849361583</v>
      </c>
      <c r="K61" s="41">
        <f t="shared" si="3"/>
        <v>0.10444017335214911</v>
      </c>
      <c r="L61" s="41">
        <f t="shared" si="4"/>
        <v>8.5470327421342408E-3</v>
      </c>
      <c r="M61" s="42">
        <f t="shared" si="5"/>
        <v>3.6811191241649527E-3</v>
      </c>
    </row>
    <row r="62" spans="1:13" ht="15" customHeight="1" x14ac:dyDescent="0.2">
      <c r="A62" s="47">
        <f t="shared" si="6"/>
        <v>50</v>
      </c>
      <c r="B62" s="48">
        <f>E61*(Ph_sa/(1+((E61+F61)*10^-5)))+F61*(Ph_a/(1+((E61+F61)*10^-5)))</f>
        <v>14096.14324936121</v>
      </c>
      <c r="C62" s="49">
        <f>Psj_h*B61+Psj_sj*C61</f>
        <v>28769.785381295267</v>
      </c>
      <c r="D62" s="48">
        <f>Plj_sj*C61+Plj_lj*D61</f>
        <v>5068.5527280873712</v>
      </c>
      <c r="E62" s="48">
        <f>Psa_lj*D61+Psa_sa*E61</f>
        <v>414.80808701457192</v>
      </c>
      <c r="F62" s="48">
        <f>Pa_sa*E61+Pa_a*F61</f>
        <v>178.66360803719633</v>
      </c>
      <c r="G62" s="48">
        <f t="shared" si="7"/>
        <v>48527.953053795616</v>
      </c>
      <c r="H62" s="43">
        <f t="shared" si="0"/>
        <v>1.0337183699936425</v>
      </c>
      <c r="I62" s="41">
        <f t="shared" si="1"/>
        <v>0.29047471327988933</v>
      </c>
      <c r="J62" s="41">
        <f t="shared" si="2"/>
        <v>0.59284976123766331</v>
      </c>
      <c r="K62" s="41">
        <f t="shared" si="3"/>
        <v>0.1044460441689892</v>
      </c>
      <c r="L62" s="41">
        <f t="shared" si="4"/>
        <v>8.5478175136449053E-3</v>
      </c>
      <c r="M62" s="42">
        <f t="shared" si="5"/>
        <v>3.6816637998132529E-3</v>
      </c>
    </row>
    <row r="63" spans="1:13" ht="15" customHeight="1" x14ac:dyDescent="0.2">
      <c r="A63" s="47">
        <f t="shared" si="6"/>
        <v>51</v>
      </c>
      <c r="B63" s="48">
        <f>E62*(Ph_sa/(1+((E62+F62)*10^-5)))+F62*(Ph_a/(1+((E62+F62)*10^-5)))</f>
        <v>14570.868241022685</v>
      </c>
      <c r="C63" s="49">
        <f>Psj_h*B62+Psj_sj*C62</f>
        <v>29740.05581636939</v>
      </c>
      <c r="D63" s="48">
        <f>Plj_sj*C62+Plj_lj*D62</f>
        <v>5239.7598553638909</v>
      </c>
      <c r="E63" s="48">
        <f>Psa_lj*D62+Psa_sa*E62</f>
        <v>428.8363465840697</v>
      </c>
      <c r="F63" s="48">
        <f>Pa_sa*E62+Pa_a*F62</f>
        <v>184.71627055757489</v>
      </c>
      <c r="G63" s="48">
        <f t="shared" si="7"/>
        <v>50164.236529897607</v>
      </c>
      <c r="H63" s="43">
        <f t="shared" si="0"/>
        <v>1.0337032370400088</v>
      </c>
      <c r="I63" s="41">
        <f t="shared" si="1"/>
        <v>0.29046327122587678</v>
      </c>
      <c r="J63" s="41">
        <f t="shared" si="2"/>
        <v>0.59285375146982411</v>
      </c>
      <c r="K63" s="41">
        <f t="shared" si="3"/>
        <v>0.10445210009806534</v>
      </c>
      <c r="L63" s="41">
        <f t="shared" si="4"/>
        <v>8.5486469295408419E-3</v>
      </c>
      <c r="M63" s="42">
        <f t="shared" si="5"/>
        <v>3.6822302766929388E-3</v>
      </c>
    </row>
    <row r="64" spans="1:13" ht="15" customHeight="1" x14ac:dyDescent="0.2">
      <c r="A64" s="47">
        <f t="shared" si="6"/>
        <v>52</v>
      </c>
      <c r="B64" s="48">
        <f>E63*(Ph_sa/(1+((E63+F63)*10^-5)))+F63*(Ph_a/(1+((E63+F63)*10^-5)))</f>
        <v>15061.353104033391</v>
      </c>
      <c r="C64" s="49">
        <f>Psj_h*B63+Psj_sj*C63</f>
        <v>30742.59530159799</v>
      </c>
      <c r="D64" s="48">
        <f>Plj_sj*C63+Plj_lj*D63</f>
        <v>5416.6784324334658</v>
      </c>
      <c r="E64" s="48">
        <f>Psa_lj*D63+Psa_sa*E63</f>
        <v>443.33452195481891</v>
      </c>
      <c r="F64" s="48">
        <f>Pa_sa*E63+Pa_a*F63</f>
        <v>190.97232457615235</v>
      </c>
      <c r="G64" s="48">
        <f t="shared" si="7"/>
        <v>51854.933684595817</v>
      </c>
      <c r="H64" s="43">
        <f t="shared" si="0"/>
        <v>1.0336878522730903</v>
      </c>
      <c r="I64" s="41">
        <f t="shared" si="1"/>
        <v>0.29045168962403978</v>
      </c>
      <c r="J64" s="41">
        <f t="shared" si="2"/>
        <v>0.59285767268718881</v>
      </c>
      <c r="K64" s="41">
        <f t="shared" si="3"/>
        <v>0.10445830411007855</v>
      </c>
      <c r="L64" s="41">
        <f t="shared" si="4"/>
        <v>8.5495147800471911E-3</v>
      </c>
      <c r="M64" s="42">
        <f t="shared" si="5"/>
        <v>3.6828187986456371E-3</v>
      </c>
    </row>
    <row r="65" spans="1:13" ht="15" customHeight="1" x14ac:dyDescent="0.2">
      <c r="A65" s="47">
        <f t="shared" si="6"/>
        <v>53</v>
      </c>
      <c r="B65" s="48">
        <f>E64*(Ph_sa/(1+((E64+F64)*10^-5)))+F64*(Ph_a/(1+((E64+F64)*10^-5)))</f>
        <v>15568.106512465267</v>
      </c>
      <c r="C65" s="49">
        <f>Psj_h*B64+Psj_sj*C64</f>
        <v>31778.457842245927</v>
      </c>
      <c r="D65" s="48">
        <f>Plj_sj*C64+Plj_lj*D64</f>
        <v>5599.4943368515733</v>
      </c>
      <c r="E65" s="48">
        <f>Psa_lj*D64+Psa_sa*E64</f>
        <v>458.31783480897269</v>
      </c>
      <c r="F65" s="48">
        <f>Pa_sa*E64+Pa_a*F64</f>
        <v>197.43850382163714</v>
      </c>
      <c r="G65" s="48">
        <f t="shared" si="7"/>
        <v>53601.815030193378</v>
      </c>
      <c r="H65" s="43">
        <f t="shared" si="0"/>
        <v>1.033672133762725</v>
      </c>
      <c r="I65" s="41">
        <f t="shared" si="1"/>
        <v>0.29043991334427582</v>
      </c>
      <c r="J65" s="41">
        <f t="shared" si="2"/>
        <v>0.59286160038322266</v>
      </c>
      <c r="K65" s="41">
        <f t="shared" si="3"/>
        <v>0.10446464049206977</v>
      </c>
      <c r="L65" s="41">
        <f t="shared" si="4"/>
        <v>8.5504163347977433E-3</v>
      </c>
      <c r="M65" s="42">
        <f t="shared" si="5"/>
        <v>3.6834294456339206E-3</v>
      </c>
    </row>
    <row r="66" spans="1:13" ht="15" customHeight="1" x14ac:dyDescent="0.2">
      <c r="A66" s="47">
        <f t="shared" si="6"/>
        <v>54</v>
      </c>
      <c r="B66" s="48">
        <f>E65*(Ph_sa/(1+((E65+F65)*10^-5)))+F65*(Ph_a/(1+((E65+F65)*10^-5)))</f>
        <v>16091.651320696878</v>
      </c>
      <c r="C66" s="49">
        <f>Psj_h*B65+Psj_sj*C65</f>
        <v>32848.727759012938</v>
      </c>
      <c r="D66" s="48">
        <f>Plj_sj*C65+Plj_lj*D65</f>
        <v>5788.3996749507151</v>
      </c>
      <c r="E66" s="48">
        <f>Psa_lj*D65+Psa_sa*E65</f>
        <v>473.80201903959875</v>
      </c>
      <c r="F66" s="48">
        <f>Pa_sa*E65+Pa_a*F65</f>
        <v>204.12174211476429</v>
      </c>
      <c r="G66" s="48">
        <f t="shared" si="7"/>
        <v>55406.702515814897</v>
      </c>
      <c r="H66" s="43">
        <f t="shared" si="0"/>
        <v>1.0336560050696264</v>
      </c>
      <c r="I66" s="41">
        <f t="shared" si="1"/>
        <v>0.29042788309056633</v>
      </c>
      <c r="J66" s="41">
        <f t="shared" si="2"/>
        <v>0.59286559689483109</v>
      </c>
      <c r="K66" s="41">
        <f t="shared" si="3"/>
        <v>0.10447110930845442</v>
      </c>
      <c r="L66" s="41">
        <f t="shared" si="4"/>
        <v>8.5513484384738478E-3</v>
      </c>
      <c r="M66" s="42">
        <f t="shared" si="5"/>
        <v>3.6840622676742262E-3</v>
      </c>
    </row>
    <row r="67" spans="1:13" ht="15" customHeight="1" x14ac:dyDescent="0.2">
      <c r="A67" s="47">
        <f t="shared" si="6"/>
        <v>55</v>
      </c>
      <c r="B67" s="48">
        <f>E66*(Ph_sa/(1+((E66+F66)*10^-5)))+F66*(Ph_a/(1+((E66+F66)*10^-5)))</f>
        <v>16632.525244359713</v>
      </c>
      <c r="C67" s="49">
        <f>Psj_h*B66+Psj_sj*C66</f>
        <v>33954.520256056487</v>
      </c>
      <c r="D67" s="48">
        <f>Plj_sj*C66+Plj_lj*D66</f>
        <v>5983.5927553608071</v>
      </c>
      <c r="E67" s="48">
        <f>Psa_lj*D66+Psa_sa*E66</f>
        <v>489.80333741420878</v>
      </c>
      <c r="F67" s="48">
        <f>Pa_sa*E66+Pa_a*F66</f>
        <v>211.02918338722623</v>
      </c>
      <c r="G67" s="48">
        <f t="shared" si="7"/>
        <v>57271.470776578441</v>
      </c>
      <c r="H67" s="43">
        <f t="shared" si="0"/>
        <v>1.0336393999276245</v>
      </c>
      <c r="I67" s="41">
        <f t="shared" si="1"/>
        <v>0.29041554230805083</v>
      </c>
      <c r="J67" s="41">
        <f t="shared" si="2"/>
        <v>0.59286970974634756</v>
      </c>
      <c r="K67" s="41">
        <f t="shared" si="3"/>
        <v>0.10447772117994635</v>
      </c>
      <c r="L67" s="41">
        <f t="shared" si="4"/>
        <v>8.5523093919654888E-3</v>
      </c>
      <c r="M67" s="42">
        <f t="shared" si="5"/>
        <v>3.6847173736897997E-3</v>
      </c>
    </row>
    <row r="68" spans="1:13" ht="15" customHeight="1" x14ac:dyDescent="0.2">
      <c r="A68" s="47">
        <f t="shared" si="6"/>
        <v>56</v>
      </c>
      <c r="B68" s="48">
        <f>E67*(Ph_sa/(1+((E67+F67)*10^-5)))+F67*(Ph_a/(1+((E67+F67)*10^-5)))</f>
        <v>17191.28152579692</v>
      </c>
      <c r="C68" s="49">
        <f>Psj_h*B67+Psj_sj*C67</f>
        <v>35096.98227995052</v>
      </c>
      <c r="D68" s="48">
        <f>Plj_sj*C67+Plj_lj*D67</f>
        <v>6185.2780953963938</v>
      </c>
      <c r="E68" s="48">
        <f>Psa_lj*D67+Psa_sa*E67</f>
        <v>506.33859373980749</v>
      </c>
      <c r="F68" s="48">
        <f>Pa_sa*E67+Pa_a*F67</f>
        <v>218.16819159137637</v>
      </c>
      <c r="G68" s="48">
        <f t="shared" si="7"/>
        <v>59198.04868647502</v>
      </c>
      <c r="H68" s="43">
        <f t="shared" si="0"/>
        <v>1.0336222639082446</v>
      </c>
      <c r="I68" s="41">
        <f t="shared" si="1"/>
        <v>0.29040284109439934</v>
      </c>
      <c r="J68" s="41">
        <f t="shared" si="2"/>
        <v>0.59287397234715156</v>
      </c>
      <c r="K68" s="41">
        <f t="shared" si="3"/>
        <v>0.10448449286149435</v>
      </c>
      <c r="L68" s="41">
        <f t="shared" si="4"/>
        <v>8.5532987146498748E-3</v>
      </c>
      <c r="M68" s="42">
        <f t="shared" si="5"/>
        <v>3.6853949823049026E-3</v>
      </c>
    </row>
    <row r="69" spans="1:13" ht="15" customHeight="1" x14ac:dyDescent="0.2">
      <c r="A69" s="47">
        <f t="shared" si="6"/>
        <v>57</v>
      </c>
      <c r="B69" s="48">
        <f>E68*(Ph_sa/(1+((E68+F68)*10^-5)))+F68*(Ph_a/(1+((E68+F68)*10^-5)))</f>
        <v>17768.489560701932</v>
      </c>
      <c r="C69" s="49">
        <f>Psj_h*B68+Psj_sj*C68</f>
        <v>36277.293572718132</v>
      </c>
      <c r="D69" s="48">
        <f>Plj_sj*C68+Plj_lj*D68</f>
        <v>6393.6664663267093</v>
      </c>
      <c r="E69" s="48">
        <f>Psa_lj*D68+Psa_sa*E68</f>
        <v>523.42514230967345</v>
      </c>
      <c r="F69" s="48">
        <f>Pa_sa*E68+Pa_a*F68</f>
        <v>225.54636020835261</v>
      </c>
      <c r="G69" s="48">
        <f t="shared" si="7"/>
        <v>61188.421102264794</v>
      </c>
      <c r="H69" s="43">
        <f t="shared" si="0"/>
        <v>1.0336045540261591</v>
      </c>
      <c r="I69" s="41">
        <f t="shared" si="1"/>
        <v>0.29038973780685212</v>
      </c>
      <c r="J69" s="41">
        <f t="shared" si="2"/>
        <v>0.59287840606456477</v>
      </c>
      <c r="K69" s="41">
        <f t="shared" si="3"/>
        <v>0.10449144382465619</v>
      </c>
      <c r="L69" s="41">
        <f t="shared" si="4"/>
        <v>8.5543168606175991E-3</v>
      </c>
      <c r="M69" s="42">
        <f t="shared" si="5"/>
        <v>3.6860954433093609E-3</v>
      </c>
    </row>
    <row r="70" spans="1:13" ht="15" customHeight="1" x14ac:dyDescent="0.2">
      <c r="A70" s="47">
        <f t="shared" si="6"/>
        <v>58</v>
      </c>
      <c r="B70" s="48">
        <f>E69*(Ph_sa/(1+((E69+F69)*10^-5)))+F69*(Ph_a/(1+((E69+F69)*10^-5)))</f>
        <v>18364.735474940568</v>
      </c>
      <c r="C70" s="49">
        <f>Psj_h*B69+Psj_sj*C69</f>
        <v>37496.667835094653</v>
      </c>
      <c r="D70" s="48">
        <f>Plj_sj*C69+Plj_lj*D69</f>
        <v>6608.9749775903383</v>
      </c>
      <c r="E70" s="48">
        <f>Psa_lj*D69+Psa_sa*E69</f>
        <v>541.08089612608785</v>
      </c>
      <c r="F70" s="48">
        <f>Pa_sa*E69+Pa_a*F69</f>
        <v>233.17152121957469</v>
      </c>
      <c r="G70" s="48">
        <f t="shared" si="7"/>
        <v>63244.630704971227</v>
      </c>
      <c r="H70" s="43">
        <f t="shared" si="0"/>
        <v>1.0335862371155486</v>
      </c>
      <c r="I70" s="41">
        <f t="shared" si="1"/>
        <v>0.2903761990580655</v>
      </c>
      <c r="J70" s="41">
        <f t="shared" si="2"/>
        <v>0.59288302290849326</v>
      </c>
      <c r="K70" s="41">
        <f t="shared" si="3"/>
        <v>0.10449859385566547</v>
      </c>
      <c r="L70" s="41">
        <f t="shared" si="4"/>
        <v>8.5553649392019794E-3</v>
      </c>
      <c r="M70" s="42">
        <f t="shared" si="5"/>
        <v>3.6868192385736656E-3</v>
      </c>
    </row>
    <row r="71" spans="1:13" ht="15" customHeight="1" x14ac:dyDescent="0.2">
      <c r="A71" s="47">
        <f t="shared" si="6"/>
        <v>59</v>
      </c>
      <c r="B71" s="48">
        <f>E70*(Ph_sa/(1+((E70+F70)*10^-5)))+F70*(Ph_a/(1+((E70+F70)*10^-5)))</f>
        <v>18980.622649827666</v>
      </c>
      <c r="C71" s="49">
        <f>Psj_h*B70+Psj_sj*C70</f>
        <v>38756.353933656421</v>
      </c>
      <c r="D71" s="48">
        <f>Plj_sj*C70+Plj_lj*D70</f>
        <v>6831.4271960612386</v>
      </c>
      <c r="E71" s="48">
        <f>Psa_lj*D70+Psa_sa*E70</f>
        <v>559.32433504344465</v>
      </c>
      <c r="F71" s="48">
        <f>Pa_sa*E70+Pa_a*F70</f>
        <v>241.05175352492142</v>
      </c>
      <c r="G71" s="48">
        <f t="shared" si="7"/>
        <v>65368.779868113692</v>
      </c>
      <c r="H71" s="43">
        <f t="shared" si="0"/>
        <v>1.0335672876322761</v>
      </c>
      <c r="I71" s="41">
        <f t="shared" si="1"/>
        <v>0.29036219871508179</v>
      </c>
      <c r="J71" s="41">
        <f t="shared" si="2"/>
        <v>0.59288782828515707</v>
      </c>
      <c r="K71" s="41">
        <f t="shared" si="3"/>
        <v>0.10450596155908286</v>
      </c>
      <c r="L71" s="41">
        <f t="shared" si="4"/>
        <v>8.5564444704631561E-3</v>
      </c>
      <c r="M71" s="42">
        <f t="shared" si="5"/>
        <v>3.6875669702151549E-3</v>
      </c>
    </row>
    <row r="72" spans="1:13" ht="15" customHeight="1" x14ac:dyDescent="0.2">
      <c r="A72" s="47">
        <f t="shared" si="6"/>
        <v>60</v>
      </c>
      <c r="B72" s="48">
        <f>E71*(Ph_sa/(1+((E71+F71)*10^-5)))+F71*(Ph_a/(1+((E71+F71)*10^-5)))</f>
        <v>19616.772200370295</v>
      </c>
      <c r="C72" s="49">
        <f>Psj_h*B71+Psj_sj*C71</f>
        <v>40057.637103994137</v>
      </c>
      <c r="D72" s="48">
        <f>Plj_sj*C71+Plj_lj*D71</f>
        <v>7061.2532942608213</v>
      </c>
      <c r="E72" s="48">
        <f>Psa_lj*D71+Psa_sa*E71</f>
        <v>578.17451462158238</v>
      </c>
      <c r="F72" s="48">
        <f>Pa_sa*E71+Pa_a*F71</f>
        <v>249.19539087078539</v>
      </c>
      <c r="G72" s="48">
        <f t="shared" si="7"/>
        <v>67563.032504117611</v>
      </c>
      <c r="H72" s="43">
        <f t="shared" si="0"/>
        <v>1.0335476853529577</v>
      </c>
      <c r="I72" s="41">
        <f t="shared" si="1"/>
        <v>0.29034771639616319</v>
      </c>
      <c r="J72" s="41">
        <f t="shared" si="2"/>
        <v>0.59289282347640082</v>
      </c>
      <c r="K72" s="41">
        <f t="shared" si="3"/>
        <v>0.10451356359456594</v>
      </c>
      <c r="L72" s="41">
        <f t="shared" si="4"/>
        <v>8.5575571905589891E-3</v>
      </c>
      <c r="M72" s="42">
        <f t="shared" si="5"/>
        <v>3.6883393423111704E-3</v>
      </c>
    </row>
    <row r="73" spans="1:13" ht="15" customHeight="1" x14ac:dyDescent="0.2">
      <c r="A73" s="47">
        <f t="shared" si="6"/>
        <v>61</v>
      </c>
      <c r="B73" s="48">
        <f>E72*(Ph_sa/(1+((E72+F72)*10^-5)))+F72*(Ph_a/(1+((E72+F72)*10^-5)))</f>
        <v>20273.823414557464</v>
      </c>
      <c r="C73" s="49">
        <f>Psj_h*B72+Psj_sj*C72</f>
        <v>41401.840119357832</v>
      </c>
      <c r="D73" s="48">
        <f>Plj_sj*C72+Plj_lj*D72</f>
        <v>7298.690220585775</v>
      </c>
      <c r="E73" s="48">
        <f>Psa_lj*D72+Psa_sa*E72</f>
        <v>597.65107615924853</v>
      </c>
      <c r="F73" s="48">
        <f>Pa_sa*E72+Pa_a*F72</f>
        <v>257.61102939707558</v>
      </c>
      <c r="G73" s="48">
        <f t="shared" si="7"/>
        <v>69829.615860057398</v>
      </c>
      <c r="H73" s="43">
        <f t="shared" si="0"/>
        <v>1.0335274132740915</v>
      </c>
      <c r="I73" s="41">
        <f t="shared" si="1"/>
        <v>0.29033273582927027</v>
      </c>
      <c r="J73" s="41">
        <f t="shared" si="2"/>
        <v>0.59289800766381873</v>
      </c>
      <c r="K73" s="41">
        <f t="shared" si="3"/>
        <v>0.10452141445561972</v>
      </c>
      <c r="L73" s="41">
        <f t="shared" si="4"/>
        <v>8.5587049104920744E-3</v>
      </c>
      <c r="M73" s="42">
        <f t="shared" si="5"/>
        <v>3.6891371407991565E-3</v>
      </c>
    </row>
    <row r="74" spans="1:13" ht="15" customHeight="1" x14ac:dyDescent="0.2">
      <c r="A74" s="47">
        <f t="shared" si="6"/>
        <v>62</v>
      </c>
      <c r="B74" s="48">
        <f>E73*(Ph_sa/(1+((E73+F73)*10^-5)))+F73*(Ph_a/(1+((E73+F73)*10^-5)))</f>
        <v>20952.434163189268</v>
      </c>
      <c r="C74" s="49">
        <f>Psj_h*B73+Psj_sj*C73</f>
        <v>42790.324408734843</v>
      </c>
      <c r="D74" s="48">
        <f>Plj_sj*C73+Plj_lj*D73</f>
        <v>7543.9818847991073</v>
      </c>
      <c r="E74" s="48">
        <f>Psa_lj*D73+Psa_sa*E73</f>
        <v>617.77425811471221</v>
      </c>
      <c r="F74" s="48">
        <f>Pa_sa*E73+Pa_a*F73</f>
        <v>266.30753493066715</v>
      </c>
      <c r="G74" s="48">
        <f t="shared" si="7"/>
        <v>72170.822249768593</v>
      </c>
      <c r="H74" s="43">
        <f t="shared" si="0"/>
        <v>1.0335064558756404</v>
      </c>
      <c r="I74" s="41">
        <f t="shared" si="1"/>
        <v>0.29031724331305436</v>
      </c>
      <c r="J74" s="41">
        <f t="shared" si="2"/>
        <v>0.59290337943838578</v>
      </c>
      <c r="K74" s="41">
        <f t="shared" si="3"/>
        <v>0.10452952660967219</v>
      </c>
      <c r="L74" s="41">
        <f t="shared" si="4"/>
        <v>8.5598894242429526E-3</v>
      </c>
      <c r="M74" s="42">
        <f t="shared" si="5"/>
        <v>3.6899612146447593E-3</v>
      </c>
    </row>
    <row r="75" spans="1:13" ht="15" customHeight="1" x14ac:dyDescent="0.2">
      <c r="A75" s="47">
        <f t="shared" si="6"/>
        <v>63</v>
      </c>
      <c r="B75" s="48">
        <f>E74*(Ph_sa/(1+((E74+F74)*10^-5)))+F74*(Ph_a/(1+((E74+F74)*10^-5)))</f>
        <v>21653.281289569954</v>
      </c>
      <c r="C75" s="49">
        <f>Psj_h*B74+Psj_sj*C74</f>
        <v>44224.491119493352</v>
      </c>
      <c r="D75" s="48">
        <f>Plj_sj*C74+Plj_lj*D74</f>
        <v>7797.3793528514525</v>
      </c>
      <c r="E75" s="48">
        <f>Psa_lj*D74+Psa_sa*E74</f>
        <v>638.56490892333522</v>
      </c>
      <c r="F75" s="48">
        <f>Pa_sa*E74+Pa_a*F74</f>
        <v>275.29405015106488</v>
      </c>
      <c r="G75" s="48">
        <f t="shared" si="7"/>
        <v>74589.010720989143</v>
      </c>
      <c r="H75" s="43">
        <f t="shared" si="0"/>
        <v>1.0334847978087047</v>
      </c>
      <c r="I75" s="41">
        <f t="shared" si="1"/>
        <v>0.29030122641748324</v>
      </c>
      <c r="J75" s="41">
        <f t="shared" si="2"/>
        <v>0.59290893781821807</v>
      </c>
      <c r="K75" s="41">
        <f t="shared" si="3"/>
        <v>0.10453791084612538</v>
      </c>
      <c r="L75" s="41">
        <f t="shared" si="4"/>
        <v>8.561112458133794E-3</v>
      </c>
      <c r="M75" s="42">
        <f t="shared" si="5"/>
        <v>3.6908124600397454E-3</v>
      </c>
    </row>
    <row r="76" spans="1:13" ht="15" customHeight="1" x14ac:dyDescent="0.2">
      <c r="A76" s="47">
        <f t="shared" si="6"/>
        <v>64</v>
      </c>
      <c r="B76" s="48">
        <f>E75*(Ph_sa/(1+((E75+F75)*10^-5)))+F75*(Ph_a/(1+((E75+F75)*10^-5)))</f>
        <v>22377.060987187764</v>
      </c>
      <c r="C76" s="49">
        <f>Psj_h*B75+Psj_sj*C75</f>
        <v>45705.78212746355</v>
      </c>
      <c r="D76" s="48">
        <f>Plj_sj*C75+Plj_lj*D75</f>
        <v>8059.1410462532513</v>
      </c>
      <c r="E76" s="48">
        <f>Psa_lj*D75+Psa_sa*E75</f>
        <v>660.04450108908338</v>
      </c>
      <c r="F76" s="48">
        <f>Pa_sa*E75+Pa_a*F75</f>
        <v>284.58000173911961</v>
      </c>
      <c r="G76" s="48">
        <f t="shared" si="7"/>
        <v>77086.608663732768</v>
      </c>
      <c r="H76" s="43">
        <f t="shared" si="0"/>
        <v>1.0334624229953371</v>
      </c>
      <c r="I76" s="41">
        <f t="shared" si="1"/>
        <v>0.29028467298128247</v>
      </c>
      <c r="J76" s="41">
        <f t="shared" si="2"/>
        <v>0.59291468284512716</v>
      </c>
      <c r="K76" s="41">
        <f t="shared" si="3"/>
        <v>0.10454657671358769</v>
      </c>
      <c r="L76" s="41">
        <f t="shared" si="4"/>
        <v>8.5623756516300994E-3</v>
      </c>
      <c r="M76" s="42">
        <f t="shared" si="5"/>
        <v>3.69169180837251E-3</v>
      </c>
    </row>
    <row r="77" spans="1:13" ht="15" customHeight="1" x14ac:dyDescent="0.2">
      <c r="A77" s="47">
        <f t="shared" si="6"/>
        <v>65</v>
      </c>
      <c r="B77" s="48">
        <f>E76*(Ph_sa/(1+((E76+F76)*10^-5)))+F76*(Ph_a/(1+((E76+F76)*10^-5)))</f>
        <v>23124.489171740719</v>
      </c>
      <c r="C77" s="49">
        <f>Psj_h*B76+Psj_sj*C76</f>
        <v>47235.681001958612</v>
      </c>
      <c r="D77" s="48">
        <f>Plj_sj*C76+Plj_lj*D76</f>
        <v>8329.5329424670308</v>
      </c>
      <c r="E77" s="48">
        <f>Psa_lj*D76+Psa_sa*E76</f>
        <v>682.23514635072024</v>
      </c>
      <c r="F77" s="48">
        <f>Pa_sa*E76+Pa_a*F76</f>
        <v>294.17510759752645</v>
      </c>
      <c r="G77" s="48">
        <f t="shared" si="7"/>
        <v>79666.113370114617</v>
      </c>
      <c r="H77" s="43">
        <f t="shared" ref="H77:H140" si="8">G78/G77</f>
        <v>1.0334393140856464</v>
      </c>
      <c r="I77" s="41">
        <f t="shared" ref="I77:I140" si="9">B77/G77</f>
        <v>0.29026757040736312</v>
      </c>
      <c r="J77" s="41">
        <f t="shared" ref="J77:J140" si="10">C77/G77</f>
        <v>0.59292061585218836</v>
      </c>
      <c r="K77" s="41">
        <f t="shared" ref="K77:K140" si="11">D77/G77</f>
        <v>0.10455553296254708</v>
      </c>
      <c r="L77" s="41">
        <f t="shared" ref="L77:L140" si="12">E77/G77</f>
        <v>8.5636805599035182E-3</v>
      </c>
      <c r="M77" s="42">
        <f t="shared" ref="M77:M140" si="13">F77/G77</f>
        <v>3.6926002179978471E-3</v>
      </c>
    </row>
    <row r="78" spans="1:13" ht="15" customHeight="1" x14ac:dyDescent="0.2">
      <c r="A78" s="47">
        <f t="shared" ref="A78:A141" si="14">A77+1</f>
        <v>66</v>
      </c>
      <c r="B78" s="48">
        <f>E77*(Ph_sa/(1+((E77+F77)*10^-5)))+F77*(Ph_a/(1+((E77+F77)*10^-5)))</f>
        <v>23896.301851914563</v>
      </c>
      <c r="C78" s="49">
        <f>Psj_h*B77+Psj_sj*C77</f>
        <v>48815.713935301887</v>
      </c>
      <c r="D78" s="48">
        <f>Plj_sj*C77+Plj_lj*D77</f>
        <v>8608.8287739642674</v>
      </c>
      <c r="E78" s="48">
        <f>Psa_lj*D77+Psa_sa*E77</f>
        <v>705.1596116925756</v>
      </c>
      <c r="F78" s="48">
        <f>Pa_sa*E77+Pa_a*F77</f>
        <v>304.08938420728214</v>
      </c>
      <c r="G78" s="48">
        <f t="shared" ref="G78:G141" si="15">SUM(B78:F78)</f>
        <v>82330.093557080589</v>
      </c>
      <c r="H78" s="43">
        <f t="shared" si="8"/>
        <v>1.0334154521971395</v>
      </c>
      <c r="I78" s="41">
        <f t="shared" si="9"/>
        <v>0.29024990522265015</v>
      </c>
      <c r="J78" s="41">
        <f t="shared" si="10"/>
        <v>0.59292673949723229</v>
      </c>
      <c r="K78" s="41">
        <f t="shared" si="11"/>
        <v>0.10456478794106613</v>
      </c>
      <c r="L78" s="41">
        <f t="shared" si="12"/>
        <v>8.5650286696647409E-3</v>
      </c>
      <c r="M78" s="42">
        <f t="shared" si="13"/>
        <v>3.6935386693864591E-3</v>
      </c>
    </row>
    <row r="79" spans="1:13" ht="15" customHeight="1" x14ac:dyDescent="0.2">
      <c r="A79" s="47">
        <f t="shared" si="14"/>
        <v>67</v>
      </c>
      <c r="B79" s="48">
        <f>E78*(Ph_sa/(1+((E78+F78)*10^-5)))+F78*(Ph_a/(1+((E78+F78)*10^-5)))</f>
        <v>24693.255501441181</v>
      </c>
      <c r="C79" s="49">
        <f>Psj_h*B78+Psj_sj*C78</f>
        <v>50447.450646559562</v>
      </c>
      <c r="D79" s="48">
        <f>Plj_sj*C78+Plj_lj*D78</f>
        <v>8897.3102245897826</v>
      </c>
      <c r="E79" s="48">
        <f>Psa_lj*D78+Psa_sa*E78</f>
        <v>728.84133597203424</v>
      </c>
      <c r="F79" s="48">
        <f>Pa_sa*E78+Pa_a*F78</f>
        <v>314.33315416067433</v>
      </c>
      <c r="G79" s="48">
        <f t="shared" si="15"/>
        <v>85081.190862723233</v>
      </c>
      <c r="H79" s="43">
        <f t="shared" si="8"/>
        <v>1.0333908168574459</v>
      </c>
      <c r="I79" s="41">
        <f t="shared" si="9"/>
        <v>0.29023166285111412</v>
      </c>
      <c r="J79" s="41">
        <f t="shared" si="10"/>
        <v>0.59293305764790594</v>
      </c>
      <c r="K79" s="41">
        <f t="shared" si="11"/>
        <v>0.10457434991648637</v>
      </c>
      <c r="L79" s="41">
        <f t="shared" si="12"/>
        <v>8.5664214214867408E-3</v>
      </c>
      <c r="M79" s="42">
        <f t="shared" si="13"/>
        <v>3.6945081630068446E-3</v>
      </c>
    </row>
    <row r="80" spans="1:13" ht="15" customHeight="1" x14ac:dyDescent="0.2">
      <c r="A80" s="47">
        <f t="shared" si="14"/>
        <v>68</v>
      </c>
      <c r="B80" s="48">
        <f>E79*(Ph_sa/(1+((E79+F79)*10^-5)))+F79*(Ph_a/(1+((E79+F79)*10^-5)))</f>
        <v>25516.127433330577</v>
      </c>
      <c r="C80" s="49">
        <f>Psj_h*B79+Psj_sj*C79</f>
        <v>52132.50526800417</v>
      </c>
      <c r="D80" s="48">
        <f>Plj_sj*C79+Plj_lj*D79</f>
        <v>9195.2671226486636</v>
      </c>
      <c r="E80" s="48">
        <f>Psa_lj*D79+Psa_sa*E79</f>
        <v>753.30444695958147</v>
      </c>
      <c r="F80" s="48">
        <f>Pa_sa*E79+Pa_a*F79</f>
        <v>324.91705389084905</v>
      </c>
      <c r="G80" s="48">
        <f t="shared" si="15"/>
        <v>87922.121324833832</v>
      </c>
      <c r="H80" s="43">
        <f t="shared" si="8"/>
        <v>1.0333653860782683</v>
      </c>
      <c r="I80" s="41">
        <f t="shared" si="9"/>
        <v>0.29021282754381722</v>
      </c>
      <c r="J80" s="41">
        <f t="shared" si="10"/>
        <v>0.5929395751883344</v>
      </c>
      <c r="K80" s="41">
        <f t="shared" si="11"/>
        <v>0.10458422731494578</v>
      </c>
      <c r="L80" s="41">
        <f t="shared" si="12"/>
        <v>8.5678602336771489E-3</v>
      </c>
      <c r="M80" s="42">
        <f t="shared" si="13"/>
        <v>3.6955097192255229E-3</v>
      </c>
    </row>
    <row r="81" spans="1:13" ht="15" customHeight="1" x14ac:dyDescent="0.2">
      <c r="A81" s="47">
        <f t="shared" si="14"/>
        <v>69</v>
      </c>
      <c r="B81" s="48">
        <f>E80*(Ph_sa/(1+((E80+F80)*10^-5)))+F80*(Ph_a/(1+((E80+F80)*10^-5)))</f>
        <v>26365.716175860482</v>
      </c>
      <c r="C81" s="49">
        <f>Psj_h*B80+Psj_sj*C80</f>
        <v>53872.537220905069</v>
      </c>
      <c r="D81" s="48">
        <f>Plj_sj*C80+Plj_lj*D80</f>
        <v>9502.9976306677218</v>
      </c>
      <c r="E81" s="48">
        <f>Psa_lj*D80+Psa_sa*E80</f>
        <v>778.57377862235046</v>
      </c>
      <c r="F81" s="48">
        <f>Pa_sa*E80+Pa_a*F80</f>
        <v>335.85204160163534</v>
      </c>
      <c r="G81" s="48">
        <f t="shared" si="15"/>
        <v>90855.676847657262</v>
      </c>
      <c r="H81" s="43">
        <f t="shared" si="8"/>
        <v>1.0333391365008842</v>
      </c>
      <c r="I81" s="41">
        <f t="shared" si="9"/>
        <v>0.29019338241317971</v>
      </c>
      <c r="J81" s="41">
        <f t="shared" si="10"/>
        <v>0.59294629779970853</v>
      </c>
      <c r="K81" s="41">
        <f t="shared" si="11"/>
        <v>0.10459442888309471</v>
      </c>
      <c r="L81" s="41">
        <f t="shared" si="12"/>
        <v>8.5693465244645987E-3</v>
      </c>
      <c r="M81" s="42">
        <f t="shared" si="13"/>
        <v>3.6965443795523864E-3</v>
      </c>
    </row>
    <row r="82" spans="1:13" ht="15" customHeight="1" x14ac:dyDescent="0.2">
      <c r="A82" s="47">
        <f t="shared" si="14"/>
        <v>70</v>
      </c>
      <c r="B82" s="48">
        <f>E81*(Ph_sa/(1+((E81+F81)*10^-5)))+F81*(Ph_a/(1+((E81+F81)*10^-5)))</f>
        <v>27242.841848944619</v>
      </c>
      <c r="C82" s="49">
        <f>Psj_h*B81+Psj_sj*C81</f>
        <v>55669.252085002081</v>
      </c>
      <c r="D82" s="48">
        <f>Plj_sj*C81+Plj_lj*D81</f>
        <v>9820.8084321046808</v>
      </c>
      <c r="E82" s="48">
        <f>Psa_lj*D81+Psa_sa*E81</f>
        <v>804.67488852078793</v>
      </c>
      <c r="F82" s="48">
        <f>Pa_sa*E81+Pa_a*F81</f>
        <v>347.14940538935241</v>
      </c>
      <c r="G82" s="48">
        <f t="shared" si="15"/>
        <v>93884.726659961525</v>
      </c>
      <c r="H82" s="43">
        <f t="shared" si="8"/>
        <v>1.0333120435681125</v>
      </c>
      <c r="I82" s="41">
        <f t="shared" si="9"/>
        <v>0.29017330952684889</v>
      </c>
      <c r="J82" s="41">
        <f t="shared" si="10"/>
        <v>0.59295323175013326</v>
      </c>
      <c r="K82" s="41">
        <f t="shared" si="11"/>
        <v>0.10460496378366625</v>
      </c>
      <c r="L82" s="41">
        <f t="shared" si="12"/>
        <v>8.570881730691057E-3</v>
      </c>
      <c r="M82" s="42">
        <f t="shared" si="13"/>
        <v>3.6976132086604797E-3</v>
      </c>
    </row>
    <row r="83" spans="1:13" ht="15" customHeight="1" x14ac:dyDescent="0.2">
      <c r="A83" s="47">
        <f t="shared" si="14"/>
        <v>71</v>
      </c>
      <c r="B83" s="48">
        <f>E82*(Ph_sa/(1+((E82+F82)*10^-5)))+F82*(Ph_a/(1+((E82+F82)*10^-5)))</f>
        <v>28148.346538859812</v>
      </c>
      <c r="C83" s="49">
        <f>Psj_h*B82+Psj_sj*C82</f>
        <v>57524.402463794082</v>
      </c>
      <c r="D83" s="48">
        <f>Plj_sj*C82+Plj_lj*D82</f>
        <v>10149.014915419388</v>
      </c>
      <c r="E83" s="48">
        <f>Psa_lj*D82+Psa_sa*E82</f>
        <v>831.63407522470573</v>
      </c>
      <c r="F83" s="48">
        <f>Pa_sa*E82+Pa_a*F82</f>
        <v>358.82077154048631</v>
      </c>
      <c r="G83" s="48">
        <f t="shared" si="15"/>
        <v>97012.218764838486</v>
      </c>
      <c r="H83" s="43">
        <f t="shared" si="8"/>
        <v>1.0332840816918634</v>
      </c>
      <c r="I83" s="41">
        <f t="shared" si="9"/>
        <v>0.29015259002675253</v>
      </c>
      <c r="J83" s="41">
        <f t="shared" si="10"/>
        <v>0.59296038371450455</v>
      </c>
      <c r="K83" s="41">
        <f t="shared" si="11"/>
        <v>0.10461584163971147</v>
      </c>
      <c r="L83" s="41">
        <f t="shared" si="12"/>
        <v>8.5724673222928767E-3</v>
      </c>
      <c r="M83" s="42">
        <f t="shared" si="13"/>
        <v>3.6987172967384886E-3</v>
      </c>
    </row>
    <row r="84" spans="1:13" ht="15" customHeight="1" x14ac:dyDescent="0.2">
      <c r="A84" s="47">
        <f t="shared" si="14"/>
        <v>72</v>
      </c>
      <c r="B84" s="48">
        <f>E83*(Ph_sa/(1+((E83+F83)*10^-5)))+F83*(Ph_a/(1+((E83+F83)*10^-5)))</f>
        <v>29083.094668942806</v>
      </c>
      <c r="C84" s="49">
        <f>Psj_h*B83+Psj_sj*C83</f>
        <v>59439.788845777613</v>
      </c>
      <c r="D84" s="48">
        <f>Plj_sj*C83+Plj_lj*D83</f>
        <v>10487.941355924992</v>
      </c>
      <c r="E84" s="48">
        <f>Psa_lj*D83+Psa_sa*E83</f>
        <v>859.47839568612631</v>
      </c>
      <c r="F84" s="48">
        <f>Pa_sa*E83+Pa_a*F83</f>
        <v>370.87811298474605</v>
      </c>
      <c r="G84" s="48">
        <f t="shared" si="15"/>
        <v>100241.18137931629</v>
      </c>
      <c r="H84" s="43">
        <f t="shared" si="8"/>
        <v>1.0332552243977509</v>
      </c>
      <c r="I84" s="41">
        <f t="shared" si="9"/>
        <v>0.29013120424919292</v>
      </c>
      <c r="J84" s="41">
        <f t="shared" si="10"/>
        <v>0.59296776063377865</v>
      </c>
      <c r="K84" s="41">
        <f t="shared" si="11"/>
        <v>0.10462707254255353</v>
      </c>
      <c r="L84" s="41">
        <f t="shared" si="12"/>
        <v>8.5741048126101848E-3</v>
      </c>
      <c r="M84" s="42">
        <f t="shared" si="13"/>
        <v>3.6998577618646547E-3</v>
      </c>
    </row>
    <row r="85" spans="1:13" ht="15" customHeight="1" x14ac:dyDescent="0.2">
      <c r="A85" s="47">
        <f t="shared" si="14"/>
        <v>73</v>
      </c>
      <c r="B85" s="48">
        <f>E84*(Ph_sa/(1+((E84+F84)*10^-5)))+F84*(Ph_a/(1+((E84+F84)*10^-5)))</f>
        <v>30047.973363705503</v>
      </c>
      <c r="C85" s="49">
        <f>Psj_h*B84+Psj_sj*C84</f>
        <v>61417.26046011805</v>
      </c>
      <c r="D85" s="48">
        <f>Plj_sj*C84+Plj_lj*D84</f>
        <v>10837.921095746016</v>
      </c>
      <c r="E85" s="48">
        <f>Psa_lj*D84+Psa_sa*E84</f>
        <v>888.23568253023655</v>
      </c>
      <c r="F85" s="48">
        <f>Pa_sa*E84+Pa_a*F84</f>
        <v>383.33375788129416</v>
      </c>
      <c r="G85" s="48">
        <f t="shared" si="15"/>
        <v>103574.7243599811</v>
      </c>
      <c r="H85" s="43">
        <f t="shared" si="8"/>
        <v>1.0332254444380071</v>
      </c>
      <c r="I85" s="41">
        <f t="shared" si="9"/>
        <v>0.29010913183096387</v>
      </c>
      <c r="J85" s="41">
        <f t="shared" si="10"/>
        <v>0.59297536961486974</v>
      </c>
      <c r="K85" s="41">
        <f t="shared" si="11"/>
        <v>0.10463866703693146</v>
      </c>
      <c r="L85" s="41">
        <f t="shared" si="12"/>
        <v>8.5757957650276929E-3</v>
      </c>
      <c r="M85" s="42">
        <f t="shared" si="13"/>
        <v>3.7010357522071816E-3</v>
      </c>
    </row>
    <row r="86" spans="1:13" ht="15" customHeight="1" x14ac:dyDescent="0.2">
      <c r="A86" s="47">
        <f t="shared" si="14"/>
        <v>74</v>
      </c>
      <c r="B86" s="48">
        <f>E85*(Ph_sa/(1+((E85+F85)*10^-5)))+F85*(Ph_a/(1+((E85+F85)*10^-5)))</f>
        <v>31043.892803800489</v>
      </c>
      <c r="C86" s="49">
        <f>Psj_h*B85+Psj_sj*C85</f>
        <v>63458.716123964201</v>
      </c>
      <c r="D86" s="48">
        <f>Plj_sj*C85+Plj_lj*D85</f>
        <v>11199.296722062743</v>
      </c>
      <c r="E86" s="48">
        <f>Psa_lj*D85+Psa_sa*E85</f>
        <v>917.93456124204329</v>
      </c>
      <c r="F86" s="48">
        <f>Pa_sa*E85+Pa_a*F85</f>
        <v>396.20039831606977</v>
      </c>
      <c r="G86" s="48">
        <f t="shared" si="15"/>
        <v>107016.04060938556</v>
      </c>
      <c r="H86" s="43">
        <f t="shared" si="8"/>
        <v>1.0331947138710027</v>
      </c>
      <c r="I86" s="41">
        <f t="shared" si="9"/>
        <v>0.29008635179386244</v>
      </c>
      <c r="J86" s="41">
        <f t="shared" si="10"/>
        <v>0.59298321786723551</v>
      </c>
      <c r="K86" s="41">
        <f t="shared" si="11"/>
        <v>0.10465063609427294</v>
      </c>
      <c r="L86" s="41">
        <f t="shared" si="12"/>
        <v>8.5775417966784534E-3</v>
      </c>
      <c r="M86" s="42">
        <f t="shared" si="13"/>
        <v>3.7022524479505183E-3</v>
      </c>
    </row>
    <row r="87" spans="1:13" ht="15" customHeight="1" x14ac:dyDescent="0.2">
      <c r="A87" s="47">
        <f t="shared" si="14"/>
        <v>75</v>
      </c>
      <c r="B87" s="48">
        <f>E86*(Ph_sa/(1+((E86+F86)*10^-5)))+F86*(Ph_a/(1+((E86+F86)*10^-5)))</f>
        <v>32071.786569336222</v>
      </c>
      <c r="C87" s="49">
        <f>Psj_h*B86+Psj_sj*C86</f>
        <v>65566.105077712156</v>
      </c>
      <c r="D87" s="48">
        <f>Plj_sj*C86+Plj_lj*D86</f>
        <v>11572.420243648441</v>
      </c>
      <c r="E87" s="48">
        <f>Psa_lj*D86+Psa_sa*E86</f>
        <v>948.60446723554355</v>
      </c>
      <c r="F87" s="48">
        <f>Pa_sa*E86+Pa_a*F86</f>
        <v>409.49109908933605</v>
      </c>
      <c r="G87" s="48">
        <f t="shared" si="15"/>
        <v>110568.40745702171</v>
      </c>
      <c r="H87" s="43">
        <f t="shared" si="8"/>
        <v>1.0331630041102415</v>
      </c>
      <c r="I87" s="41">
        <f t="shared" si="9"/>
        <v>0.2900628426054036</v>
      </c>
      <c r="J87" s="41">
        <f t="shared" si="10"/>
        <v>0.59299131266947036</v>
      </c>
      <c r="K87" s="41">
        <f t="shared" si="11"/>
        <v>0.10466299108221015</v>
      </c>
      <c r="L87" s="41">
        <f t="shared" si="12"/>
        <v>8.579344579999211E-3</v>
      </c>
      <c r="M87" s="42">
        <f t="shared" si="13"/>
        <v>3.703509062916607E-3</v>
      </c>
    </row>
    <row r="88" spans="1:13" ht="15" customHeight="1" x14ac:dyDescent="0.2">
      <c r="A88" s="47">
        <f t="shared" si="14"/>
        <v>76</v>
      </c>
      <c r="B88" s="48">
        <f>E87*(Ph_sa/(1+((E87+F87)*10^-5)))+F87*(Ph_a/(1+((E87+F87)*10^-5)))</f>
        <v>33132.611969147642</v>
      </c>
      <c r="C88" s="49">
        <f>Psj_h*B87+Psj_sj*C87</f>
        <v>67741.427803933591</v>
      </c>
      <c r="D88" s="48">
        <f>Plj_sj*C87+Plj_lj*D87</f>
        <v>11957.653265530826</v>
      </c>
      <c r="E88" s="48">
        <f>Psa_lj*D87+Psa_sa*E87</f>
        <v>980.27566279545647</v>
      </c>
      <c r="F88" s="48">
        <f>Pa_sa*E87+Pa_a*F87</f>
        <v>423.21930657427538</v>
      </c>
      <c r="G88" s="48">
        <f t="shared" si="15"/>
        <v>114235.18800798178</v>
      </c>
      <c r="H88" s="43">
        <f t="shared" si="8"/>
        <v>1.0331302859481926</v>
      </c>
      <c r="I88" s="41">
        <f t="shared" si="9"/>
        <v>0.29003858221717654</v>
      </c>
      <c r="J88" s="41">
        <f t="shared" si="10"/>
        <v>0.5929996613582883</v>
      </c>
      <c r="K88" s="41">
        <f t="shared" si="11"/>
        <v>0.10467574373576842</v>
      </c>
      <c r="L88" s="41">
        <f t="shared" si="12"/>
        <v>8.5812058428700894E-3</v>
      </c>
      <c r="M88" s="42">
        <f t="shared" si="13"/>
        <v>3.704806845896769E-3</v>
      </c>
    </row>
    <row r="89" spans="1:13" ht="15" customHeight="1" x14ac:dyDescent="0.2">
      <c r="A89" s="47">
        <f t="shared" si="14"/>
        <v>77</v>
      </c>
      <c r="B89" s="48">
        <f>E88*(Ph_sa/(1+((E88+F88)*10^-5)))+F88*(Ph_a/(1+((E88+F88)*10^-5)))</f>
        <v>34227.35035373539</v>
      </c>
      <c r="C89" s="49">
        <f>Psj_h*B88+Psj_sj*C88</f>
        <v>69986.736825339976</v>
      </c>
      <c r="D89" s="48">
        <f>Plj_sj*C88+Plj_lj*D88</f>
        <v>12355.367161447022</v>
      </c>
      <c r="E89" s="48">
        <f>Psa_lj*D88+Psa_sa*E88</f>
        <v>1012.9792538802024</v>
      </c>
      <c r="F89" s="48">
        <f>Pa_sa*E88+Pa_a*F88</f>
        <v>437.39885762915628</v>
      </c>
      <c r="G89" s="48">
        <f t="shared" si="15"/>
        <v>118019.83245203175</v>
      </c>
      <c r="H89" s="43">
        <f t="shared" si="8"/>
        <v>1.0330965295612593</v>
      </c>
      <c r="I89" s="41">
        <f t="shared" si="9"/>
        <v>0.29001354808435975</v>
      </c>
      <c r="J89" s="41">
        <f t="shared" si="10"/>
        <v>0.59300827133257916</v>
      </c>
      <c r="K89" s="41">
        <f t="shared" si="11"/>
        <v>0.10468890613337183</v>
      </c>
      <c r="L89" s="41">
        <f t="shared" si="12"/>
        <v>8.5831273679524995E-3</v>
      </c>
      <c r="M89" s="42">
        <f t="shared" si="13"/>
        <v>3.7061470817367384E-3</v>
      </c>
    </row>
    <row r="90" spans="1:13" ht="15" customHeight="1" x14ac:dyDescent="0.2">
      <c r="A90" s="47">
        <f t="shared" si="14"/>
        <v>78</v>
      </c>
      <c r="B90" s="48">
        <f>E89*(Ph_sa/(1+((E89+F89)*10^-5)))+F89*(Ph_a/(1+((E89+F89)*10^-5)))</f>
        <v>35357.007409671874</v>
      </c>
      <c r="C90" s="49">
        <f>Psj_h*B89+Psj_sj*C89</f>
        <v>72304.137476985401</v>
      </c>
      <c r="D90" s="48">
        <f>Plj_sj*C89+Plj_lj*D89</f>
        <v>12765.943243620844</v>
      </c>
      <c r="E90" s="48">
        <f>Psa_lj*D89+Psa_sa*E89</f>
        <v>1046.7472067701892</v>
      </c>
      <c r="F90" s="48">
        <f>Pa_sa*E89+Pa_a*F89</f>
        <v>452.04398854699468</v>
      </c>
      <c r="G90" s="48">
        <f t="shared" si="15"/>
        <v>121925.87932559531</v>
      </c>
      <c r="H90" s="43">
        <f t="shared" si="8"/>
        <v>1.0330617045020667</v>
      </c>
      <c r="I90" s="41">
        <f t="shared" si="9"/>
        <v>0.28998771717080041</v>
      </c>
      <c r="J90" s="41">
        <f t="shared" si="10"/>
        <v>0.59301715006624478</v>
      </c>
      <c r="K90" s="41">
        <f t="shared" si="11"/>
        <v>0.10470249067903135</v>
      </c>
      <c r="L90" s="41">
        <f t="shared" si="12"/>
        <v>8.5851109916945303E-3</v>
      </c>
      <c r="M90" s="42">
        <f t="shared" si="13"/>
        <v>3.7075310922289103E-3</v>
      </c>
    </row>
    <row r="91" spans="1:13" ht="15" customHeight="1" x14ac:dyDescent="0.2">
      <c r="A91" s="47">
        <f t="shared" si="14"/>
        <v>79</v>
      </c>
      <c r="B91" s="48">
        <f>E90*(Ph_sa/(1+((E90+F90)*10^-5)))+F90*(Ph_a/(1+((E90+F90)*10^-5)))</f>
        <v>36522.613433321603</v>
      </c>
      <c r="C91" s="49">
        <f>Psj_h*B90+Psj_sj*C90</f>
        <v>74695.788647849258</v>
      </c>
      <c r="D91" s="48">
        <f>Plj_sj*C90+Plj_lj*D90</f>
        <v>13189.772929275503</v>
      </c>
      <c r="E91" s="48">
        <f>Psa_lj*D90+Psa_sa*E90</f>
        <v>1081.6123645388534</v>
      </c>
      <c r="F91" s="48">
        <f>Pa_sa*E90+Pa_a*F90</f>
        <v>467.16934402754021</v>
      </c>
      <c r="G91" s="48">
        <f t="shared" si="15"/>
        <v>125956.95671901277</v>
      </c>
      <c r="H91" s="43">
        <f t="shared" si="8"/>
        <v>1.0330257796844244</v>
      </c>
      <c r="I91" s="41">
        <f t="shared" si="9"/>
        <v>0.28996106594411425</v>
      </c>
      <c r="J91" s="41">
        <f t="shared" si="10"/>
        <v>0.59302630512486953</v>
      </c>
      <c r="K91" s="41">
        <f t="shared" si="11"/>
        <v>0.1047165100908202</v>
      </c>
      <c r="L91" s="41">
        <f t="shared" si="12"/>
        <v>8.5871586033293527E-3</v>
      </c>
      <c r="M91" s="42">
        <f t="shared" si="13"/>
        <v>3.7089602368665566E-3</v>
      </c>
    </row>
    <row r="92" spans="1:13" ht="15" customHeight="1" x14ac:dyDescent="0.2">
      <c r="A92" s="47">
        <f t="shared" si="14"/>
        <v>80</v>
      </c>
      <c r="B92" s="48">
        <f>E91*(Ph_sa/(1+((E91+F91)*10^-5)))+F91*(Ph_a/(1+((E91+F91)*10^-5)))</f>
        <v>37725.223581729086</v>
      </c>
      <c r="C92" s="49">
        <f>Psj_h*B91+Psj_sj*C91</f>
        <v>77163.90348693011</v>
      </c>
      <c r="D92" s="48">
        <f>Plj_sj*C91+Plj_lj*D91</f>
        <v>13627.257903203226</v>
      </c>
      <c r="E92" s="48">
        <f>Psa_lj*D91+Psa_sa*E91</f>
        <v>1117.6084633162841</v>
      </c>
      <c r="F92" s="48">
        <f>Pa_sa*E91+Pa_a*F91</f>
        <v>482.78998615676727</v>
      </c>
      <c r="G92" s="48">
        <f t="shared" si="15"/>
        <v>130116.78342133548</v>
      </c>
      <c r="H92" s="43">
        <f t="shared" si="8"/>
        <v>1.0329887233652788</v>
      </c>
      <c r="I92" s="41">
        <f t="shared" si="9"/>
        <v>0.28993357036478368</v>
      </c>
      <c r="J92" s="41">
        <f t="shared" si="10"/>
        <v>0.593035744182694</v>
      </c>
      <c r="K92" s="41">
        <f t="shared" si="11"/>
        <v>0.10473097739494797</v>
      </c>
      <c r="L92" s="41">
        <f t="shared" si="12"/>
        <v>8.5892721440655271E-3</v>
      </c>
      <c r="M92" s="42">
        <f t="shared" si="13"/>
        <v>3.7104359135087823E-3</v>
      </c>
    </row>
    <row r="93" spans="1:13" ht="15" customHeight="1" x14ac:dyDescent="0.2">
      <c r="A93" s="47">
        <f t="shared" si="14"/>
        <v>81</v>
      </c>
      <c r="B93" s="48">
        <f>E92*(Ph_sa/(1+((E92+F92)*10^-5)))+F92*(Ph_a/(1+((E92+F92)*10^-5)))</f>
        <v>38965.918098493959</v>
      </c>
      <c r="C93" s="49">
        <f>Psj_h*B92+Psj_sj*C92</f>
        <v>79710.750068979003</v>
      </c>
      <c r="D93" s="48">
        <f>Plj_sj*C92+Plj_lj*D92</f>
        <v>14078.810275642591</v>
      </c>
      <c r="E93" s="48">
        <f>Psa_lj*D92+Psa_sa*E92</f>
        <v>1154.7701483074284</v>
      </c>
      <c r="F93" s="48">
        <f>Pa_sa*E92+Pa_a*F92</f>
        <v>498.92140337883546</v>
      </c>
      <c r="G93" s="48">
        <f t="shared" si="15"/>
        <v>134409.16999480181</v>
      </c>
      <c r="H93" s="43">
        <f t="shared" si="8"/>
        <v>1.032950503126757</v>
      </c>
      <c r="I93" s="41">
        <f t="shared" si="9"/>
        <v>0.28990520587249324</v>
      </c>
      <c r="J93" s="41">
        <f t="shared" si="10"/>
        <v>0.59304547503761662</v>
      </c>
      <c r="K93" s="41">
        <f t="shared" si="11"/>
        <v>0.10474590592432853</v>
      </c>
      <c r="L93" s="41">
        <f t="shared" si="12"/>
        <v>8.5914536065663412E-3</v>
      </c>
      <c r="M93" s="42">
        <f t="shared" si="13"/>
        <v>3.7119595589953495E-3</v>
      </c>
    </row>
    <row r="94" spans="1:13" ht="15" customHeight="1" x14ac:dyDescent="0.2">
      <c r="A94" s="47">
        <f t="shared" si="14"/>
        <v>82</v>
      </c>
      <c r="B94" s="48">
        <f>E93*(Ph_sa/(1+((E93+F93)*10^-5)))+F93*(Ph_a/(1+((E93+F93)*10^-5)))</f>
        <v>40245.802512380687</v>
      </c>
      <c r="C94" s="49">
        <f>Psj_h*B93+Psj_sj*C93</f>
        <v>82338.652014975669</v>
      </c>
      <c r="D94" s="48">
        <f>Plj_sj*C93+Plj_lj*D93</f>
        <v>14544.85273465988</v>
      </c>
      <c r="E94" s="48">
        <f>Psa_lj*D93+Psa_sa*E93</f>
        <v>1193.1329895193196</v>
      </c>
      <c r="F94" s="48">
        <f>Pa_sa*E93+Pa_a*F93</f>
        <v>515.57951944476497</v>
      </c>
      <c r="G94" s="48">
        <f t="shared" si="15"/>
        <v>138838.01977098032</v>
      </c>
      <c r="H94" s="43">
        <f t="shared" si="8"/>
        <v>1.0329110858603832</v>
      </c>
      <c r="I94" s="41">
        <f t="shared" si="9"/>
        <v>0.2898759473721102</v>
      </c>
      <c r="J94" s="41">
        <f t="shared" si="10"/>
        <v>0.59305550562300624</v>
      </c>
      <c r="K94" s="41">
        <f t="shared" si="11"/>
        <v>0.10476130932040288</v>
      </c>
      <c r="L94" s="41">
        <f t="shared" si="12"/>
        <v>8.5937050347408232E-3</v>
      </c>
      <c r="M94" s="42">
        <f t="shared" si="13"/>
        <v>3.7135326497398698E-3</v>
      </c>
    </row>
    <row r="95" spans="1:13" ht="15" customHeight="1" x14ac:dyDescent="0.2">
      <c r="A95" s="47">
        <f t="shared" si="14"/>
        <v>83</v>
      </c>
      <c r="B95" s="48">
        <f>E94*(Ph_sa/(1+((E94+F94)*10^-5)))+F94*(Ph_a/(1+((E94+F94)*10^-5)))</f>
        <v>41566.007806310074</v>
      </c>
      <c r="C95" s="49">
        <f>Psj_h*B94+Psj_sj*C94</f>
        <v>85049.989062384862</v>
      </c>
      <c r="D95" s="48">
        <f>Plj_sj*C94+Plj_lj*D94</f>
        <v>15025.818692187986</v>
      </c>
      <c r="E95" s="48">
        <f>Psa_lj*D94+Psa_sa*E94</f>
        <v>1232.733497144797</v>
      </c>
      <c r="F95" s="48">
        <f>Pa_sa*E94+Pa_a*F94</f>
        <v>532.78070232092784</v>
      </c>
      <c r="G95" s="48">
        <f t="shared" si="15"/>
        <v>143407.32976034863</v>
      </c>
      <c r="H95" s="43">
        <f t="shared" si="8"/>
        <v>1.0328704377546376</v>
      </c>
      <c r="I95" s="41">
        <f t="shared" si="9"/>
        <v>0.28984576922094574</v>
      </c>
      <c r="J95" s="41">
        <f t="shared" si="10"/>
        <v>0.59306584401588058</v>
      </c>
      <c r="K95" s="41">
        <f t="shared" si="11"/>
        <v>0.10477720153703431</v>
      </c>
      <c r="L95" s="41">
        <f t="shared" si="12"/>
        <v>8.5960285238198559E-3</v>
      </c>
      <c r="M95" s="42">
        <f t="shared" si="13"/>
        <v>3.715156702319681E-3</v>
      </c>
    </row>
    <row r="96" spans="1:13" ht="15" customHeight="1" x14ac:dyDescent="0.2">
      <c r="A96" s="47">
        <f t="shared" si="14"/>
        <v>84</v>
      </c>
      <c r="B96" s="48">
        <f>E95*(Ph_sa/(1+((E95+F95)*10^-5)))+F95*(Ph_a/(1+((E95+F95)*10^-5)))</f>
        <v>42927.69055425594</v>
      </c>
      <c r="C96" s="49">
        <f>Psj_h*B95+Psj_sj*C95</f>
        <v>87847.197580115855</v>
      </c>
      <c r="D96" s="48">
        <f>Plj_sj*C95+Plj_lj*D95</f>
        <v>15522.152422840274</v>
      </c>
      <c r="E96" s="48">
        <f>Psa_lj*D95+Psa_sa*E95</f>
        <v>1273.6091365439054</v>
      </c>
      <c r="F96" s="48">
        <f>Pa_sa*E95+Pa_a*F95</f>
        <v>550.54177303897904</v>
      </c>
      <c r="G96" s="48">
        <f t="shared" si="15"/>
        <v>148121.19146679496</v>
      </c>
      <c r="H96" s="43">
        <f t="shared" si="8"/>
        <v>1.0328285242863537</v>
      </c>
      <c r="I96" s="41">
        <f t="shared" si="9"/>
        <v>0.28981464521826539</v>
      </c>
      <c r="J96" s="41">
        <f t="shared" si="10"/>
        <v>0.5930764984415412</v>
      </c>
      <c r="K96" s="41">
        <f t="shared" si="11"/>
        <v>0.10479359684545847</v>
      </c>
      <c r="L96" s="41">
        <f t="shared" si="12"/>
        <v>8.5984262206628033E-3</v>
      </c>
      <c r="M96" s="42">
        <f t="shared" si="13"/>
        <v>3.7168332740720399E-3</v>
      </c>
    </row>
    <row r="97" spans="1:13" ht="15" customHeight="1" x14ac:dyDescent="0.2">
      <c r="A97" s="47">
        <f t="shared" si="14"/>
        <v>85</v>
      </c>
      <c r="B97" s="48">
        <f>E96*(Ph_sa/(1+((E96+F96)*10^-5)))+F96*(Ph_a/(1+((E96+F96)*10^-5)))</f>
        <v>44332.033023432428</v>
      </c>
      <c r="C97" s="49">
        <f>Psj_h*B96+Psj_sj*C96</f>
        <v>90732.771022944202</v>
      </c>
      <c r="D97" s="48">
        <f>Plj_sj*C96+Plj_lj*D96</f>
        <v>16034.309194583935</v>
      </c>
      <c r="E97" s="48">
        <f>Psa_lj*D96+Psa_sa*E96</f>
        <v>1315.7983427585737</v>
      </c>
      <c r="F97" s="48">
        <f>Pa_sa*E96+Pa_a*F96</f>
        <v>568.88001446713122</v>
      </c>
      <c r="G97" s="48">
        <f t="shared" si="15"/>
        <v>152983.7915981863</v>
      </c>
      <c r="H97" s="43">
        <f t="shared" si="8"/>
        <v>1.0327853102160136</v>
      </c>
      <c r="I97" s="41">
        <f t="shared" si="9"/>
        <v>0.28978254859750779</v>
      </c>
      <c r="J97" s="41">
        <f t="shared" si="10"/>
        <v>0.59308747727507549</v>
      </c>
      <c r="K97" s="41">
        <f t="shared" si="11"/>
        <v>0.10481050983948831</v>
      </c>
      <c r="L97" s="41">
        <f t="shared" si="12"/>
        <v>8.600900324228682E-3</v>
      </c>
      <c r="M97" s="42">
        <f t="shared" si="13"/>
        <v>3.7185639636995085E-3</v>
      </c>
    </row>
    <row r="98" spans="1:13" ht="15" customHeight="1" x14ac:dyDescent="0.2">
      <c r="A98" s="47">
        <f t="shared" si="14"/>
        <v>86</v>
      </c>
      <c r="B98" s="48">
        <f>E97*(Ph_sa/(1+((E97+F97)*10^-5)))+F97*(Ph_a/(1+((E97+F97)*10^-5)))</f>
        <v>45780.243239012008</v>
      </c>
      <c r="C98" s="49">
        <f>Psj_h*B97+Psj_sj*C97</f>
        <v>93709.260319946654</v>
      </c>
      <c r="D98" s="48">
        <f>Plj_sj*C97+Plj_lj*D97</f>
        <v>16562.755390324259</v>
      </c>
      <c r="E98" s="48">
        <f>Psa_lj*D97+Psa_sa*E97</f>
        <v>1359.3405344911553</v>
      </c>
      <c r="F98" s="48">
        <f>Pa_sa*E97+Pa_a*F97</f>
        <v>587.81317998078998</v>
      </c>
      <c r="G98" s="48">
        <f t="shared" si="15"/>
        <v>157999.41266375483</v>
      </c>
      <c r="H98" s="43">
        <f t="shared" si="8"/>
        <v>1.0327407595866949</v>
      </c>
      <c r="I98" s="41">
        <f t="shared" si="9"/>
        <v>0.28974945202131136</v>
      </c>
      <c r="J98" s="41">
        <f t="shared" si="10"/>
        <v>0.59309878904026847</v>
      </c>
      <c r="K98" s="41">
        <f t="shared" si="11"/>
        <v>0.10482795544039238</v>
      </c>
      <c r="L98" s="41">
        <f t="shared" si="12"/>
        <v>8.6034530861454836E-3</v>
      </c>
      <c r="M98" s="42">
        <f t="shared" si="13"/>
        <v>3.7203504118824785E-3</v>
      </c>
    </row>
    <row r="99" spans="1:13" ht="15" customHeight="1" x14ac:dyDescent="0.2">
      <c r="A99" s="47">
        <f t="shared" si="14"/>
        <v>87</v>
      </c>
      <c r="B99" s="48">
        <f>E98*(Ph_sa/(1+((E98+F98)*10^-5)))+F98*(Ph_a/(1+((E98+F98)*10^-5)))</f>
        <v>47273.55500846458</v>
      </c>
      <c r="C99" s="49">
        <f>Psj_h*B98+Psj_sj*C98</f>
        <v>96779.274191255594</v>
      </c>
      <c r="D99" s="48">
        <f>Plj_sj*C98+Plj_lj*D98</f>
        <v>17107.968619416199</v>
      </c>
      <c r="E99" s="48">
        <f>Psa_lj*D98+Psa_sa*E98</f>
        <v>1404.2761274728673</v>
      </c>
      <c r="F99" s="48">
        <f>Pa_sa*E98+Pa_a*F98</f>
        <v>607.35950200857064</v>
      </c>
      <c r="G99" s="48">
        <f t="shared" si="15"/>
        <v>163172.43344861781</v>
      </c>
      <c r="H99" s="43">
        <f t="shared" si="8"/>
        <v>1.0326948357262944</v>
      </c>
      <c r="I99" s="41">
        <f t="shared" si="9"/>
        <v>0.28971532757921875</v>
      </c>
      <c r="J99" s="41">
        <f t="shared" si="10"/>
        <v>0.59311044240650435</v>
      </c>
      <c r="K99" s="41">
        <f t="shared" si="11"/>
        <v>0.10484594890106491</v>
      </c>
      <c r="L99" s="41">
        <f t="shared" si="12"/>
        <v>8.6060868113183274E-3</v>
      </c>
      <c r="M99" s="42">
        <f t="shared" si="13"/>
        <v>3.7221943018936783E-3</v>
      </c>
    </row>
    <row r="100" spans="1:13" ht="15" customHeight="1" x14ac:dyDescent="0.2">
      <c r="A100" s="47">
        <f t="shared" si="14"/>
        <v>88</v>
      </c>
      <c r="B100" s="48">
        <f>E99*(Ph_sa/(1+((E99+F99)*10^-5)))+F99*(Ph_a/(1+((E99+F99)*10^-5)))</f>
        <v>48813.227902461025</v>
      </c>
      <c r="C100" s="49">
        <f>Psj_h*B99+Psj_sj*C99</f>
        <v>99945.47938716627</v>
      </c>
      <c r="D100" s="48">
        <f>Plj_sj*C99+Plj_lj*D99</f>
        <v>17670.437818081238</v>
      </c>
      <c r="E100" s="48">
        <f>Psa_lj*D99+Psa_sa*E99</f>
        <v>1450.6465471438999</v>
      </c>
      <c r="F100" s="48">
        <f>Pa_sa*E99+Pa_a*F99</f>
        <v>627.53770042766291</v>
      </c>
      <c r="G100" s="48">
        <f t="shared" si="15"/>
        <v>168507.32935528009</v>
      </c>
      <c r="H100" s="43">
        <f t="shared" si="8"/>
        <v>1.0326475012526564</v>
      </c>
      <c r="I100" s="41">
        <f t="shared" si="9"/>
        <v>0.28968014678781978</v>
      </c>
      <c r="J100" s="41">
        <f t="shared" si="10"/>
        <v>0.59312244618417564</v>
      </c>
      <c r="K100" s="41">
        <f t="shared" si="11"/>
        <v>0.10486450580926938</v>
      </c>
      <c r="L100" s="41">
        <f t="shared" si="12"/>
        <v>8.6088038585275025E-3</v>
      </c>
      <c r="M100" s="42">
        <f t="shared" si="13"/>
        <v>3.7240973602077881E-3</v>
      </c>
    </row>
    <row r="101" spans="1:13" ht="15" customHeight="1" x14ac:dyDescent="0.2">
      <c r="A101" s="47">
        <f t="shared" si="14"/>
        <v>89</v>
      </c>
      <c r="B101" s="48">
        <f>E100*(Ph_sa/(1+((E100+F100)*10^-5)))+F100*(Ph_a/(1+((E100+F100)*10^-5)))</f>
        <v>50400.547189140896</v>
      </c>
      <c r="C101" s="49">
        <f>Psj_h*B100+Psj_sj*C100</f>
        <v>103210.60084333908</v>
      </c>
      <c r="D101" s="48">
        <f>Plj_sj*C100+Plj_lj*D100</f>
        <v>18250.663337665123</v>
      </c>
      <c r="E101" s="48">
        <f>Psa_lj*D100+Psa_sa*E100</f>
        <v>1498.4942405628706</v>
      </c>
      <c r="F101" s="48">
        <f>Pa_sa*E100+Pa_a*F100</f>
        <v>648.36699078041795</v>
      </c>
      <c r="G101" s="48">
        <f t="shared" si="15"/>
        <v>174008.67260148839</v>
      </c>
      <c r="H101" s="43">
        <f t="shared" si="8"/>
        <v>1.0325987180812193</v>
      </c>
      <c r="I101" s="41">
        <f t="shared" si="9"/>
        <v>0.28964388059305152</v>
      </c>
      <c r="J101" s="41">
        <f t="shared" si="10"/>
        <v>0.59313480931901708</v>
      </c>
      <c r="K101" s="41">
        <f t="shared" si="11"/>
        <v>0.10488364208985418</v>
      </c>
      <c r="L101" s="41">
        <f t="shared" si="12"/>
        <v>8.6116066409787275E-3</v>
      </c>
      <c r="M101" s="42">
        <f t="shared" si="13"/>
        <v>3.7260613570985436E-3</v>
      </c>
    </row>
    <row r="102" spans="1:13" ht="15" customHeight="1" x14ac:dyDescent="0.2">
      <c r="A102" s="47">
        <f t="shared" si="14"/>
        <v>90</v>
      </c>
      <c r="B102" s="48">
        <f>E101*(Ph_sa/(1+((E101+F101)*10^-5)))+F101*(Ph_a/(1+((E101+F101)*10^-5)))</f>
        <v>52036.823718406798</v>
      </c>
      <c r="C102" s="49">
        <f>Psj_h*B101+Psj_sj*C101</f>
        <v>106577.42174553747</v>
      </c>
      <c r="D102" s="48">
        <f>Plj_sj*C101+Plj_lj*D101</f>
        <v>18849.157019626087</v>
      </c>
      <c r="E102" s="48">
        <f>Psa_lj*D101+Psa_sa*E101</f>
        <v>1547.8626874592287</v>
      </c>
      <c r="F102" s="48">
        <f>Pa_sa*E101+Pa_a*F101</f>
        <v>669.86709228192137</v>
      </c>
      <c r="G102" s="48">
        <f t="shared" si="15"/>
        <v>179681.13226331151</v>
      </c>
      <c r="H102" s="43">
        <f t="shared" si="8"/>
        <v>1.03254844743493</v>
      </c>
      <c r="I102" s="41">
        <f t="shared" si="9"/>
        <v>0.2896064993744033</v>
      </c>
      <c r="J102" s="41">
        <f t="shared" si="10"/>
        <v>0.593147540885678</v>
      </c>
      <c r="K102" s="41">
        <f t="shared" si="11"/>
        <v>0.10490337400592413</v>
      </c>
      <c r="L102" s="41">
        <f t="shared" si="12"/>
        <v>8.614497626778822E-3</v>
      </c>
      <c r="M102" s="42">
        <f t="shared" si="13"/>
        <v>3.7280881072158031E-3</v>
      </c>
    </row>
    <row r="103" spans="1:13" ht="15" customHeight="1" x14ac:dyDescent="0.2">
      <c r="A103" s="47">
        <f t="shared" si="14"/>
        <v>91</v>
      </c>
      <c r="B103" s="48">
        <f>E102*(Ph_sa/(1+((E102+F102)*10^-5)))+F102*(Ph_a/(1+((E102+F102)*10^-5)))</f>
        <v>53723.393752777454</v>
      </c>
      <c r="C103" s="49">
        <f>Psj_h*B102+Psj_sj*C102</f>
        <v>110048.78349703742</v>
      </c>
      <c r="D103" s="48">
        <f>Plj_sj*C102+Plj_lj*D102</f>
        <v>19466.442256093469</v>
      </c>
      <c r="E103" s="48">
        <f>Psa_lj*D102+Psa_sa*E102</f>
        <v>1598.7964103380837</v>
      </c>
      <c r="F103" s="48">
        <f>Pa_sa*E102+Pa_a*F102</f>
        <v>692.05823558619068</v>
      </c>
      <c r="G103" s="48">
        <f t="shared" si="15"/>
        <v>185529.4741518326</v>
      </c>
      <c r="H103" s="43">
        <f t="shared" si="8"/>
        <v>1.0324966498562322</v>
      </c>
      <c r="I103" s="41">
        <f t="shared" si="9"/>
        <v>0.28956797295081854</v>
      </c>
      <c r="J103" s="41">
        <f t="shared" si="10"/>
        <v>0.59316065008073215</v>
      </c>
      <c r="K103" s="41">
        <f t="shared" si="11"/>
        <v>0.10492371815899521</v>
      </c>
      <c r="L103" s="41">
        <f t="shared" si="12"/>
        <v>8.617479339318718E-3</v>
      </c>
      <c r="M103" s="42">
        <f t="shared" si="13"/>
        <v>3.730179470135445E-3</v>
      </c>
    </row>
    <row r="104" spans="1:13" ht="15" customHeight="1" x14ac:dyDescent="0.2">
      <c r="A104" s="47">
        <f t="shared" si="14"/>
        <v>92</v>
      </c>
      <c r="B104" s="48">
        <f>E103*(Ph_sa/(1+((E103+F103)*10^-5)))+F103*(Ph_a/(1+((E103+F103)*10^-5)))</f>
        <v>55461.618741209837</v>
      </c>
      <c r="C104" s="49">
        <f>Psj_h*B103+Psj_sj*C103</f>
        <v>113627.58558154209</v>
      </c>
      <c r="D104" s="48">
        <f>Plj_sj*C103+Plj_lj*D103</f>
        <v>20103.054034784451</v>
      </c>
      <c r="E104" s="48">
        <f>Psa_lj*D103+Psa_sa*E103</f>
        <v>1651.3409835426903</v>
      </c>
      <c r="F104" s="48">
        <f>Pa_sa*E103+Pa_a*F103</f>
        <v>714.96117027649268</v>
      </c>
      <c r="G104" s="48">
        <f t="shared" si="15"/>
        <v>191558.56051135558</v>
      </c>
      <c r="H104" s="43">
        <f t="shared" si="8"/>
        <v>1.032443285221041</v>
      </c>
      <c r="I104" s="41">
        <f t="shared" si="9"/>
        <v>0.28952827058815822</v>
      </c>
      <c r="J104" s="41">
        <f t="shared" si="10"/>
        <v>0.59317414621523146</v>
      </c>
      <c r="K104" s="41">
        <f t="shared" si="11"/>
        <v>0.10494469148818199</v>
      </c>
      <c r="L104" s="41">
        <f t="shared" si="12"/>
        <v>8.620554357552707E-3</v>
      </c>
      <c r="M104" s="42">
        <f t="shared" si="13"/>
        <v>3.7323373508755817E-3</v>
      </c>
    </row>
    <row r="105" spans="1:13" ht="15" customHeight="1" x14ac:dyDescent="0.2">
      <c r="A105" s="47">
        <f t="shared" si="14"/>
        <v>93</v>
      </c>
      <c r="B105" s="48">
        <f>E104*(Ph_sa/(1+((E104+F104)*10^-5)))+F104*(Ph_a/(1+((E104+F104)*10^-5)))</f>
        <v>57252.885032186168</v>
      </c>
      <c r="C105" s="49">
        <f>Psj_h*B104+Psj_sj*C104</f>
        <v>117316.78531414072</v>
      </c>
      <c r="D105" s="48">
        <f>Plj_sj*C104+Plj_lj*D104</f>
        <v>20759.538967012151</v>
      </c>
      <c r="E105" s="48">
        <f>Psa_lj*D104+Psa_sa*E104</f>
        <v>1705.5430411754162</v>
      </c>
      <c r="F105" s="48">
        <f>Pa_sa*E104+Pa_a*F104</f>
        <v>738.5971720431105</v>
      </c>
      <c r="G105" s="48">
        <f t="shared" si="15"/>
        <v>197773.34952655755</v>
      </c>
      <c r="H105" s="43">
        <f t="shared" si="8"/>
        <v>1.0323883127547073</v>
      </c>
      <c r="I105" s="41">
        <f t="shared" si="9"/>
        <v>0.28948736100815287</v>
      </c>
      <c r="J105" s="41">
        <f t="shared" si="10"/>
        <v>0.59318803870683856</v>
      </c>
      <c r="K105" s="41">
        <f t="shared" si="11"/>
        <v>0.10496631126846796</v>
      </c>
      <c r="L105" s="41">
        <f t="shared" si="12"/>
        <v>8.6237253161674902E-3</v>
      </c>
      <c r="M105" s="42">
        <f t="shared" si="13"/>
        <v>3.7345637003732379E-3</v>
      </c>
    </row>
    <row r="106" spans="1:13" ht="15" customHeight="1" x14ac:dyDescent="0.2">
      <c r="A106" s="47">
        <f t="shared" si="14"/>
        <v>94</v>
      </c>
      <c r="B106" s="48">
        <f>E105*(Ph_sa/(1+((E105+F105)*10^-5)))+F105*(Ph_a/(1+((E105+F105)*10^-5)))</f>
        <v>59098.60352225705</v>
      </c>
      <c r="C106" s="49">
        <f>Psj_h*B105+Psj_sj*C105</f>
        <v>121119.39747256659</v>
      </c>
      <c r="D106" s="48">
        <f>Plj_sj*C105+Plj_lj*D105</f>
        <v>21436.455297462933</v>
      </c>
      <c r="E106" s="48">
        <f>Psa_lj*D105+Psa_sa*E105</f>
        <v>1761.4502837734608</v>
      </c>
      <c r="F106" s="48">
        <f>Pa_sa*E105+Pa_a*F105</f>
        <v>762.98804950969304</v>
      </c>
      <c r="G106" s="48">
        <f t="shared" si="15"/>
        <v>204178.89462556972</v>
      </c>
      <c r="H106" s="43">
        <f t="shared" si="8"/>
        <v>1.0323316910500089</v>
      </c>
      <c r="I106" s="41">
        <f t="shared" si="9"/>
        <v>0.28944521239883342</v>
      </c>
      <c r="J106" s="41">
        <f t="shared" si="10"/>
        <v>0.59320233707151515</v>
      </c>
      <c r="K106" s="41">
        <f t="shared" si="11"/>
        <v>0.10498859510809794</v>
      </c>
      <c r="L106" s="41">
        <f t="shared" si="12"/>
        <v>8.6269949056373765E-3</v>
      </c>
      <c r="M106" s="42">
        <f t="shared" si="13"/>
        <v>3.7368605159161369E-3</v>
      </c>
    </row>
    <row r="107" spans="1:13" ht="15" customHeight="1" x14ac:dyDescent="0.2">
      <c r="A107" s="47">
        <f t="shared" si="14"/>
        <v>95</v>
      </c>
      <c r="B107" s="48">
        <f>E106*(Ph_sa/(1+((E106+F106)*10^-5)))+F106*(Ph_a/(1+((E106+F106)*10^-5)))</f>
        <v>61000.209236135488</v>
      </c>
      <c r="C107" s="49">
        <f>Psj_h*B106+Psj_sj*C106</f>
        <v>125038.49380073782</v>
      </c>
      <c r="D107" s="48">
        <f>Plj_sj*C106+Plj_lj*D106</f>
        <v>22134.3728943647</v>
      </c>
      <c r="E107" s="48">
        <f>Psa_lj*D106+Psa_sa*E106</f>
        <v>1819.111483630882</v>
      </c>
      <c r="F107" s="48">
        <f>Pa_sa*E106+Pa_a*F106</f>
        <v>788.15615066708642</v>
      </c>
      <c r="G107" s="48">
        <f t="shared" si="15"/>
        <v>210780.34356553596</v>
      </c>
      <c r="H107" s="43">
        <f t="shared" si="8"/>
        <v>1.0322733780873024</v>
      </c>
      <c r="I107" s="41">
        <f t="shared" si="9"/>
        <v>0.28940179242648051</v>
      </c>
      <c r="J107" s="41">
        <f t="shared" si="10"/>
        <v>0.59321705091471577</v>
      </c>
      <c r="K107" s="41">
        <f t="shared" si="11"/>
        <v>0.10501156094511567</v>
      </c>
      <c r="L107" s="41">
        <f t="shared" si="12"/>
        <v>8.6303658721634206E-3</v>
      </c>
      <c r="M107" s="42">
        <f t="shared" si="13"/>
        <v>3.7392298415247264E-3</v>
      </c>
    </row>
    <row r="108" spans="1:13" ht="15" customHeight="1" x14ac:dyDescent="0.2">
      <c r="A108" s="47">
        <f t="shared" si="14"/>
        <v>96</v>
      </c>
      <c r="B108" s="48">
        <f>E107*(Ph_sa/(1+((E107+F107)*10^-5)))+F107*(Ph_a/(1+((E107+F107)*10^-5)))</f>
        <v>62959.160834350543</v>
      </c>
      <c r="C108" s="49">
        <f>Psj_h*B107+Psj_sj*C107</f>
        <v>129077.20237631015</v>
      </c>
      <c r="D108" s="48">
        <f>Plj_sj*C107+Plj_lj*D107</f>
        <v>22853.873218612403</v>
      </c>
      <c r="E108" s="48">
        <f>Psa_lj*D107+Psa_sa*E107</f>
        <v>1878.5764886536481</v>
      </c>
      <c r="F108" s="48">
        <f>Pa_sa*E107+Pa_a*F107</f>
        <v>814.12436887126773</v>
      </c>
      <c r="G108" s="48">
        <f t="shared" si="15"/>
        <v>217582.937286798</v>
      </c>
      <c r="H108" s="43">
        <f t="shared" si="8"/>
        <v>1.0322133312569493</v>
      </c>
      <c r="I108" s="41">
        <f t="shared" si="9"/>
        <v>0.28935706824916846</v>
      </c>
      <c r="J108" s="41">
        <f t="shared" si="10"/>
        <v>0.59323218992200821</v>
      </c>
      <c r="K108" s="41">
        <f t="shared" si="11"/>
        <v>0.10503522704304938</v>
      </c>
      <c r="L108" s="41">
        <f t="shared" si="12"/>
        <v>8.6338410174943078E-3</v>
      </c>
      <c r="M108" s="42">
        <f t="shared" si="13"/>
        <v>3.7416737682797398E-3</v>
      </c>
    </row>
    <row r="109" spans="1:13" ht="15" customHeight="1" x14ac:dyDescent="0.2">
      <c r="A109" s="47">
        <f t="shared" si="14"/>
        <v>97</v>
      </c>
      <c r="B109" s="48">
        <f>E108*(Ph_sa/(1+((E108+F108)*10^-5)))+F108*(Ph_a/(1+((E108+F108)*10^-5)))</f>
        <v>64976.940044393516</v>
      </c>
      <c r="C109" s="49">
        <f>Psj_h*B108+Psj_sj*C108</f>
        <v>133238.70683373263</v>
      </c>
      <c r="D109" s="48">
        <f>Plj_sj*C108+Plj_lj*D108</f>
        <v>23595.549270362291</v>
      </c>
      <c r="E109" s="48">
        <f>Psa_lj*D108+Psa_sa*E108</f>
        <v>1939.8962246295137</v>
      </c>
      <c r="F109" s="48">
        <f>Pa_sa*E108+Pa_a*F108</f>
        <v>840.91614835967857</v>
      </c>
      <c r="G109" s="48">
        <f t="shared" si="15"/>
        <v>224592.00852147763</v>
      </c>
      <c r="H109" s="43">
        <f t="shared" si="8"/>
        <v>1.0321515073841889</v>
      </c>
      <c r="I109" s="41">
        <f t="shared" si="9"/>
        <v>0.28931100653200581</v>
      </c>
      <c r="J109" s="41">
        <f t="shared" si="10"/>
        <v>0.59324776384904665</v>
      </c>
      <c r="K109" s="41">
        <f t="shared" si="11"/>
        <v>0.10505961198573038</v>
      </c>
      <c r="L109" s="41">
        <f t="shared" si="12"/>
        <v>8.6374231986264208E-3</v>
      </c>
      <c r="M109" s="42">
        <f t="shared" si="13"/>
        <v>3.7441944345907668E-3</v>
      </c>
    </row>
    <row r="110" spans="1:13" ht="15" customHeight="1" x14ac:dyDescent="0.2">
      <c r="A110" s="47">
        <f t="shared" si="14"/>
        <v>98</v>
      </c>
      <c r="B110" s="48">
        <f>E109*(Ph_sa/(1+((E109+F109)*10^-5)))+F109*(Ph_a/(1+((E109+F109)*10^-5)))</f>
        <v>67055.051011225325</v>
      </c>
      <c r="C110" s="49">
        <f>Psj_h*B109+Psj_sj*C109</f>
        <v>137526.24543407967</v>
      </c>
      <c r="D110" s="48">
        <f>Plj_sj*C109+Plj_lj*D109</f>
        <v>24360.00551155331</v>
      </c>
      <c r="E110" s="48">
        <f>Psa_lj*D109+Psa_sa*E109</f>
        <v>2003.1226957895483</v>
      </c>
      <c r="F110" s="48">
        <f>Pa_sa*E109+Pa_a*F109</f>
        <v>868.55548923788535</v>
      </c>
      <c r="G110" s="48">
        <f t="shared" si="15"/>
        <v>231812.98014188575</v>
      </c>
      <c r="H110" s="43">
        <f t="shared" si="8"/>
        <v>1.0320878627566161</v>
      </c>
      <c r="I110" s="41">
        <f t="shared" si="9"/>
        <v>0.28926357346419057</v>
      </c>
      <c r="J110" s="41">
        <f t="shared" si="10"/>
        <v>0.59326378251081535</v>
      </c>
      <c r="K110" s="41">
        <f t="shared" si="11"/>
        <v>0.10508473467121333</v>
      </c>
      <c r="L110" s="41">
        <f t="shared" si="12"/>
        <v>8.6411153273794113E-3</v>
      </c>
      <c r="M110" s="42">
        <f t="shared" si="13"/>
        <v>3.7467940264012335E-3</v>
      </c>
    </row>
    <row r="111" spans="1:13" ht="15" customHeight="1" x14ac:dyDescent="0.2">
      <c r="A111" s="47">
        <f t="shared" si="14"/>
        <v>99</v>
      </c>
      <c r="B111" s="48">
        <f>E110*(Ph_sa/(1+((E110+F110)*10^-5)))+F110*(Ph_a/(1+((E110+F110)*10^-5)))</f>
        <v>69195.019562963251</v>
      </c>
      <c r="C111" s="49">
        <f>Psj_h*B110+Psj_sj*C110</f>
        <v>141943.10997273511</v>
      </c>
      <c r="D111" s="48">
        <f>Plj_sj*C110+Plj_lj*D110</f>
        <v>25147.857762763135</v>
      </c>
      <c r="E111" s="48">
        <f>Psa_lj*D110+Psa_sa*E110</f>
        <v>2068.3089835331775</v>
      </c>
      <c r="F111" s="48">
        <f>Pa_sa*E110+Pa_a*F110</f>
        <v>897.06695188607682</v>
      </c>
      <c r="G111" s="48">
        <f t="shared" si="15"/>
        <v>239251.36323388075</v>
      </c>
      <c r="H111" s="43">
        <f t="shared" si="8"/>
        <v>1.0320223531544288</v>
      </c>
      <c r="I111" s="41">
        <f t="shared" si="9"/>
        <v>0.28921473477800624</v>
      </c>
      <c r="J111" s="41">
        <f t="shared" si="10"/>
        <v>0.59328025577007171</v>
      </c>
      <c r="K111" s="41">
        <f t="shared" si="11"/>
        <v>0.10511061430475439</v>
      </c>
      <c r="L111" s="41">
        <f t="shared" si="12"/>
        <v>8.6449203698425615E-3</v>
      </c>
      <c r="M111" s="42">
        <f t="shared" si="13"/>
        <v>3.7494747773250798E-3</v>
      </c>
    </row>
    <row r="112" spans="1:13" ht="15" customHeight="1" x14ac:dyDescent="0.2">
      <c r="A112" s="47">
        <f t="shared" si="14"/>
        <v>100</v>
      </c>
      <c r="B112" s="48">
        <f>E111*(Ph_sa/(1+((E111+F111)*10^-5)))+F111*(Ph_a/(1+((E111+F111)*10^-5)))</f>
        <v>71398.392387527667</v>
      </c>
      <c r="C112" s="49">
        <f>Psj_h*B111+Psj_sj*C111</f>
        <v>146492.64451583297</v>
      </c>
      <c r="D112" s="48">
        <f>Plj_sj*C111+Plj_lj*D111</f>
        <v>25959.733072757877</v>
      </c>
      <c r="E112" s="48">
        <f>Psa_lj*D111+Psa_sa*E111</f>
        <v>2135.5092431836697</v>
      </c>
      <c r="F112" s="48">
        <f>Pa_sa*E111+Pa_a*F111</f>
        <v>926.47566073245946</v>
      </c>
      <c r="G112" s="48">
        <f t="shared" si="15"/>
        <v>246912.75488003463</v>
      </c>
      <c r="H112" s="43">
        <f t="shared" si="8"/>
        <v>1.0319549338836076</v>
      </c>
      <c r="I112" s="41">
        <f t="shared" si="9"/>
        <v>0.2891644557698827</v>
      </c>
      <c r="J112" s="41">
        <f t="shared" si="10"/>
        <v>0.59329719352492782</v>
      </c>
      <c r="K112" s="41">
        <f t="shared" si="11"/>
        <v>0.10513727039079333</v>
      </c>
      <c r="L112" s="41">
        <f t="shared" si="12"/>
        <v>8.6488413456859738E-3</v>
      </c>
      <c r="M112" s="42">
        <f t="shared" si="13"/>
        <v>3.752238968710216E-3</v>
      </c>
    </row>
    <row r="113" spans="1:13" ht="15" customHeight="1" x14ac:dyDescent="0.2">
      <c r="A113" s="47">
        <f t="shared" si="14"/>
        <v>101</v>
      </c>
      <c r="B113" s="48">
        <f>E112*(Ph_sa/(1+((E112+F112)*10^-5)))+F112*(Ph_a/(1+((E112+F112)*10^-5)))</f>
        <v>73666.736116010026</v>
      </c>
      <c r="C113" s="49">
        <f>Psj_h*B112+Psj_sj*C112</f>
        <v>151178.24395621175</v>
      </c>
      <c r="D113" s="48">
        <f>Plj_sj*C112+Plj_lj*D112</f>
        <v>26796.26955904944</v>
      </c>
      <c r="E113" s="48">
        <f>Psa_lj*D112+Psa_sa*E112</f>
        <v>2204.7786986361807</v>
      </c>
      <c r="F113" s="48">
        <f>Pa_sa*E112+Pa_a*F112</f>
        <v>956.80730733812402</v>
      </c>
      <c r="G113" s="48">
        <f t="shared" si="15"/>
        <v>254802.83563724556</v>
      </c>
      <c r="H113" s="43">
        <f t="shared" si="8"/>
        <v>1.0318855598121734</v>
      </c>
      <c r="I113" s="41">
        <f t="shared" si="9"/>
        <v>0.28911270132364986</v>
      </c>
      <c r="J113" s="41">
        <f t="shared" si="10"/>
        <v>0.59331460569551608</v>
      </c>
      <c r="K113" s="41">
        <f t="shared" si="11"/>
        <v>0.10516472272388055</v>
      </c>
      <c r="L113" s="41">
        <f t="shared" si="12"/>
        <v>8.6528813273296992E-3</v>
      </c>
      <c r="M113" s="42">
        <f t="shared" si="13"/>
        <v>3.7550889296236061E-3</v>
      </c>
    </row>
    <row r="114" spans="1:13" ht="15" customHeight="1" x14ac:dyDescent="0.2">
      <c r="A114" s="47">
        <f t="shared" si="14"/>
        <v>102</v>
      </c>
      <c r="B114" s="48">
        <f>E113*(Ph_sa/(1+((E113+F113)*10^-5)))+F113*(Ph_a/(1+((E113+F113)*10^-5)))</f>
        <v>76001.636308520654</v>
      </c>
      <c r="C114" s="49">
        <f>Psj_h*B113+Psj_sj*C113</f>
        <v>156003.35237952363</v>
      </c>
      <c r="D114" s="48">
        <f>Plj_sj*C113+Plj_lj*D113</f>
        <v>27658.116217732873</v>
      </c>
      <c r="E114" s="48">
        <f>Psa_lj*D113+Psa_sa*E113</f>
        <v>2276.1736347557658</v>
      </c>
      <c r="F114" s="48">
        <f>Pa_sa*E113+Pa_a*F113</f>
        <v>988.0881527354569</v>
      </c>
      <c r="G114" s="48">
        <f t="shared" si="15"/>
        <v>262927.36669326836</v>
      </c>
      <c r="H114" s="43">
        <f t="shared" si="8"/>
        <v>1.0318141854096785</v>
      </c>
      <c r="I114" s="41">
        <f t="shared" si="9"/>
        <v>0.28905943593610145</v>
      </c>
      <c r="J114" s="41">
        <f t="shared" si="10"/>
        <v>0.59333250220969758</v>
      </c>
      <c r="K114" s="41">
        <f t="shared" si="11"/>
        <v>0.10519299137848549</v>
      </c>
      <c r="L114" s="41">
        <f t="shared" si="12"/>
        <v>8.6570434389629542E-3</v>
      </c>
      <c r="M114" s="42">
        <f t="shared" si="13"/>
        <v>3.7580270367525595E-3</v>
      </c>
    </row>
    <row r="115" spans="1:13" ht="15" customHeight="1" x14ac:dyDescent="0.2">
      <c r="A115" s="47">
        <f t="shared" si="14"/>
        <v>103</v>
      </c>
      <c r="B115" s="48">
        <f>E114*(Ph_sa/(1+((E114+F114)*10^-5)))+F114*(Ph_a/(1+((E114+F114)*10^-5)))</f>
        <v>78404.696338293332</v>
      </c>
      <c r="C115" s="49">
        <f>Psj_h*B114+Psj_sj*C114</f>
        <v>160971.46123105654</v>
      </c>
      <c r="D115" s="48">
        <f>Plj_sj*C114+Plj_lj*D114</f>
        <v>28545.932700838726</v>
      </c>
      <c r="E115" s="48">
        <f>Psa_lj*D114+Psa_sa*E114</f>
        <v>2349.7513873782841</v>
      </c>
      <c r="F115" s="48">
        <f>Pa_sa*E114+Pa_a*F114</f>
        <v>1020.3450289596524</v>
      </c>
      <c r="G115" s="48">
        <f t="shared" si="15"/>
        <v>271292.18668652652</v>
      </c>
      <c r="H115" s="43">
        <f t="shared" si="8"/>
        <v>1.0317407647900469</v>
      </c>
      <c r="I115" s="41">
        <f t="shared" si="9"/>
        <v>0.2890046237449832</v>
      </c>
      <c r="J115" s="41">
        <f t="shared" si="10"/>
        <v>0.59335089298777455</v>
      </c>
      <c r="K115" s="41">
        <f t="shared" si="11"/>
        <v>0.10522209669762095</v>
      </c>
      <c r="L115" s="41">
        <f t="shared" si="12"/>
        <v>8.6613308554049206E-3</v>
      </c>
      <c r="M115" s="42">
        <f t="shared" si="13"/>
        <v>3.7610557142165085E-3</v>
      </c>
    </row>
    <row r="116" spans="1:13" ht="15" customHeight="1" x14ac:dyDescent="0.2">
      <c r="A116" s="47">
        <f t="shared" si="14"/>
        <v>104</v>
      </c>
      <c r="B116" s="48">
        <f>E115*(Ph_sa/(1+((E115+F115)*10^-5)))+F115*(Ph_a/(1+((E115+F115)*10^-5)))</f>
        <v>80877.53616986415</v>
      </c>
      <c r="C116" s="49">
        <f>Psj_h*B115+Psj_sj*C115</f>
        <v>166086.10727378074</v>
      </c>
      <c r="D116" s="48">
        <f>Plj_sj*C115+Plj_lj*D115</f>
        <v>29460.389059402962</v>
      </c>
      <c r="E116" s="48">
        <f>Psa_lj*D115+Psa_sa*E115</f>
        <v>2425.5703307628391</v>
      </c>
      <c r="F116" s="48">
        <f>Pa_sa*E115+Pa_a*F115</f>
        <v>1053.6053397103788</v>
      </c>
      <c r="G116" s="48">
        <f t="shared" si="15"/>
        <v>279903.20817352104</v>
      </c>
      <c r="H116" s="43">
        <f t="shared" si="8"/>
        <v>1.0316652517579092</v>
      </c>
      <c r="I116" s="41">
        <f t="shared" si="9"/>
        <v>0.2889482285595153</v>
      </c>
      <c r="J116" s="41">
        <f t="shared" si="10"/>
        <v>0.59336978792618411</v>
      </c>
      <c r="K116" s="41">
        <f t="shared" si="11"/>
        <v>0.10525205928021916</v>
      </c>
      <c r="L116" s="41">
        <f t="shared" si="12"/>
        <v>8.6657468007981884E-3</v>
      </c>
      <c r="M116" s="42">
        <f t="shared" si="13"/>
        <v>3.7641774332833468E-3</v>
      </c>
    </row>
    <row r="117" spans="1:13" ht="15" customHeight="1" x14ac:dyDescent="0.2">
      <c r="A117" s="47">
        <f t="shared" si="14"/>
        <v>105</v>
      </c>
      <c r="B117" s="48">
        <f>E116*(Ph_sa/(1+((E116+F116)*10^-5)))+F116*(Ph_a/(1+((E116+F116)*10^-5)))</f>
        <v>83421.791027207524</v>
      </c>
      <c r="C117" s="49">
        <f>Psj_h*B116+Psj_sj*C116</f>
        <v>171350.87032812616</v>
      </c>
      <c r="D117" s="48">
        <f>Plj_sj*C116+Plj_lj*D116</f>
        <v>30402.165450429769</v>
      </c>
      <c r="E117" s="48">
        <f>Psa_lj*D116+Psa_sa*E116</f>
        <v>2503.6898623404368</v>
      </c>
      <c r="F117" s="48">
        <f>Pa_sa*E116+Pa_a*F116</f>
        <v>1087.8970600781649</v>
      </c>
      <c r="G117" s="48">
        <f t="shared" si="15"/>
        <v>288766.41372818209</v>
      </c>
      <c r="H117" s="43">
        <f t="shared" si="8"/>
        <v>1.0315875998585302</v>
      </c>
      <c r="I117" s="41">
        <f t="shared" si="9"/>
        <v>0.2888902138935488</v>
      </c>
      <c r="J117" s="41">
        <f t="shared" si="10"/>
        <v>0.5933891968801468</v>
      </c>
      <c r="K117" s="41">
        <f t="shared" si="11"/>
        <v>0.10528289996719475</v>
      </c>
      <c r="L117" s="41">
        <f t="shared" si="12"/>
        <v>8.6702945471254771E-3</v>
      </c>
      <c r="M117" s="42">
        <f t="shared" si="13"/>
        <v>3.7673947119840961E-3</v>
      </c>
    </row>
    <row r="118" spans="1:13" ht="15" customHeight="1" x14ac:dyDescent="0.2">
      <c r="A118" s="47">
        <f t="shared" si="14"/>
        <v>106</v>
      </c>
      <c r="B118" s="48">
        <f>E117*(Ph_sa/(1+((E117+F117)*10^-5)))+F117*(Ph_a/(1+((E117+F117)*10^-5)))</f>
        <v>86039.109947803867</v>
      </c>
      <c r="C118" s="49">
        <f>Psj_h*B117+Psj_sj*C117</f>
        <v>176769.37078403775</v>
      </c>
      <c r="D118" s="48">
        <f>Plj_sj*C117+Plj_lj*D117</f>
        <v>31371.951805901561</v>
      </c>
      <c r="E118" s="48">
        <f>Psa_lj*D117+Psa_sa*E117</f>
        <v>2584.1703845998891</v>
      </c>
      <c r="F118" s="48">
        <f>Pa_sa*E117+Pa_a*F117</f>
        <v>1123.2487352676221</v>
      </c>
      <c r="G118" s="48">
        <f t="shared" si="15"/>
        <v>297887.85165761068</v>
      </c>
      <c r="H118" s="43">
        <f t="shared" si="8"/>
        <v>1.0315077624314521</v>
      </c>
      <c r="I118" s="41">
        <f t="shared" si="9"/>
        <v>0.28883054300145267</v>
      </c>
      <c r="J118" s="41">
        <f t="shared" si="10"/>
        <v>0.5934091296452555</v>
      </c>
      <c r="K118" s="41">
        <f t="shared" si="11"/>
        <v>0.10531463982613218</v>
      </c>
      <c r="L118" s="41">
        <f t="shared" si="12"/>
        <v>8.6749774125401691E-3</v>
      </c>
      <c r="M118" s="42">
        <f t="shared" si="13"/>
        <v>3.7707101146194875E-3</v>
      </c>
    </row>
    <row r="119" spans="1:13" ht="15" customHeight="1" x14ac:dyDescent="0.2">
      <c r="A119" s="47">
        <f t="shared" si="14"/>
        <v>107</v>
      </c>
      <c r="B119" s="48">
        <f>E118*(Ph_sa/(1+((E118+F118)*10^-5)))+F118*(Ph_a/(1+((E118+F118)*10^-5)))</f>
        <v>88731.154218735945</v>
      </c>
      <c r="C119" s="49">
        <f>Psj_h*B118+Psj_sj*C118</f>
        <v>182345.26687594614</v>
      </c>
      <c r="D119" s="48">
        <f>Plj_sj*C118+Plj_lj*D118</f>
        <v>32370.44746197627</v>
      </c>
      <c r="E119" s="48">
        <f>Psa_lj*D118+Psa_sa*E118</f>
        <v>2667.0732839487496</v>
      </c>
      <c r="F119" s="48">
        <f>Pa_sa*E118+Pa_a*F118</f>
        <v>1159.6894782472295</v>
      </c>
      <c r="G119" s="48">
        <f t="shared" si="15"/>
        <v>307273.63131885434</v>
      </c>
      <c r="H119" s="43">
        <f t="shared" si="8"/>
        <v>1.0314256926679386</v>
      </c>
      <c r="I119" s="41">
        <f t="shared" si="9"/>
        <v>0.2887691789168223</v>
      </c>
      <c r="J119" s="41">
        <f t="shared" si="10"/>
        <v>0.59342959593798839</v>
      </c>
      <c r="K119" s="41">
        <f t="shared" si="11"/>
        <v>0.10534730013453653</v>
      </c>
      <c r="L119" s="41">
        <f t="shared" si="12"/>
        <v>8.679798759500968E-3</v>
      </c>
      <c r="M119" s="42">
        <f t="shared" si="13"/>
        <v>3.7741262511518047E-3</v>
      </c>
    </row>
    <row r="120" spans="1:13" ht="15" customHeight="1" x14ac:dyDescent="0.2">
      <c r="A120" s="47">
        <f t="shared" si="14"/>
        <v>108</v>
      </c>
      <c r="B120" s="48">
        <f>E119*(Ph_sa/(1+((E119+F119)*10^-5)))+F119*(Ph_a/(1+((E119+F119)*10^-5)))</f>
        <v>91499.595691062597</v>
      </c>
      <c r="C120" s="49">
        <f>Psj_h*B119+Psj_sj*C119</f>
        <v>188082.2517114369</v>
      </c>
      <c r="D120" s="48">
        <f>Plj_sj*C119+Plj_lj*D119</f>
        <v>33398.360746505263</v>
      </c>
      <c r="E120" s="48">
        <f>Psa_lj*D119+Psa_sa*E119</f>
        <v>2752.4609063842713</v>
      </c>
      <c r="F120" s="48">
        <f>Pa_sa*E119+Pa_a*F119</f>
        <v>1197.2489662530882</v>
      </c>
      <c r="G120" s="48">
        <f t="shared" si="15"/>
        <v>316929.91802164214</v>
      </c>
      <c r="H120" s="43">
        <f t="shared" si="8"/>
        <v>1.0313413436723242</v>
      </c>
      <c r="I120" s="41">
        <f t="shared" si="9"/>
        <v>0.28870608449409429</v>
      </c>
      <c r="J120" s="41">
        <f t="shared" si="10"/>
        <v>0.59345060537513961</v>
      </c>
      <c r="K120" s="41">
        <f t="shared" si="11"/>
        <v>0.10538090236158959</v>
      </c>
      <c r="L120" s="41">
        <f t="shared" si="12"/>
        <v>8.6847619927012207E-3</v>
      </c>
      <c r="M120" s="42">
        <f t="shared" si="13"/>
        <v>3.777645776475201E-3</v>
      </c>
    </row>
    <row r="121" spans="1:13" ht="15" customHeight="1" x14ac:dyDescent="0.2">
      <c r="A121" s="47">
        <f t="shared" si="14"/>
        <v>109</v>
      </c>
      <c r="B121" s="48">
        <f>E120*(Ph_sa/(1+((E120+F120)*10^-5)))+F120*(Ph_a/(1+((E120+F120)*10^-5)))</f>
        <v>94346.114968906593</v>
      </c>
      <c r="C121" s="49">
        <f>Psj_h*B120+Psj_sj*C120</f>
        <v>193984.05004460737</v>
      </c>
      <c r="D121" s="48">
        <f>Plj_sj*C120+Plj_lj*D120</f>
        <v>34456.40852300707</v>
      </c>
      <c r="E121" s="48">
        <f>Psa_lj*D120+Psa_sa*E120</f>
        <v>2840.3965298070834</v>
      </c>
      <c r="F121" s="48">
        <f>Pa_sa*E120+Pa_a*F120</f>
        <v>1235.9574360718357</v>
      </c>
      <c r="G121" s="48">
        <f t="shared" si="15"/>
        <v>326862.92750239995</v>
      </c>
      <c r="H121" s="43">
        <f t="shared" si="8"/>
        <v>1.0312546685273429</v>
      </c>
      <c r="I121" s="41">
        <f t="shared" si="9"/>
        <v>0.2886412224531455</v>
      </c>
      <c r="J121" s="41">
        <f t="shared" si="10"/>
        <v>0.59347216745215947</v>
      </c>
      <c r="K121" s="41">
        <f t="shared" si="11"/>
        <v>0.10541546814835426</v>
      </c>
      <c r="L121" s="41">
        <f t="shared" si="12"/>
        <v>8.6898705567832503E-3</v>
      </c>
      <c r="M121" s="42">
        <f t="shared" si="13"/>
        <v>3.7812713895575105E-3</v>
      </c>
    </row>
    <row r="122" spans="1:13" ht="15" customHeight="1" x14ac:dyDescent="0.2">
      <c r="A122" s="47">
        <f t="shared" si="14"/>
        <v>110</v>
      </c>
      <c r="B122" s="48">
        <f>E121*(Ph_sa/(1+((E121+F121)*10^-5)))+F121*(Ph_a/(1+((E121+F121)*10^-5)))</f>
        <v>97272.399469916156</v>
      </c>
      <c r="C122" s="49">
        <f>Psj_h*B121+Psj_sj*C121</f>
        <v>200054.41478537093</v>
      </c>
      <c r="D122" s="48">
        <f>Plj_sj*C121+Plj_lj*D121</f>
        <v>35545.315689242969</v>
      </c>
      <c r="E122" s="48">
        <f>Psa_lj*D121+Psa_sa*E121</f>
        <v>2930.9443328085745</v>
      </c>
      <c r="F122" s="48">
        <f>Pa_sa*E121+Pa_a*F121</f>
        <v>1275.8456780258098</v>
      </c>
      <c r="G122" s="48">
        <f t="shared" si="15"/>
        <v>337078.91995536437</v>
      </c>
      <c r="H122" s="43">
        <f t="shared" si="8"/>
        <v>1.0311656203635093</v>
      </c>
      <c r="I122" s="41">
        <f t="shared" si="9"/>
        <v>0.28857455542695126</v>
      </c>
      <c r="J122" s="41">
        <f t="shared" si="10"/>
        <v>0.59349429152040101</v>
      </c>
      <c r="K122" s="41">
        <f t="shared" si="11"/>
        <v>0.10545101928637318</v>
      </c>
      <c r="L122" s="41">
        <f t="shared" si="12"/>
        <v>8.6951279338283363E-3</v>
      </c>
      <c r="M122" s="42">
        <f t="shared" si="13"/>
        <v>3.7850058324464665E-3</v>
      </c>
    </row>
    <row r="123" spans="1:13" ht="15" customHeight="1" x14ac:dyDescent="0.2">
      <c r="A123" s="47">
        <f t="shared" si="14"/>
        <v>111</v>
      </c>
      <c r="B123" s="48">
        <f>E122*(Ph_sa/(1+((E122+F122)*10^-5)))+F122*(Ph_a/(1+((E122+F122)*10^-5)))</f>
        <v>100280.14135402051</v>
      </c>
      <c r="C123" s="49">
        <f>Psj_h*B122+Psj_sj*C122</f>
        <v>206297.12323630915</v>
      </c>
      <c r="D123" s="48">
        <f>Plj_sj*C122+Plj_lj*D122</f>
        <v>36665.814628561791</v>
      </c>
      <c r="E123" s="48">
        <f>Psa_lj*D122+Psa_sa*E122</f>
        <v>3024.1693597619046</v>
      </c>
      <c r="F123" s="48">
        <f>Pa_sa*E122+Pa_a*F122</f>
        <v>1316.9450285815924</v>
      </c>
      <c r="G123" s="48">
        <f t="shared" si="15"/>
        <v>347584.19360723498</v>
      </c>
      <c r="H123" s="43">
        <f t="shared" si="8"/>
        <v>1.0310741524326135</v>
      </c>
      <c r="I123" s="41">
        <f t="shared" si="9"/>
        <v>0.28850604601236729</v>
      </c>
      <c r="J123" s="41">
        <f t="shared" si="10"/>
        <v>0.59351698676327569</v>
      </c>
      <c r="K123" s="41">
        <f t="shared" si="11"/>
        <v>0.10548757769461066</v>
      </c>
      <c r="L123" s="41">
        <f t="shared" si="12"/>
        <v>8.7005376406131159E-3</v>
      </c>
      <c r="M123" s="42">
        <f t="shared" si="13"/>
        <v>3.7888518891331432E-3</v>
      </c>
    </row>
    <row r="124" spans="1:13" ht="15" customHeight="1" x14ac:dyDescent="0.2">
      <c r="A124" s="47">
        <f t="shared" si="14"/>
        <v>112</v>
      </c>
      <c r="B124" s="48">
        <f>E123*(Ph_sa/(1+((E123+F123)*10^-5)))+F123*(Ph_a/(1+((E123+F123)*10^-5)))</f>
        <v>103371.03531770311</v>
      </c>
      <c r="C124" s="49">
        <f>Psj_h*B123+Psj_sj*C123</f>
        <v>212715.9730490892</v>
      </c>
      <c r="D124" s="48">
        <f>Plj_sj*C123+Plj_lj*D123</f>
        <v>37818.644612213422</v>
      </c>
      <c r="E124" s="48">
        <f>Psa_lj*D123+Psa_sa*E123</f>
        <v>3120.1374820462165</v>
      </c>
      <c r="F124" s="48">
        <f>Pa_sa*E123+Pa_a*F123</f>
        <v>1359.2873615012845</v>
      </c>
      <c r="G124" s="48">
        <f t="shared" si="15"/>
        <v>358385.07782255323</v>
      </c>
      <c r="H124" s="43">
        <f t="shared" si="8"/>
        <v>1.0309802181853849</v>
      </c>
      <c r="I124" s="41">
        <f t="shared" si="9"/>
        <v>0.28843565682409655</v>
      </c>
      <c r="J124" s="41">
        <f t="shared" si="10"/>
        <v>0.59354026217132572</v>
      </c>
      <c r="K124" s="41">
        <f t="shared" si="11"/>
        <v>0.10552516539468901</v>
      </c>
      <c r="L124" s="41">
        <f t="shared" si="12"/>
        <v>8.7061032256233791E-3</v>
      </c>
      <c r="M124" s="42">
        <f t="shared" si="13"/>
        <v>3.7928123842653596E-3</v>
      </c>
    </row>
    <row r="125" spans="1:13" ht="15" customHeight="1" x14ac:dyDescent="0.2">
      <c r="A125" s="47">
        <f t="shared" si="14"/>
        <v>113</v>
      </c>
      <c r="B125" s="48">
        <f>E124*(Ph_sa/(1+((E124+F124)*10^-5)))+F124*(Ph_a/(1+((E124+F124)*10^-5)))</f>
        <v>106546.77625135955</v>
      </c>
      <c r="C125" s="49">
        <f>Psj_h*B124+Psj_sj*C124</f>
        <v>219314.7778929593</v>
      </c>
      <c r="D125" s="48">
        <f>Plj_sj*C124+Plj_lj*D124</f>
        <v>39004.55115087489</v>
      </c>
      <c r="E125" s="48">
        <f>Psa_lj*D124+Psa_sa*E124</f>
        <v>3218.9153552340513</v>
      </c>
      <c r="F125" s="48">
        <f>Pa_sa*E124+Pa_a*F124</f>
        <v>1402.9050774542679</v>
      </c>
      <c r="G125" s="48">
        <f t="shared" si="15"/>
        <v>369487.92572788207</v>
      </c>
      <c r="H125" s="43">
        <f t="shared" si="8"/>
        <v>1.0308837713533472</v>
      </c>
      <c r="I125" s="41">
        <f t="shared" si="9"/>
        <v>0.28836335055188889</v>
      </c>
      <c r="J125" s="41">
        <f t="shared" si="10"/>
        <v>0.59356412651621737</v>
      </c>
      <c r="K125" s="41">
        <f t="shared" si="11"/>
        <v>0.10556380448437358</v>
      </c>
      <c r="L125" s="41">
        <f t="shared" si="12"/>
        <v>8.7118282658164483E-3</v>
      </c>
      <c r="M125" s="42">
        <f t="shared" si="13"/>
        <v>3.7968901817037179E-3</v>
      </c>
    </row>
    <row r="126" spans="1:13" ht="15" customHeight="1" x14ac:dyDescent="0.2">
      <c r="A126" s="47">
        <f t="shared" si="14"/>
        <v>114</v>
      </c>
      <c r="B126" s="48">
        <f>E125*(Ph_sa/(1+((E125+F125)*10^-5)))+F125*(Ph_a/(1+((E125+F125)*10^-5)))</f>
        <v>109809.0567576972</v>
      </c>
      <c r="C126" s="49">
        <f>Psj_h*B125+Psj_sj*C125</f>
        <v>226097.36282841809</v>
      </c>
      <c r="D126" s="48">
        <f>Plj_sj*C125+Plj_lj*D125</f>
        <v>40224.285293690133</v>
      </c>
      <c r="E126" s="48">
        <f>Psa_lj*D125+Psa_sa*E125</f>
        <v>3320.5703720732968</v>
      </c>
      <c r="F126" s="48">
        <f>Pa_sa*E125+Pa_a*F125</f>
        <v>1447.8310920058543</v>
      </c>
      <c r="G126" s="48">
        <f t="shared" si="15"/>
        <v>380899.10634388454</v>
      </c>
      <c r="H126" s="43">
        <f t="shared" si="8"/>
        <v>1.0307847660348981</v>
      </c>
      <c r="I126" s="41">
        <f t="shared" si="9"/>
        <v>0.28828909002101738</v>
      </c>
      <c r="J126" s="41">
        <f t="shared" si="10"/>
        <v>0.593588588323681</v>
      </c>
      <c r="K126" s="41">
        <f t="shared" si="11"/>
        <v>0.10560351710926492</v>
      </c>
      <c r="L126" s="41">
        <f t="shared" si="12"/>
        <v>8.7177163631237536E-3</v>
      </c>
      <c r="M126" s="42">
        <f t="shared" si="13"/>
        <v>3.8010881829129805E-3</v>
      </c>
    </row>
    <row r="127" spans="1:13" ht="15" customHeight="1" x14ac:dyDescent="0.2">
      <c r="A127" s="47">
        <f t="shared" si="14"/>
        <v>115</v>
      </c>
      <c r="B127" s="48">
        <f>E126*(Ph_sa/(1+((E126+F126)*10^-5)))+F126*(Ph_a/(1+((E126+F126)*10^-5)))</f>
        <v>113159.56452956803</v>
      </c>
      <c r="C127" s="49">
        <f>Psj_h*B126+Psj_sj*C126</f>
        <v>233067.55937982351</v>
      </c>
      <c r="D127" s="48">
        <f>Plj_sj*C126+Plj_lj*D126</f>
        <v>41478.602873195981</v>
      </c>
      <c r="E127" s="48">
        <f>Psa_lj*D126+Psa_sa*E126</f>
        <v>3425.170611097255</v>
      </c>
      <c r="F127" s="48">
        <f>Pa_sa*E126+Pa_a*F126</f>
        <v>1494.0988218981126</v>
      </c>
      <c r="G127" s="48">
        <f t="shared" si="15"/>
        <v>392624.99621558283</v>
      </c>
      <c r="H127" s="43">
        <f t="shared" si="8"/>
        <v>1.0306831567856074</v>
      </c>
      <c r="I127" s="41">
        <f t="shared" si="9"/>
        <v>0.2882128382560602</v>
      </c>
      <c r="J127" s="41">
        <f t="shared" si="10"/>
        <v>0.59361365584541281</v>
      </c>
      <c r="K127" s="41">
        <f t="shared" si="11"/>
        <v>0.10564432543266013</v>
      </c>
      <c r="L127" s="41">
        <f t="shared" si="12"/>
        <v>8.7237711406854997E-3</v>
      </c>
      <c r="M127" s="42">
        <f t="shared" si="13"/>
        <v>3.8054093251814556E-3</v>
      </c>
    </row>
    <row r="128" spans="1:13" ht="15" customHeight="1" x14ac:dyDescent="0.2">
      <c r="A128" s="47">
        <f t="shared" si="14"/>
        <v>116</v>
      </c>
      <c r="B128" s="48">
        <f>E127*(Ph_sa/(1+((E127+F127)*10^-5)))+F127*(Ph_a/(1+((E127+F127)*10^-5)))</f>
        <v>116599.97958610956</v>
      </c>
      <c r="C128" s="49">
        <f>Psj_h*B127+Psj_sj*C127</f>
        <v>240229.20030147437</v>
      </c>
      <c r="D128" s="48">
        <f>Plj_sj*C127+Plj_lj*D127</f>
        <v>42768.263694593028</v>
      </c>
      <c r="E128" s="48">
        <f>Psa_lj*D127+Psa_sa*E127</f>
        <v>3532.7847806997115</v>
      </c>
      <c r="F128" s="48">
        <f>Pa_sa*E127+Pa_a*F127</f>
        <v>1541.74216953736</v>
      </c>
      <c r="G128" s="48">
        <f t="shared" si="15"/>
        <v>404671.97053241404</v>
      </c>
      <c r="H128" s="43">
        <f t="shared" si="8"/>
        <v>1.0305788987127198</v>
      </c>
      <c r="I128" s="41">
        <f t="shared" si="9"/>
        <v>0.28813455854800785</v>
      </c>
      <c r="J128" s="41">
        <f t="shared" si="10"/>
        <v>0.59363933702997129</v>
      </c>
      <c r="K128" s="41">
        <f t="shared" si="11"/>
        <v>0.10568625160354987</v>
      </c>
      <c r="L128" s="41">
        <f t="shared" si="12"/>
        <v>8.7299962388097674E-3</v>
      </c>
      <c r="M128" s="42">
        <f t="shared" si="13"/>
        <v>3.8098565796611484E-3</v>
      </c>
    </row>
    <row r="129" spans="1:13" ht="15" customHeight="1" x14ac:dyDescent="0.2">
      <c r="A129" s="47">
        <f t="shared" si="14"/>
        <v>117</v>
      </c>
      <c r="B129" s="48">
        <f>E128*(Ph_sa/(1+((E128+F128)*10^-5)))+F128*(Ph_a/(1+((E128+F128)*10^-5)))</f>
        <v>120131.97136660022</v>
      </c>
      <c r="C129" s="49">
        <f>Psj_h*B128+Psj_sj*C128</f>
        <v>247586.11403256044</v>
      </c>
      <c r="D129" s="48">
        <f>Plj_sj*C128+Plj_lj*D128</f>
        <v>44094.030667922147</v>
      </c>
      <c r="E129" s="48">
        <f>Psa_lj*D128+Psa_sa*E128</f>
        <v>3643.4821585163259</v>
      </c>
      <c r="F129" s="48">
        <f>Pa_sa*E128+Pa_a*F128</f>
        <v>1590.7955056023077</v>
      </c>
      <c r="G129" s="48">
        <f t="shared" si="15"/>
        <v>417046.39373120142</v>
      </c>
      <c r="H129" s="43">
        <f t="shared" si="8"/>
        <v>1.0304719475738346</v>
      </c>
      <c r="I129" s="41">
        <f t="shared" si="9"/>
        <v>0.28805421452470054</v>
      </c>
      <c r="J129" s="41">
        <f t="shared" si="10"/>
        <v>0.59366563949270579</v>
      </c>
      <c r="K129" s="41">
        <f t="shared" si="11"/>
        <v>0.10572931772272329</v>
      </c>
      <c r="L129" s="41">
        <f t="shared" si="12"/>
        <v>8.7363953106489554E-3</v>
      </c>
      <c r="M129" s="42">
        <f t="shared" si="13"/>
        <v>3.8144329492215243E-3</v>
      </c>
    </row>
    <row r="130" spans="1:13" ht="15" customHeight="1" x14ac:dyDescent="0.2">
      <c r="A130" s="47">
        <f t="shared" si="14"/>
        <v>118</v>
      </c>
      <c r="B130" s="48">
        <f>E129*(Ph_sa/(1+((E129+F129)*10^-5)))+F129*(Ph_a/(1+((E129+F129)*10^-5)))</f>
        <v>123757.19568201764</v>
      </c>
      <c r="C130" s="49">
        <f>Psj_h*B129+Psj_sj*C129</f>
        <v>255142.1188373451</v>
      </c>
      <c r="D130" s="48">
        <f>Plj_sj*C129+Plj_lj*D129</f>
        <v>45456.668881826627</v>
      </c>
      <c r="E130" s="48">
        <f>Psa_lj*D129+Psa_sa*E129</f>
        <v>3757.3325259592766</v>
      </c>
      <c r="F130" s="48">
        <f>Pa_sa*E129+Pa_a*F129</f>
        <v>1641.2936496867317</v>
      </c>
      <c r="G130" s="48">
        <f t="shared" si="15"/>
        <v>429754.60957683541</v>
      </c>
      <c r="H130" s="43">
        <f t="shared" si="8"/>
        <v>1.030362259879688</v>
      </c>
      <c r="I130" s="41">
        <f t="shared" si="9"/>
        <v>0.28797177022458725</v>
      </c>
      <c r="J130" s="41">
        <f t="shared" si="10"/>
        <v>0.59369257048475821</v>
      </c>
      <c r="K130" s="41">
        <f t="shared" si="11"/>
        <v>0.10577354580695771</v>
      </c>
      <c r="L130" s="41">
        <f t="shared" si="12"/>
        <v>8.7429720175869492E-3</v>
      </c>
      <c r="M130" s="42">
        <f t="shared" si="13"/>
        <v>3.8191414661098272E-3</v>
      </c>
    </row>
    <row r="131" spans="1:13" ht="15" customHeight="1" x14ac:dyDescent="0.2">
      <c r="A131" s="47">
        <f t="shared" si="14"/>
        <v>119</v>
      </c>
      <c r="B131" s="48">
        <f>E130*(Ph_sa/(1+((E130+F130)*10^-5)))+F130*(Ph_a/(1+((E130+F130)*10^-5)))</f>
        <v>127477.29152491956</v>
      </c>
      <c r="C131" s="49">
        <f>Psj_h*B130+Psj_sj*C130</f>
        <v>262901.0166280155</v>
      </c>
      <c r="D131" s="48">
        <f>Plj_sj*C130+Plj_lj*D130</f>
        <v>46856.944617716239</v>
      </c>
      <c r="E131" s="48">
        <f>Psa_lj*D130+Psa_sa*E130</f>
        <v>3874.4060977590325</v>
      </c>
      <c r="F131" s="48">
        <f>Pa_sa*E130+Pa_a*F130</f>
        <v>1693.2718488908079</v>
      </c>
      <c r="G131" s="48">
        <f t="shared" si="15"/>
        <v>442802.93071730115</v>
      </c>
      <c r="H131" s="43">
        <f t="shared" si="8"/>
        <v>1.0302497930009722</v>
      </c>
      <c r="I131" s="41">
        <f t="shared" si="9"/>
        <v>0.28788719017378173</v>
      </c>
      <c r="J131" s="41">
        <f t="shared" si="10"/>
        <v>0.59372013686119773</v>
      </c>
      <c r="K131" s="41">
        <f t="shared" si="11"/>
        <v>0.10581895775127816</v>
      </c>
      <c r="L131" s="41">
        <f t="shared" si="12"/>
        <v>8.7497300243312322E-3</v>
      </c>
      <c r="M131" s="42">
        <f t="shared" si="13"/>
        <v>3.8239851894111424E-3</v>
      </c>
    </row>
    <row r="132" spans="1:13" ht="15" customHeight="1" x14ac:dyDescent="0.2">
      <c r="A132" s="47">
        <f t="shared" si="14"/>
        <v>120</v>
      </c>
      <c r="B132" s="48">
        <f>E131*(Ph_sa/(1+((E131+F131)*10^-5)))+F131*(Ph_a/(1+((E131+F131)*10^-5)))</f>
        <v>131293.87773895136</v>
      </c>
      <c r="C132" s="49">
        <f>Psj_h*B131+Psj_sj*C131</f>
        <v>270866.58646881557</v>
      </c>
      <c r="D132" s="48">
        <f>Plj_sj*C131+Plj_lj*D131</f>
        <v>48295.624303305085</v>
      </c>
      <c r="E132" s="48">
        <f>Psa_lj*D131+Psa_sa*E131</f>
        <v>3994.7734463754168</v>
      </c>
      <c r="F132" s="48">
        <f>Pa_sa*E131+Pa_a*F131</f>
        <v>1746.7657542759619</v>
      </c>
      <c r="G132" s="48">
        <f t="shared" si="15"/>
        <v>456197.62771172333</v>
      </c>
      <c r="H132" s="43">
        <f t="shared" si="8"/>
        <v>1.0301345052790754</v>
      </c>
      <c r="I132" s="41">
        <f t="shared" si="9"/>
        <v>0.28780043946637424</v>
      </c>
      <c r="J132" s="41">
        <f t="shared" si="10"/>
        <v>0.5937483450483424</v>
      </c>
      <c r="K132" s="41">
        <f t="shared" si="11"/>
        <v>0.10586557528927718</v>
      </c>
      <c r="L132" s="41">
        <f t="shared" si="12"/>
        <v>8.7566729937047401E-3</v>
      </c>
      <c r="M132" s="42">
        <f t="shared" si="13"/>
        <v>3.8289672023015513E-3</v>
      </c>
    </row>
    <row r="133" spans="1:13" ht="15" customHeight="1" x14ac:dyDescent="0.2">
      <c r="A133" s="47">
        <f t="shared" si="14"/>
        <v>121</v>
      </c>
      <c r="B133" s="48">
        <f>E132*(Ph_sa/(1+((E132+F132)*10^-5)))+F132*(Ph_a/(1+((E132+F132)*10^-5)))</f>
        <v>135208.54955001597</v>
      </c>
      <c r="C133" s="49">
        <f>Psj_h*B132+Psj_sj*C132</f>
        <v>279042.57776136952</v>
      </c>
      <c r="D133" s="48">
        <f>Plj_sj*C132+Plj_lj*D132</f>
        <v>49773.473404669334</v>
      </c>
      <c r="E133" s="48">
        <f>Psa_lj*D132+Psa_sa*E132</f>
        <v>4118.5054211499055</v>
      </c>
      <c r="F133" s="48">
        <f>Pa_sa*E132+Pa_a*F132</f>
        <v>1801.8113950992711</v>
      </c>
      <c r="G133" s="48">
        <f t="shared" si="15"/>
        <v>469944.91753230395</v>
      </c>
      <c r="H133" s="43">
        <f t="shared" si="8"/>
        <v>1.0300163561406106</v>
      </c>
      <c r="I133" s="41">
        <f t="shared" si="9"/>
        <v>0.28771148384793788</v>
      </c>
      <c r="J133" s="41">
        <f t="shared" si="10"/>
        <v>0.59377720101034648</v>
      </c>
      <c r="K133" s="41">
        <f t="shared" si="11"/>
        <v>0.10591341995149445</v>
      </c>
      <c r="L133" s="41">
        <f t="shared" si="12"/>
        <v>8.763804581133277E-3</v>
      </c>
      <c r="M133" s="42">
        <f t="shared" si="13"/>
        <v>3.8340906090880635E-3</v>
      </c>
    </row>
    <row r="134" spans="1:13" ht="15" customHeight="1" x14ac:dyDescent="0.2">
      <c r="A134" s="47">
        <f t="shared" si="14"/>
        <v>122</v>
      </c>
      <c r="B134" s="48">
        <f>E133*(Ph_sa/(1+((E133+F133)*10^-5)))+F133*(Ph_a/(1+((E133+F133)*10^-5)))</f>
        <v>139222.8749619266</v>
      </c>
      <c r="C134" s="49">
        <f>Psj_h*B133+Psj_sj*C133</f>
        <v>287432.70311250357</v>
      </c>
      <c r="D134" s="48">
        <f>Plj_sj*C133+Plj_lj*D133</f>
        <v>51291.25525616575</v>
      </c>
      <c r="E134" s="48">
        <f>Psa_lj*D133+Psa_sa*E133</f>
        <v>4245.6730620824028</v>
      </c>
      <c r="F134" s="48">
        <f>Pa_sa*E133+Pa_a*F133</f>
        <v>1858.4451507451549</v>
      </c>
      <c r="G134" s="48">
        <f t="shared" si="15"/>
        <v>484050.95154342346</v>
      </c>
      <c r="H134" s="43">
        <f t="shared" si="8"/>
        <v>1.0298953062155738</v>
      </c>
      <c r="I134" s="41">
        <f t="shared" si="9"/>
        <v>0.28762028980215137</v>
      </c>
      <c r="J134" s="41">
        <f t="shared" si="10"/>
        <v>0.59380671021512998</v>
      </c>
      <c r="K134" s="41">
        <f t="shared" si="11"/>
        <v>0.10596251302186417</v>
      </c>
      <c r="L134" s="41">
        <f t="shared" si="12"/>
        <v>8.7711284288251833E-3</v>
      </c>
      <c r="M134" s="42">
        <f t="shared" si="13"/>
        <v>3.8393585320293223E-3</v>
      </c>
    </row>
    <row r="135" spans="1:13" ht="15" customHeight="1" x14ac:dyDescent="0.2">
      <c r="A135" s="47">
        <f t="shared" si="14"/>
        <v>123</v>
      </c>
      <c r="B135" s="48">
        <f>E134*(Ph_sa/(1+((E134+F134)*10^-5)))+F134*(Ph_a/(1+((E134+F134)*10^-5)))</f>
        <v>143338.39102019364</v>
      </c>
      <c r="C135" s="49">
        <f>Psj_h*B134+Psj_sj*C134</f>
        <v>296040.63088739046</v>
      </c>
      <c r="D135" s="48">
        <f>Plj_sj*C134+Plj_lj*D134</f>
        <v>52849.729827766801</v>
      </c>
      <c r="E135" s="48">
        <f>Psa_lj*D134+Psa_sa*E134</f>
        <v>4376.3475081286851</v>
      </c>
      <c r="F135" s="48">
        <f>Pa_sa*E134+Pa_a*F134</f>
        <v>1916.7037202743591</v>
      </c>
      <c r="G135" s="48">
        <f t="shared" si="15"/>
        <v>498521.80296375399</v>
      </c>
      <c r="H135" s="43">
        <f t="shared" si="8"/>
        <v>1.0297713174589351</v>
      </c>
      <c r="I135" s="41">
        <f t="shared" si="9"/>
        <v>0.28752682464043672</v>
      </c>
      <c r="J135" s="41">
        <f t="shared" si="10"/>
        <v>0.59383687759974402</v>
      </c>
      <c r="K135" s="41">
        <f t="shared" si="11"/>
        <v>0.10601287549224672</v>
      </c>
      <c r="L135" s="41">
        <f t="shared" si="12"/>
        <v>8.7786481596410261E-3</v>
      </c>
      <c r="M135" s="42">
        <f t="shared" si="13"/>
        <v>3.8447741079314776E-3</v>
      </c>
    </row>
    <row r="136" spans="1:13" ht="15" customHeight="1" x14ac:dyDescent="0.2">
      <c r="A136" s="47">
        <f t="shared" si="14"/>
        <v>124</v>
      </c>
      <c r="B136" s="48">
        <f>E135*(Ph_sa/(1+((E135+F135)*10^-5)))+F135*(Ph_a/(1+((E135+F135)*10^-5)))</f>
        <v>147556.59994847554</v>
      </c>
      <c r="C136" s="49">
        <f>Psj_h*B135+Psj_sj*C135</f>
        <v>304869.97745246621</v>
      </c>
      <c r="D136" s="48">
        <f>Plj_sj*C135+Plj_lj*D135</f>
        <v>54449.652429604495</v>
      </c>
      <c r="E136" s="48">
        <f>Psa_lj*D135+Psa_sa*E135</f>
        <v>4510.5998999293133</v>
      </c>
      <c r="F136" s="48">
        <f>Pa_sa*E135+Pa_a*F135</f>
        <v>1976.6240895130891</v>
      </c>
      <c r="G136" s="48">
        <f t="shared" si="15"/>
        <v>513363.45381998864</v>
      </c>
      <c r="H136" s="43">
        <f t="shared" si="8"/>
        <v>1.0296443532754445</v>
      </c>
      <c r="I136" s="41">
        <f t="shared" si="9"/>
        <v>0.28743105659448909</v>
      </c>
      <c r="J136" s="41">
        <f t="shared" si="10"/>
        <v>0.59386770753527218</v>
      </c>
      <c r="K136" s="41">
        <f t="shared" si="11"/>
        <v>0.10606452801507237</v>
      </c>
      <c r="L136" s="41">
        <f t="shared" si="12"/>
        <v>8.7863673706522934E-3</v>
      </c>
      <c r="M136" s="42">
        <f t="shared" si="13"/>
        <v>3.8503404845141045E-3</v>
      </c>
    </row>
    <row r="137" spans="1:13" ht="15" customHeight="1" x14ac:dyDescent="0.2">
      <c r="A137" s="47">
        <f t="shared" si="14"/>
        <v>125</v>
      </c>
      <c r="B137" s="48">
        <f>E136*(Ph_sa/(1+((E136+F136)*10^-5)))+F136*(Ph_a/(1+((E136+F136)*10^-5)))</f>
        <v>151878.9651631476</v>
      </c>
      <c r="C137" s="49">
        <f>Psj_h*B136+Psj_sj*C136</f>
        <v>313924.29911430471</v>
      </c>
      <c r="D137" s="48">
        <f>Plj_sj*C136+Plj_lj*D136</f>
        <v>56091.772353772561</v>
      </c>
      <c r="E137" s="48">
        <f>Psa_lj*D136+Psa_sa*E136</f>
        <v>4648.5012768972229</v>
      </c>
      <c r="F137" s="48">
        <f>Pa_sa*E136+Pa_a*F136</f>
        <v>2038.2434956086595</v>
      </c>
      <c r="G137" s="48">
        <f t="shared" si="15"/>
        <v>528581.78140373074</v>
      </c>
      <c r="H137" s="43">
        <f t="shared" si="8"/>
        <v>1.0295143786473908</v>
      </c>
      <c r="I137" s="41">
        <f t="shared" si="9"/>
        <v>0.28733295491155503</v>
      </c>
      <c r="J137" s="41">
        <f t="shared" si="10"/>
        <v>0.5938992037913795</v>
      </c>
      <c r="K137" s="41">
        <f t="shared" si="11"/>
        <v>0.10611749085413458</v>
      </c>
      <c r="L137" s="41">
        <f t="shared" si="12"/>
        <v>8.7942896263893313E-3</v>
      </c>
      <c r="M137" s="42">
        <f t="shared" si="13"/>
        <v>3.8560608165415546E-3</v>
      </c>
    </row>
    <row r="138" spans="1:13" ht="15" customHeight="1" x14ac:dyDescent="0.2">
      <c r="A138" s="47">
        <f t="shared" si="14"/>
        <v>126</v>
      </c>
      <c r="B138" s="48">
        <f>E137*(Ph_sa/(1+((E137+F137)*10^-5)))+F137*(Ph_a/(1+((E137+F137)*10^-5)))</f>
        <v>156306.90717240458</v>
      </c>
      <c r="C138" s="49">
        <f>Psj_h*B137+Psj_sj*C137</f>
        <v>323207.08376248082</v>
      </c>
      <c r="D138" s="48">
        <f>Plj_sj*C137+Plj_lj*D137</f>
        <v>57776.831453715873</v>
      </c>
      <c r="E138" s="48">
        <f>Psa_lj*D137+Psa_sa*E137</f>
        <v>4790.1224686093719</v>
      </c>
      <c r="F138" s="48">
        <f>Pa_sa*E137+Pa_a*F137</f>
        <v>2101.5993889821966</v>
      </c>
      <c r="G138" s="48">
        <f t="shared" si="15"/>
        <v>544182.54424619279</v>
      </c>
      <c r="H138" s="43">
        <f t="shared" si="8"/>
        <v>1.0293813602650341</v>
      </c>
      <c r="I138" s="41">
        <f t="shared" si="9"/>
        <v>0.28723248995228706</v>
      </c>
      <c r="J138" s="41">
        <f t="shared" si="10"/>
        <v>0.5939313695006343</v>
      </c>
      <c r="K138" s="41">
        <f t="shared" si="11"/>
        <v>0.10617178383358278</v>
      </c>
      <c r="L138" s="41">
        <f t="shared" si="12"/>
        <v>8.8024184517801803E-3</v>
      </c>
      <c r="M138" s="42">
        <f t="shared" si="13"/>
        <v>3.8619382617157512E-3</v>
      </c>
    </row>
    <row r="139" spans="1:13" ht="15" customHeight="1" x14ac:dyDescent="0.2">
      <c r="A139" s="47">
        <f t="shared" si="14"/>
        <v>127</v>
      </c>
      <c r="B139" s="48">
        <f>E138*(Ph_sa/(1+((E138+F138)*10^-5)))+F138*(Ph_a/(1+((E138+F138)*10^-5)))</f>
        <v>160841.79936731749</v>
      </c>
      <c r="C139" s="49">
        <f>Psj_h*B138+Psj_sj*C138</f>
        <v>332721.74222639709</v>
      </c>
      <c r="D139" s="48">
        <f>Plj_sj*C138+Plj_lj*D138</f>
        <v>59505.562661836673</v>
      </c>
      <c r="E139" s="48">
        <f>Psa_lj*D138+Psa_sa*E138</f>
        <v>4935.5339804679188</v>
      </c>
      <c r="F139" s="48">
        <f>Pa_sa*E138+Pa_a*F138</f>
        <v>2166.7293926138414</v>
      </c>
      <c r="G139" s="48">
        <f t="shared" si="15"/>
        <v>560171.36762863304</v>
      </c>
      <c r="H139" s="43">
        <f t="shared" si="8"/>
        <v>1.0292452666593805</v>
      </c>
      <c r="I139" s="41">
        <f t="shared" si="9"/>
        <v>0.2871296332909824</v>
      </c>
      <c r="J139" s="41">
        <f t="shared" si="10"/>
        <v>0.59396420712273135</v>
      </c>
      <c r="K139" s="41">
        <f t="shared" si="11"/>
        <v>0.1062274262851757</v>
      </c>
      <c r="L139" s="41">
        <f t="shared" si="12"/>
        <v>8.8107573247834092E-3</v>
      </c>
      <c r="M139" s="42">
        <f t="shared" si="13"/>
        <v>3.8679759763270869E-3</v>
      </c>
    </row>
    <row r="140" spans="1:13" ht="15" customHeight="1" x14ac:dyDescent="0.2">
      <c r="A140" s="47">
        <f t="shared" si="14"/>
        <v>128</v>
      </c>
      <c r="B140" s="48">
        <f>E139*(Ph_sa/(1+((E139+F139)*10^-5)))+F139*(Ph_a/(1+((E139+F139)*10^-5)))</f>
        <v>165484.96371329657</v>
      </c>
      <c r="C140" s="49">
        <f>Psj_h*B139+Psj_sj*C139</f>
        <v>342471.59935809643</v>
      </c>
      <c r="D140" s="48">
        <f>Plj_sj*C139+Plj_lj*D139</f>
        <v>61278.688446269392</v>
      </c>
      <c r="E140" s="48">
        <f>Psa_lj*D139+Psa_sa*E139</f>
        <v>5084.8058736183648</v>
      </c>
      <c r="F140" s="48">
        <f>Pa_sa*E139+Pa_a*F139</f>
        <v>2233.6712586015437</v>
      </c>
      <c r="G140" s="48">
        <f t="shared" si="15"/>
        <v>576553.72864988237</v>
      </c>
      <c r="H140" s="43">
        <f t="shared" si="8"/>
        <v>1.0291060683369504</v>
      </c>
      <c r="I140" s="41">
        <f t="shared" si="9"/>
        <v>0.2870243578179838</v>
      </c>
      <c r="J140" s="41">
        <f t="shared" si="10"/>
        <v>0.59399771840876514</v>
      </c>
      <c r="K140" s="41">
        <f t="shared" si="11"/>
        <v>0.10628443699387026</v>
      </c>
      <c r="L140" s="41">
        <f t="shared" si="12"/>
        <v>8.8193096687198096E-3</v>
      </c>
      <c r="M140" s="42">
        <f t="shared" si="13"/>
        <v>3.874177110660855E-3</v>
      </c>
    </row>
    <row r="141" spans="1:13" ht="15" customHeight="1" x14ac:dyDescent="0.2">
      <c r="A141" s="47">
        <f t="shared" si="14"/>
        <v>129</v>
      </c>
      <c r="B141" s="48">
        <f>E140*(Ph_sa/(1+((E140+F140)*10^-5)))+F140*(Ph_a/(1+((E140+F140)*10^-5)))</f>
        <v>170237.66635147636</v>
      </c>
      <c r="C141" s="49">
        <f>Psj_h*B140+Psj_sj*C140</f>
        <v>352459.88485521695</v>
      </c>
      <c r="D141" s="48">
        <f>Plj_sj*C140+Plj_lj*D140</f>
        <v>63096.919208119158</v>
      </c>
      <c r="E141" s="48">
        <f>Psa_lj*D140+Psa_sa*E140</f>
        <v>5238.0076391359762</v>
      </c>
      <c r="F141" s="48">
        <f>Pa_sa*E140+Pa_a*F140</f>
        <v>2302.462821941001</v>
      </c>
      <c r="G141" s="48">
        <f t="shared" si="15"/>
        <v>593334.94087588938</v>
      </c>
      <c r="H141" s="43">
        <f t="shared" ref="H141:H204" si="16">G142/G141</f>
        <v>1.0289637379161403</v>
      </c>
      <c r="I141" s="41">
        <f t="shared" ref="I141:I204" si="17">B141/G141</f>
        <v>0.28691663784399607</v>
      </c>
      <c r="J141" s="41">
        <f t="shared" ref="J141:J204" si="18">C141/G141</f>
        <v>0.59403190436570397</v>
      </c>
      <c r="K141" s="41">
        <f t="shared" ref="K141:K204" si="19">D141/G141</f>
        <v>0.10634283414183328</v>
      </c>
      <c r="L141" s="41">
        <f t="shared" ref="L141:L204" si="20">E141/G141</f>
        <v>8.828078844309346E-3</v>
      </c>
      <c r="M141" s="42">
        <f t="shared" ref="M141:M204" si="21">F141/G141</f>
        <v>3.8805448041574512E-3</v>
      </c>
    </row>
    <row r="142" spans="1:13" ht="15" customHeight="1" x14ac:dyDescent="0.2">
      <c r="A142" s="47">
        <f t="shared" ref="A142:A205" si="22">A141+1</f>
        <v>130</v>
      </c>
      <c r="B142" s="48">
        <f>E141*(Ph_sa/(1+((E141+F141)*10^-5)))+F141*(Ph_a/(1+((E141+F141)*10^-5)))</f>
        <v>175101.11312062145</v>
      </c>
      <c r="C142" s="49">
        <f>Psj_h*B141+Psj_sj*C141</f>
        <v>362689.72384046402</v>
      </c>
      <c r="D142" s="48">
        <f>Plj_sj*C141+Plj_lj*D141</f>
        <v>64960.95162082259</v>
      </c>
      <c r="E142" s="48">
        <f>Psa_lj*D141+Psa_sa*E141</f>
        <v>5395.2080665176436</v>
      </c>
      <c r="F142" s="48">
        <f>Pa_sa*E141+Pa_a*F141</f>
        <v>2373.1419514815634</v>
      </c>
      <c r="G142" s="48">
        <f t="shared" ref="G142:G205" si="23">SUM(B142:F142)</f>
        <v>610520.13859990716</v>
      </c>
      <c r="H142" s="43">
        <f t="shared" si="16"/>
        <v>1.0288182502647574</v>
      </c>
      <c r="I142" s="41">
        <f t="shared" si="17"/>
        <v>0.28680644920604437</v>
      </c>
      <c r="J142" s="41">
        <f t="shared" si="18"/>
        <v>0.59406676522123025</v>
      </c>
      <c r="K142" s="41">
        <f t="shared" si="19"/>
        <v>0.10640263525097822</v>
      </c>
      <c r="L142" s="41">
        <f t="shared" si="20"/>
        <v>8.8370681414217701E-3</v>
      </c>
      <c r="M142" s="42">
        <f t="shared" si="21"/>
        <v>3.8870821803255163E-3</v>
      </c>
    </row>
    <row r="143" spans="1:13" ht="15" customHeight="1" x14ac:dyDescent="0.2">
      <c r="A143" s="47">
        <f t="shared" si="22"/>
        <v>131</v>
      </c>
      <c r="B143" s="48">
        <f>E142*(Ph_sa/(1+((E142+F142)*10^-5)))+F142*(Ph_a/(1+((E142+F142)*10^-5)))</f>
        <v>180076.44501125003</v>
      </c>
      <c r="C143" s="49">
        <f>Psj_h*B142+Psj_sj*C142</f>
        <v>373164.12721626565</v>
      </c>
      <c r="D143" s="48">
        <f>Plj_sj*C142+Plj_lj*D142</f>
        <v>66871.466913672746</v>
      </c>
      <c r="E143" s="48">
        <f>Psa_lj*D142+Psa_sa*E142</f>
        <v>5556.4751065440942</v>
      </c>
      <c r="F143" s="48">
        <f>Pa_sa*E142+Pa_a*F142</f>
        <v>2445.7464980210493</v>
      </c>
      <c r="G143" s="48">
        <f t="shared" si="23"/>
        <v>628114.26074575365</v>
      </c>
      <c r="H143" s="43">
        <f t="shared" si="16"/>
        <v>1.0286695826382626</v>
      </c>
      <c r="I143" s="41">
        <f t="shared" si="17"/>
        <v>0.28669376937477442</v>
      </c>
      <c r="J143" s="41">
        <f t="shared" si="18"/>
        <v>0.59410230038912293</v>
      </c>
      <c r="K143" s="41">
        <f t="shared" si="19"/>
        <v>0.1064638571241432</v>
      </c>
      <c r="L143" s="41">
        <f t="shared" si="20"/>
        <v>8.8462807705511227E-3</v>
      </c>
      <c r="M143" s="42">
        <f t="shared" si="21"/>
        <v>3.8937923414081371E-3</v>
      </c>
    </row>
    <row r="144" spans="1:13" ht="15" customHeight="1" x14ac:dyDescent="0.2">
      <c r="A144" s="47">
        <f t="shared" si="22"/>
        <v>132</v>
      </c>
      <c r="B144" s="48">
        <f>E143*(Ph_sa/(1+((E143+F143)*10^-5)))+F143*(Ph_a/(1+((E143+F143)*10^-5)))</f>
        <v>185164.73356477678</v>
      </c>
      <c r="C144" s="49">
        <f>Psj_h*B143+Psj_sj*C143</f>
        <v>383885.98181562847</v>
      </c>
      <c r="D144" s="48">
        <f>Plj_sj*C143+Plj_lj*D143</f>
        <v>68829.129101951476</v>
      </c>
      <c r="E144" s="48">
        <f>Psa_lj*D143+Psa_sa*E143</f>
        <v>5721.8757286070322</v>
      </c>
      <c r="F144" s="48">
        <f>Pa_sa*E143+Pa_a*F143</f>
        <v>2520.3142395114373</v>
      </c>
      <c r="G144" s="48">
        <f t="shared" si="23"/>
        <v>646122.03445047524</v>
      </c>
      <c r="H144" s="43">
        <f t="shared" si="16"/>
        <v>1.0285177148182276</v>
      </c>
      <c r="I144" s="41">
        <f t="shared" si="17"/>
        <v>0.28657857756276461</v>
      </c>
      <c r="J144" s="41">
        <f t="shared" si="18"/>
        <v>0.59413850843536442</v>
      </c>
      <c r="K144" s="41">
        <f t="shared" si="19"/>
        <v>0.10652651578504119</v>
      </c>
      <c r="L144" s="41">
        <f t="shared" si="20"/>
        <v>8.8557198540264448E-3</v>
      </c>
      <c r="M144" s="42">
        <f t="shared" si="21"/>
        <v>3.9006783628033311E-3</v>
      </c>
    </row>
    <row r="145" spans="1:13" ht="15" customHeight="1" x14ac:dyDescent="0.2">
      <c r="A145" s="47">
        <f t="shared" si="22"/>
        <v>133</v>
      </c>
      <c r="B145" s="48">
        <f>E144*(Ph_sa/(1+((E144+F144)*10^-5)))+F144*(Ph_a/(1+((E144+F144)*10^-5)))</f>
        <v>190366.97623158002</v>
      </c>
      <c r="C145" s="49">
        <f>Psj_h*B144+Psj_sj*C144</f>
        <v>394858.04037261114</v>
      </c>
      <c r="D145" s="48">
        <f>Plj_sj*C144+Plj_lj*D144</f>
        <v>70834.583166531316</v>
      </c>
      <c r="E145" s="48">
        <f>Psa_lj*D144+Psa_sa*E144</f>
        <v>5891.4757726273128</v>
      </c>
      <c r="F145" s="48">
        <f>Pa_sa*E144+Pa_a*F144</f>
        <v>2596.8828233572976</v>
      </c>
      <c r="G145" s="48">
        <f t="shared" si="23"/>
        <v>664547.95836670697</v>
      </c>
      <c r="H145" s="43">
        <f t="shared" si="16"/>
        <v>1.0283626292504704</v>
      </c>
      <c r="I145" s="41">
        <f t="shared" si="17"/>
        <v>0.28646085483349393</v>
      </c>
      <c r="J145" s="41">
        <f t="shared" si="18"/>
        <v>0.59417538704516326</v>
      </c>
      <c r="K145" s="41">
        <f t="shared" si="19"/>
        <v>0.10659062641712878</v>
      </c>
      <c r="L145" s="41">
        <f t="shared" si="20"/>
        <v>8.8653884169730812E-3</v>
      </c>
      <c r="M145" s="42">
        <f t="shared" si="21"/>
        <v>3.907743287241131E-3</v>
      </c>
    </row>
    <row r="146" spans="1:13" ht="15" customHeight="1" x14ac:dyDescent="0.2">
      <c r="A146" s="47">
        <f t="shared" si="22"/>
        <v>134</v>
      </c>
      <c r="B146" s="48">
        <f>E145*(Ph_sa/(1+((E145+F145)*10^-5)))+F145*(Ph_a/(1+((E145+F145)*10^-5)))</f>
        <v>195684.09170299125</v>
      </c>
      <c r="C146" s="49">
        <f>Psj_h*B145+Psj_sj*C145</f>
        <v>406082.91133826214</v>
      </c>
      <c r="D146" s="48">
        <f>Plj_sj*C145+Plj_lj*D145</f>
        <v>72888.453186242245</v>
      </c>
      <c r="E146" s="48">
        <f>Psa_lj*D145+Psa_sa*E145</f>
        <v>6065.3397957235829</v>
      </c>
      <c r="F146" s="48">
        <f>Pa_sa*E145+Pa_a*F145</f>
        <v>2675.48970579965</v>
      </c>
      <c r="G146" s="48">
        <f t="shared" si="23"/>
        <v>683396.28572901885</v>
      </c>
      <c r="H146" s="43">
        <f t="shared" si="16"/>
        <v>1.0282043111823103</v>
      </c>
      <c r="I146" s="41">
        <f t="shared" si="17"/>
        <v>0.28634058421058517</v>
      </c>
      <c r="J146" s="41">
        <f t="shared" si="18"/>
        <v>0.59421293299109712</v>
      </c>
      <c r="K146" s="41">
        <f t="shared" si="19"/>
        <v>0.10665620330155565</v>
      </c>
      <c r="L146" s="41">
        <f t="shared" si="20"/>
        <v>8.8752893780412196E-3</v>
      </c>
      <c r="M146" s="42">
        <f t="shared" si="21"/>
        <v>3.9149901187208657E-3</v>
      </c>
    </row>
    <row r="147" spans="1:13" ht="15" customHeight="1" x14ac:dyDescent="0.2">
      <c r="A147" s="47">
        <f t="shared" si="22"/>
        <v>135</v>
      </c>
      <c r="B147" s="48">
        <f>E146*(Ph_sa/(1+((E146+F146)*10^-5)))+F146*(Ph_a/(1+((E146+F146)*10^-5)))</f>
        <v>201116.91523327609</v>
      </c>
      <c r="C147" s="49">
        <f>Psj_h*B146+Psj_sj*C146</f>
        <v>417563.04857031733</v>
      </c>
      <c r="D147" s="48">
        <f>Plj_sj*C146+Plj_lj*D146</f>
        <v>74991.34042674613</v>
      </c>
      <c r="E147" s="48">
        <f>Psa_lj*D146+Psa_sa*E146</f>
        <v>6243.5309138258708</v>
      </c>
      <c r="F147" s="48">
        <f>Pa_sa*E146+Pa_a*F146</f>
        <v>2756.1720883896969</v>
      </c>
      <c r="G147" s="48">
        <f t="shared" si="23"/>
        <v>702671.00723255519</v>
      </c>
      <c r="H147" s="43">
        <f t="shared" si="16"/>
        <v>1.0280427487983559</v>
      </c>
      <c r="I147" s="41">
        <f t="shared" si="17"/>
        <v>0.28621775078691225</v>
      </c>
      <c r="J147" s="41">
        <f t="shared" si="18"/>
        <v>0.59425114210258168</v>
      </c>
      <c r="K147" s="41">
        <f t="shared" si="19"/>
        <v>0.10672325975437191</v>
      </c>
      <c r="L147" s="41">
        <f t="shared" si="20"/>
        <v>8.8854255399205898E-3</v>
      </c>
      <c r="M147" s="42">
        <f t="shared" si="21"/>
        <v>3.9224218162135123E-3</v>
      </c>
    </row>
    <row r="148" spans="1:13" ht="15" customHeight="1" x14ac:dyDescent="0.2">
      <c r="A148" s="47">
        <f t="shared" si="22"/>
        <v>136</v>
      </c>
      <c r="B148" s="48">
        <f>E147*(Ph_sa/(1+((E147+F147)*10^-5)))+F147*(Ph_a/(1+((E147+F147)*10^-5)))</f>
        <v>206666.19396871713</v>
      </c>
      <c r="C148" s="49">
        <f>Psj_h*B147+Psj_sj*C147</f>
        <v>429300.74092739448</v>
      </c>
      <c r="D148" s="48">
        <f>Plj_sj*C147+Plj_lj*D147</f>
        <v>77143.821390119207</v>
      </c>
      <c r="E148" s="48">
        <f>Psa_lj*D147+Psa_sa*E147</f>
        <v>6426.1106384652057</v>
      </c>
      <c r="F148" s="48">
        <f>Pa_sa*E147+Pa_a*F147</f>
        <v>2838.9668515695339</v>
      </c>
      <c r="G148" s="48">
        <f t="shared" si="23"/>
        <v>722375.8337762655</v>
      </c>
      <c r="H148" s="43">
        <f t="shared" si="16"/>
        <v>1.027877933354187</v>
      </c>
      <c r="I148" s="41">
        <f t="shared" si="17"/>
        <v>0.28609234183313759</v>
      </c>
      <c r="J148" s="41">
        <f t="shared" si="18"/>
        <v>0.59429000923687825</v>
      </c>
      <c r="K148" s="41">
        <f t="shared" si="19"/>
        <v>0.10679180806318643</v>
      </c>
      <c r="L148" s="41">
        <f t="shared" si="20"/>
        <v>8.8957995796624372E-3</v>
      </c>
      <c r="M148" s="42">
        <f t="shared" si="21"/>
        <v>3.9300412871353333E-3</v>
      </c>
    </row>
    <row r="149" spans="1:13" ht="15" customHeight="1" x14ac:dyDescent="0.2">
      <c r="A149" s="47">
        <f t="shared" si="22"/>
        <v>137</v>
      </c>
      <c r="B149" s="48">
        <f>E148*(Ph_sa/(1+((E148+F148)*10^-5)))+F148*(Ph_a/(1+((E148+F148)*10^-5)))</f>
        <v>212332.58230190509</v>
      </c>
      <c r="C149" s="49">
        <f>Psj_h*B148+Psj_sj*C148</f>
        <v>441298.10180084239</v>
      </c>
      <c r="D149" s="48">
        <f>Plj_sj*C148+Plj_lj*D148</f>
        <v>79346.445829808974</v>
      </c>
      <c r="E149" s="48">
        <f>Psa_lj*D148+Psa_sa*E148</f>
        <v>6613.1387090085045</v>
      </c>
      <c r="F149" s="48">
        <f>Pa_sa*E148+Pa_a*F148</f>
        <v>2923.910485390546</v>
      </c>
      <c r="G149" s="48">
        <f t="shared" si="23"/>
        <v>742514.17912695545</v>
      </c>
      <c r="H149" s="43">
        <f t="shared" si="16"/>
        <v>1.0277098593072946</v>
      </c>
      <c r="I149" s="41">
        <f t="shared" si="17"/>
        <v>0.28596434690521966</v>
      </c>
      <c r="J149" s="41">
        <f t="shared" si="18"/>
        <v>0.59432952825186258</v>
      </c>
      <c r="K149" s="41">
        <f t="shared" si="19"/>
        <v>0.10686185942348486</v>
      </c>
      <c r="L149" s="41">
        <f t="shared" si="20"/>
        <v>8.9064140388324976E-3</v>
      </c>
      <c r="M149" s="42">
        <f t="shared" si="21"/>
        <v>3.9378513806005233E-3</v>
      </c>
    </row>
    <row r="150" spans="1:13" ht="15" customHeight="1" x14ac:dyDescent="0.2">
      <c r="A150" s="47">
        <f t="shared" si="22"/>
        <v>138</v>
      </c>
      <c r="B150" s="48">
        <f>E149*(Ph_sa/(1+((E149+F149)*10^-5)))+F149*(Ph_a/(1+((E149+F149)*10^-5)))</f>
        <v>218116.63727029163</v>
      </c>
      <c r="C150" s="49">
        <f>Psj_h*B149+Psj_sj*C149</f>
        <v>453557.05861977814</v>
      </c>
      <c r="D150" s="48">
        <f>Plj_sj*C149+Plj_lj*D149</f>
        <v>81599.73473610307</v>
      </c>
      <c r="E150" s="48">
        <f>Psa_lj*D149+Psa_sa*E149</f>
        <v>6804.6729206473028</v>
      </c>
      <c r="F150" s="48">
        <f>Pa_sa*E149+Pa_a*F149</f>
        <v>3011.0390174146969</v>
      </c>
      <c r="G150" s="48">
        <f t="shared" si="23"/>
        <v>763089.14256423479</v>
      </c>
      <c r="H150" s="43">
        <f t="shared" si="16"/>
        <v>1.0275385244446034</v>
      </c>
      <c r="I150" s="41">
        <f t="shared" si="17"/>
        <v>0.28583375795041033</v>
      </c>
      <c r="J150" s="41">
        <f t="shared" si="18"/>
        <v>0.59436969198077527</v>
      </c>
      <c r="K150" s="41">
        <f t="shared" si="19"/>
        <v>0.10693342387483154</v>
      </c>
      <c r="L150" s="41">
        <f t="shared" si="20"/>
        <v>8.917271313520889E-3</v>
      </c>
      <c r="M150" s="42">
        <f t="shared" si="21"/>
        <v>3.945854880462063E-3</v>
      </c>
    </row>
    <row r="151" spans="1:13" ht="15" customHeight="1" x14ac:dyDescent="0.2">
      <c r="A151" s="47">
        <f t="shared" si="22"/>
        <v>139</v>
      </c>
      <c r="B151" s="48">
        <f>E150*(Ph_sa/(1+((E150+F150)*10^-5)))+F150*(Ph_a/(1+((E150+F150)*10^-5)))</f>
        <v>224018.81401893118</v>
      </c>
      <c r="C151" s="49">
        <f>Psj_h*B150+Psj_sj*C150</f>
        <v>466079.34236715082</v>
      </c>
      <c r="D151" s="48">
        <f>Plj_sj*C150+Plj_lj*D150</f>
        <v>83904.178297720631</v>
      </c>
      <c r="E151" s="48">
        <f>Psa_lj*D150+Psa_sa*E150</f>
        <v>7000.7689484894545</v>
      </c>
      <c r="F151" s="48">
        <f>Pa_sa*E150+Pa_a*F150</f>
        <v>3100.387937859291</v>
      </c>
      <c r="G151" s="48">
        <f t="shared" si="23"/>
        <v>784103.49157015141</v>
      </c>
      <c r="H151" s="43">
        <f t="shared" si="16"/>
        <v>1.0273639300058752</v>
      </c>
      <c r="I151" s="41">
        <f t="shared" si="17"/>
        <v>0.28570056941123684</v>
      </c>
      <c r="J151" s="41">
        <f t="shared" si="18"/>
        <v>0.59441049220918063</v>
      </c>
      <c r="K151" s="41">
        <f t="shared" si="19"/>
        <v>0.10700651023719357</v>
      </c>
      <c r="L151" s="41">
        <f t="shared" si="20"/>
        <v>8.9283736442373907E-3</v>
      </c>
      <c r="M151" s="42">
        <f t="shared" si="21"/>
        <v>3.9540544981515472E-3</v>
      </c>
    </row>
    <row r="152" spans="1:13" ht="15" customHeight="1" x14ac:dyDescent="0.2">
      <c r="A152" s="47">
        <f t="shared" si="22"/>
        <v>140</v>
      </c>
      <c r="B152" s="48">
        <f>E151*(Ph_sa/(1+((E151+F151)*10^-5)))+F151*(Ph_a/(1+((E151+F151)*10^-5)))</f>
        <v>230039.46134813962</v>
      </c>
      <c r="C152" s="49">
        <f>Psj_h*B151+Psj_sj*C151</f>
        <v>478866.47714688559</v>
      </c>
      <c r="D152" s="48">
        <f>Plj_sj*C151+Plj_lj*D151</f>
        <v>86260.233845607814</v>
      </c>
      <c r="E152" s="48">
        <f>Psa_lj*D151+Psa_sa*E151</f>
        <v>7201.4801681442868</v>
      </c>
      <c r="F152" s="48">
        <f>Pa_sa*E151+Pa_a*F151</f>
        <v>3191.9921220620217</v>
      </c>
      <c r="G152" s="48">
        <f t="shared" si="23"/>
        <v>805559.64463083947</v>
      </c>
      <c r="H152" s="43">
        <f t="shared" si="16"/>
        <v>1.0271860808022912</v>
      </c>
      <c r="I152" s="41">
        <f t="shared" si="17"/>
        <v>0.28556477832694671</v>
      </c>
      <c r="J152" s="41">
        <f t="shared" si="18"/>
        <v>0.59445191965435873</v>
      </c>
      <c r="K152" s="41">
        <f t="shared" si="19"/>
        <v>0.107081126047641</v>
      </c>
      <c r="L152" s="41">
        <f t="shared" si="20"/>
        <v>8.9397231057229531E-3</v>
      </c>
      <c r="M152" s="42">
        <f t="shared" si="21"/>
        <v>3.9624528653304167E-3</v>
      </c>
    </row>
    <row r="153" spans="1:13" ht="15" customHeight="1" x14ac:dyDescent="0.2">
      <c r="A153" s="47">
        <f t="shared" si="22"/>
        <v>141</v>
      </c>
      <c r="B153" s="48">
        <f>E152*(Ph_sa/(1+((E152+F152)*10^-5)))+F152*(Ph_a/(1+((E152+F152)*10^-5)))</f>
        <v>236178.81736750514</v>
      </c>
      <c r="C153" s="49">
        <f>Psj_h*B152+Psj_sj*C152</f>
        <v>491919.76984425483</v>
      </c>
      <c r="D153" s="48">
        <f>Plj_sj*C152+Plj_lj*D152</f>
        <v>88668.323785484812</v>
      </c>
      <c r="E153" s="48">
        <f>Psa_lj*D152+Psa_sa*E152</f>
        <v>7406.8574732337511</v>
      </c>
      <c r="F153" s="48">
        <f>Pa_sa*E152+Pa_a*F152</f>
        <v>3285.8857503601425</v>
      </c>
      <c r="G153" s="48">
        <f t="shared" si="23"/>
        <v>827459.65422083857</v>
      </c>
      <c r="H153" s="43">
        <f t="shared" si="16"/>
        <v>1.0270049853294854</v>
      </c>
      <c r="I153" s="41">
        <f t="shared" si="17"/>
        <v>0.28542638443187707</v>
      </c>
      <c r="J153" s="41">
        <f t="shared" si="18"/>
        <v>0.59449396394735599</v>
      </c>
      <c r="K153" s="41">
        <f t="shared" si="19"/>
        <v>0.10715727749768976</v>
      </c>
      <c r="L153" s="41">
        <f t="shared" si="20"/>
        <v>8.9513215967106895E-3</v>
      </c>
      <c r="M153" s="42">
        <f t="shared" si="21"/>
        <v>3.9710525263666587E-3</v>
      </c>
    </row>
    <row r="154" spans="1:13" ht="15" customHeight="1" x14ac:dyDescent="0.2">
      <c r="A154" s="47">
        <f t="shared" si="22"/>
        <v>142</v>
      </c>
      <c r="B154" s="48">
        <f>E153*(Ph_sa/(1+((E153+F153)*10^-5)))+F153*(Ph_a/(1+((E153+F153)*10^-5)))</f>
        <v>242437.00527828949</v>
      </c>
      <c r="C154" s="49">
        <f>Psj_h*B153+Psj_sj*C153</f>
        <v>505240.29992357711</v>
      </c>
      <c r="D154" s="48">
        <f>Plj_sj*C153+Plj_lj*D153</f>
        <v>91128.833526146831</v>
      </c>
      <c r="E154" s="48">
        <f>Psa_lj*D153+Psa_sa*E153</f>
        <v>7616.9490903044853</v>
      </c>
      <c r="F154" s="48">
        <f>Pa_sa*E153+Pa_a*F153</f>
        <v>3382.10222549538</v>
      </c>
      <c r="G154" s="48">
        <f t="shared" si="23"/>
        <v>849805.19004381332</v>
      </c>
      <c r="H154" s="43">
        <f t="shared" si="16"/>
        <v>1.0268206558742863</v>
      </c>
      <c r="I154" s="41">
        <f t="shared" si="17"/>
        <v>0.28528539025019395</v>
      </c>
      <c r="J154" s="41">
        <f t="shared" si="18"/>
        <v>0.59453661361791454</v>
      </c>
      <c r="K154" s="41">
        <f t="shared" si="19"/>
        <v>0.1072349693715668</v>
      </c>
      <c r="L154" s="41">
        <f t="shared" si="20"/>
        <v>8.9631708296718914E-3</v>
      </c>
      <c r="M154" s="42">
        <f t="shared" si="21"/>
        <v>3.9798559306527762E-3</v>
      </c>
    </row>
    <row r="155" spans="1:13" ht="15" customHeight="1" x14ac:dyDescent="0.2">
      <c r="A155" s="47">
        <f t="shared" si="22"/>
        <v>143</v>
      </c>
      <c r="B155" s="48">
        <f>E154*(Ph_sa/(1+((E154+F154)*10^-5)))+F154*(Ph_a/(1+((E154+F154)*10^-5)))</f>
        <v>248814.02930674507</v>
      </c>
      <c r="C155" s="49">
        <f>Psj_h*B154+Psj_sj*C154</f>
        <v>518828.9094091201</v>
      </c>
      <c r="D155" s="48">
        <f>Plj_sj*C154+Plj_lj*D154</f>
        <v>93642.109410962745</v>
      </c>
      <c r="E155" s="48">
        <f>Psa_lj*D154+Psa_sa*E154</f>
        <v>7831.8003916581611</v>
      </c>
      <c r="F155" s="48">
        <f>Pa_sa*E154+Pa_a*F154</f>
        <v>3480.674087674658</v>
      </c>
      <c r="G155" s="48">
        <f t="shared" si="23"/>
        <v>872597.52260616084</v>
      </c>
      <c r="H155" s="43">
        <f t="shared" si="16"/>
        <v>1.0266331086144507</v>
      </c>
      <c r="I155" s="41">
        <f t="shared" si="17"/>
        <v>0.28514180118643895</v>
      </c>
      <c r="J155" s="41">
        <f t="shared" si="18"/>
        <v>0.59457985608250341</v>
      </c>
      <c r="K155" s="41">
        <f t="shared" si="19"/>
        <v>0.10731420498568993</v>
      </c>
      <c r="L155" s="41">
        <f t="shared" si="20"/>
        <v>8.9752723205850475E-3</v>
      </c>
      <c r="M155" s="42">
        <f t="shared" si="21"/>
        <v>3.9888654247825887E-3</v>
      </c>
    </row>
    <row r="156" spans="1:13" ht="15" customHeight="1" x14ac:dyDescent="0.2">
      <c r="A156" s="47">
        <f t="shared" si="22"/>
        <v>144</v>
      </c>
      <c r="B156" s="48">
        <f>E155*(Ph_sa/(1+((E155+F155)*10^-5)))+F155*(Ph_a/(1+((E155+F155)*10^-5)))</f>
        <v>255309.77081123422</v>
      </c>
      <c r="C156" s="49">
        <f>Psj_h*B155+Psj_sj*C155</f>
        <v>532686.19309666438</v>
      </c>
      <c r="D156" s="48">
        <f>Plj_sj*C155+Plj_lj*D155</f>
        <v>96208.456660437063</v>
      </c>
      <c r="E156" s="48">
        <f>Psa_lj*D155+Psa_sa*E155</f>
        <v>8051.4537066596731</v>
      </c>
      <c r="F156" s="48">
        <f>Pa_sa*E155+Pa_a*F155</f>
        <v>3581.6329274357554</v>
      </c>
      <c r="G156" s="48">
        <f t="shared" si="23"/>
        <v>895837.50720243121</v>
      </c>
      <c r="H156" s="43">
        <f t="shared" si="16"/>
        <v>1.0264423637106306</v>
      </c>
      <c r="I156" s="41">
        <f t="shared" si="17"/>
        <v>0.28499562561131103</v>
      </c>
      <c r="J156" s="41">
        <f t="shared" si="18"/>
        <v>0.59462367763565183</v>
      </c>
      <c r="K156" s="41">
        <f t="shared" si="19"/>
        <v>0.1073949861296631</v>
      </c>
      <c r="L156" s="41">
        <f t="shared" si="20"/>
        <v>8.9876273787678068E-3</v>
      </c>
      <c r="M156" s="42">
        <f t="shared" si="21"/>
        <v>3.9980832446061213E-3</v>
      </c>
    </row>
    <row r="157" spans="1:13" ht="15" customHeight="1" x14ac:dyDescent="0.2">
      <c r="A157" s="47">
        <f t="shared" si="22"/>
        <v>145</v>
      </c>
      <c r="B157" s="48">
        <f>E156*(Ph_sa/(1+((E156+F156)*10^-5)))+F156*(Ph_a/(1+((E156+F156)*10^-5)))</f>
        <v>261923.98458625513</v>
      </c>
      <c r="C157" s="49">
        <f>Psj_h*B156+Psj_sj*C156</f>
        <v>546812.48904453812</v>
      </c>
      <c r="D157" s="48">
        <f>Plj_sj*C156+Plj_lj*D156</f>
        <v>98828.137334098457</v>
      </c>
      <c r="E157" s="48">
        <f>Psa_lj*D156+Psa_sa*E156</f>
        <v>8275.9481321242656</v>
      </c>
      <c r="F157" s="48">
        <f>Pa_sa*E156+Pa_a*F156</f>
        <v>3685.0092964865794</v>
      </c>
      <c r="G157" s="48">
        <f t="shared" si="23"/>
        <v>919525.56839350262</v>
      </c>
      <c r="H157" s="43">
        <f t="shared" si="16"/>
        <v>1.0262484453898604</v>
      </c>
      <c r="I157" s="41">
        <f t="shared" si="17"/>
        <v>0.28484687494210836</v>
      </c>
      <c r="J157" s="41">
        <f t="shared" si="18"/>
        <v>0.5946680634447945</v>
      </c>
      <c r="K157" s="41">
        <f t="shared" si="19"/>
        <v>0.10747731300909934</v>
      </c>
      <c r="L157" s="41">
        <f t="shared" si="20"/>
        <v>9.0002370968140909E-3</v>
      </c>
      <c r="M157" s="42">
        <f t="shared" si="21"/>
        <v>4.007511507183684E-3</v>
      </c>
    </row>
    <row r="158" spans="1:13" ht="15" customHeight="1" x14ac:dyDescent="0.2">
      <c r="A158" s="47">
        <f t="shared" si="22"/>
        <v>146</v>
      </c>
      <c r="B158" s="48">
        <f>E157*(Ph_sa/(1+((E157+F157)*10^-5)))+F157*(Ph_a/(1+((E157+F157)*10^-5)))</f>
        <v>268656.29538654862</v>
      </c>
      <c r="C158" s="49">
        <f>Psj_h*B157+Psj_sj*C157</f>
        <v>561207.86939403252</v>
      </c>
      <c r="D158" s="48">
        <f>Plj_sj*C157+Plj_lj*D157</f>
        <v>101501.36832034681</v>
      </c>
      <c r="E158" s="48">
        <f>Psa_lj*D157+Psa_sa*E157</f>
        <v>8505.3193424252295</v>
      </c>
      <c r="F158" s="48">
        <f>Pa_sa*E157+Pa_a*F157</f>
        <v>3790.8326167066934</v>
      </c>
      <c r="G158" s="48">
        <f t="shared" si="23"/>
        <v>943661.68506005988</v>
      </c>
      <c r="H158" s="43">
        <f t="shared" si="16"/>
        <v>1.0260513820198367</v>
      </c>
      <c r="I158" s="41">
        <f t="shared" si="17"/>
        <v>0.28469556371725513</v>
      </c>
      <c r="J158" s="41">
        <f t="shared" si="18"/>
        <v>0.59471299754881335</v>
      </c>
      <c r="K158" s="41">
        <f t="shared" si="19"/>
        <v>0.10756118419058913</v>
      </c>
      <c r="L158" s="41">
        <f t="shared" si="20"/>
        <v>9.0131023406803921E-3</v>
      </c>
      <c r="M158" s="42">
        <f t="shared" si="21"/>
        <v>4.0171522026619354E-3</v>
      </c>
    </row>
    <row r="159" spans="1:13" ht="15" customHeight="1" x14ac:dyDescent="0.2">
      <c r="A159" s="47">
        <f t="shared" si="22"/>
        <v>147</v>
      </c>
      <c r="B159" s="48">
        <f>E158*(Ph_sa/(1+((E158+F158)*10^-5)))+F158*(Ph_a/(1+((E158+F158)*10^-5)))</f>
        <v>275506.19469436869</v>
      </c>
      <c r="C159" s="49">
        <f>Psj_h*B158+Psj_sj*C158</f>
        <v>575872.13156992511</v>
      </c>
      <c r="D159" s="48">
        <f>Plj_sj*C158+Plj_lj*D158</f>
        <v>104228.31936322553</v>
      </c>
      <c r="E159" s="48">
        <f>Psa_lj*D158+Psa_sa*E158</f>
        <v>8739.5994000029314</v>
      </c>
      <c r="F159" s="48">
        <f>Pa_sa*E158+Pa_a*F158</f>
        <v>3899.1310875199792</v>
      </c>
      <c r="G159" s="48">
        <f t="shared" si="23"/>
        <v>968245.37611504225</v>
      </c>
      <c r="H159" s="43">
        <f t="shared" si="16"/>
        <v>1.0258512061733007</v>
      </c>
      <c r="I159" s="41">
        <f t="shared" si="17"/>
        <v>0.28454170966434272</v>
      </c>
      <c r="J159" s="41">
        <f t="shared" si="18"/>
        <v>0.59475846286045442</v>
      </c>
      <c r="K159" s="41">
        <f t="shared" si="19"/>
        <v>0.10764659654913923</v>
      </c>
      <c r="L159" s="41">
        <f t="shared" si="20"/>
        <v>9.0262237399670615E-3</v>
      </c>
      <c r="M159" s="42">
        <f t="shared" si="21"/>
        <v>4.0270071860964958E-3</v>
      </c>
    </row>
    <row r="160" spans="1:13" ht="15" customHeight="1" x14ac:dyDescent="0.2">
      <c r="A160" s="47">
        <f t="shared" si="22"/>
        <v>148</v>
      </c>
      <c r="B160" s="48">
        <f>E159*(Ph_sa/(1+((E159+F159)*10^-5)))+F159*(Ph_a/(1+((E159+F159)*10^-5)))</f>
        <v>282473.03775273974</v>
      </c>
      <c r="C160" s="49">
        <f>Psj_h*B159+Psj_sj*C159</f>
        <v>590804.78991235618</v>
      </c>
      <c r="D160" s="48">
        <f>Plj_sj*C159+Plj_lj*D159</f>
        <v>107009.11113538046</v>
      </c>
      <c r="E160" s="48">
        <f>Psa_lj*D159+Psa_sa*E159</f>
        <v>8978.8165669932041</v>
      </c>
      <c r="F160" s="48">
        <f>Pa_sa*E159+Pa_a*F159</f>
        <v>4009.9315918677012</v>
      </c>
      <c r="G160" s="48">
        <f t="shared" si="23"/>
        <v>993275.68695933733</v>
      </c>
      <c r="H160" s="43">
        <f t="shared" si="16"/>
        <v>1.025647954681846</v>
      </c>
      <c r="I160" s="41">
        <f t="shared" si="17"/>
        <v>0.28438533376112285</v>
      </c>
      <c r="J160" s="41">
        <f t="shared" si="18"/>
        <v>0.59480444117277842</v>
      </c>
      <c r="K160" s="41">
        <f t="shared" si="19"/>
        <v>0.10773354521840943</v>
      </c>
      <c r="L160" s="41">
        <f t="shared" si="20"/>
        <v>9.039601678441948E-3</v>
      </c>
      <c r="M160" s="42">
        <f t="shared" si="21"/>
        <v>4.0370781692473457E-3</v>
      </c>
    </row>
    <row r="161" spans="1:13" ht="15" customHeight="1" x14ac:dyDescent="0.2">
      <c r="A161" s="47">
        <f t="shared" si="22"/>
        <v>149</v>
      </c>
      <c r="B161" s="48">
        <f>E160*(Ph_sa/(1+((E160+F160)*10^-5)))+F160*(Ph_a/(1+((E160+F160)*10^-5)))</f>
        <v>289556.04088708677</v>
      </c>
      <c r="C161" s="49">
        <f>Psj_h*B160+Psj_sj*C160</f>
        <v>606005.06779148569</v>
      </c>
      <c r="D161" s="48">
        <f>Plj_sj*C160+Plj_lj*D160</f>
        <v>109843.81336671756</v>
      </c>
      <c r="E161" s="48">
        <f>Psa_lj*D160+Psa_sa*E160</f>
        <v>9222.9951187281713</v>
      </c>
      <c r="F161" s="48">
        <f>Pa_sa*E160+Pa_a*F160</f>
        <v>4123.2596010316438</v>
      </c>
      <c r="G161" s="48">
        <f t="shared" si="23"/>
        <v>1018751.1767650498</v>
      </c>
      <c r="H161" s="43">
        <f t="shared" si="16"/>
        <v>1.0254416686785091</v>
      </c>
      <c r="I161" s="41">
        <f t="shared" si="17"/>
        <v>0.28422646028890508</v>
      </c>
      <c r="J161" s="41">
        <f t="shared" si="18"/>
        <v>0.59485091316978767</v>
      </c>
      <c r="K161" s="41">
        <f t="shared" si="19"/>
        <v>0.1078220235440772</v>
      </c>
      <c r="L161" s="41">
        <f t="shared" si="20"/>
        <v>9.0532362848550901E-3</v>
      </c>
      <c r="M161" s="42">
        <f t="shared" si="21"/>
        <v>4.0473667123749231E-3</v>
      </c>
    </row>
    <row r="162" spans="1:13" ht="15" customHeight="1" x14ac:dyDescent="0.2">
      <c r="A162" s="47">
        <f t="shared" si="22"/>
        <v>150</v>
      </c>
      <c r="B162" s="48">
        <f>E161*(Ph_sa/(1+((E161+F161)*10^-5)))+F161*(Ph_a/(1+((E161+F161)*10^-5)))</f>
        <v>296754.2791370051</v>
      </c>
      <c r="C162" s="49">
        <f>Psj_h*B161+Psj_sj*C161</f>
        <v>621471.89025619801</v>
      </c>
      <c r="D162" s="48">
        <f>Plj_sj*C161+Plj_lj*D161</f>
        <v>112732.44303847219</v>
      </c>
      <c r="E162" s="48">
        <f>Psa_lj*D161+Psa_sa*E161</f>
        <v>9472.1551598948372</v>
      </c>
      <c r="F162" s="48">
        <f>Pa_sa*E161+Pa_a*F161</f>
        <v>4239.1390785772355</v>
      </c>
      <c r="G162" s="48">
        <f t="shared" si="23"/>
        <v>1044669.9066701474</v>
      </c>
      <c r="H162" s="43">
        <f t="shared" si="16"/>
        <v>1.0252323936285395</v>
      </c>
      <c r="I162" s="41">
        <f t="shared" si="17"/>
        <v>0.28406511687782798</v>
      </c>
      <c r="J162" s="41">
        <f t="shared" si="18"/>
        <v>0.59489785844135223</v>
      </c>
      <c r="K162" s="41">
        <f t="shared" si="19"/>
        <v>0.10791202304065915</v>
      </c>
      <c r="L162" s="41">
        <f t="shared" si="20"/>
        <v>9.0671274240942141E-3</v>
      </c>
      <c r="M162" s="42">
        <f t="shared" si="21"/>
        <v>4.0578742160663536E-3</v>
      </c>
    </row>
    <row r="163" spans="1:13" ht="15" customHeight="1" x14ac:dyDescent="0.2">
      <c r="A163" s="47">
        <f t="shared" si="22"/>
        <v>151</v>
      </c>
      <c r="B163" s="48">
        <f>E162*(Ph_sa/(1+((E162+F162)*10^-5)))+F162*(Ph_a/(1+((E162+F162)*10^-5)))</f>
        <v>304066.68421913072</v>
      </c>
      <c r="C163" s="49">
        <f>Psj_h*B162+Psj_sj*C162</f>
        <v>637203.8772675856</v>
      </c>
      <c r="D163" s="48">
        <f>Plj_sj*C162+Plj_lj*D162</f>
        <v>115674.96265254948</v>
      </c>
      <c r="E163" s="48">
        <f>Psa_lj*D162+Psa_sa*E162</f>
        <v>9726.3124441659384</v>
      </c>
      <c r="F163" s="48">
        <f>Pa_sa*E162+Pa_a*F162</f>
        <v>4357.5923837065075</v>
      </c>
      <c r="G163" s="48">
        <f t="shared" si="23"/>
        <v>1071029.4289671383</v>
      </c>
      <c r="H163" s="43">
        <f t="shared" si="16"/>
        <v>1.0250201793477913</v>
      </c>
      <c r="I163" s="41">
        <f t="shared" si="17"/>
        <v>0.28390133454349759</v>
      </c>
      <c r="J163" s="41">
        <f t="shared" si="18"/>
        <v>0.59494525550253252</v>
      </c>
      <c r="K163" s="41">
        <f t="shared" si="19"/>
        <v>0.10800353335211545</v>
      </c>
      <c r="L163" s="41">
        <f t="shared" si="20"/>
        <v>9.0812746887316068E-3</v>
      </c>
      <c r="M163" s="42">
        <f t="shared" si="21"/>
        <v>4.068601913122789E-3</v>
      </c>
    </row>
    <row r="164" spans="1:13" ht="15" customHeight="1" x14ac:dyDescent="0.2">
      <c r="A164" s="47">
        <f t="shared" si="22"/>
        <v>152</v>
      </c>
      <c r="B164" s="48">
        <f>E163*(Ph_sa/(1+((E163+F163)*10^-5)))+F163*(Ph_a/(1+((E163+F163)*10^-5)))</f>
        <v>311492.04284107755</v>
      </c>
      <c r="C164" s="49">
        <f>Psj_h*B163+Psj_sj*C163</f>
        <v>653199.33756702591</v>
      </c>
      <c r="D164" s="48">
        <f>Plj_sj*C163+Plj_lj*D163</f>
        <v>118671.27858608199</v>
      </c>
      <c r="E164" s="48">
        <f>Psa_lj*D163+Psa_sa*E163</f>
        <v>9985.4781981430315</v>
      </c>
      <c r="F164" s="48">
        <f>Pa_sa*E163+Pa_a*F163</f>
        <v>4478.640174330184</v>
      </c>
      <c r="G164" s="48">
        <f t="shared" si="23"/>
        <v>1097826.7773666587</v>
      </c>
      <c r="H164" s="43">
        <f t="shared" si="16"/>
        <v>1.0248050800082207</v>
      </c>
      <c r="I164" s="41">
        <f t="shared" si="17"/>
        <v>0.2837351477145138</v>
      </c>
      <c r="J164" s="41">
        <f t="shared" si="18"/>
        <v>0.59499308181737542</v>
      </c>
      <c r="K164" s="41">
        <f t="shared" si="19"/>
        <v>0.10809654221655722</v>
      </c>
      <c r="L164" s="41">
        <f t="shared" si="20"/>
        <v>9.0956773910134108E-3</v>
      </c>
      <c r="M164" s="42">
        <f t="shared" si="21"/>
        <v>4.0795508605401612E-3</v>
      </c>
    </row>
    <row r="165" spans="1:13" ht="15" customHeight="1" x14ac:dyDescent="0.2">
      <c r="A165" s="47">
        <f t="shared" si="22"/>
        <v>153</v>
      </c>
      <c r="B165" s="48">
        <f>E164*(Ph_sa/(1+((E164+F164)*10^-5)))+F164*(Ph_a/(1+((E164+F164)*10^-5)))</f>
        <v>319028.99538522388</v>
      </c>
      <c r="C165" s="49">
        <f>Psj_h*B164+Psj_sj*C164</f>
        <v>669456.26322734659</v>
      </c>
      <c r="D165" s="48">
        <f>Plj_sj*C164+Plj_lj*D164</f>
        <v>121721.23954117511</v>
      </c>
      <c r="E165" s="48">
        <f>Psa_lj*D164+Psa_sa*E164</f>
        <v>10249.658950473222</v>
      </c>
      <c r="F165" s="48">
        <f>Pa_sa*E164+Pa_a*F164</f>
        <v>4602.3013101869674</v>
      </c>
      <c r="G165" s="48">
        <f t="shared" si="23"/>
        <v>1125058.4584144058</v>
      </c>
      <c r="H165" s="43">
        <f t="shared" si="16"/>
        <v>1.0245871541300424</v>
      </c>
      <c r="I165" s="41">
        <f t="shared" si="17"/>
        <v>0.28356659425044051</v>
      </c>
      <c r="J165" s="41">
        <f t="shared" si="18"/>
        <v>0.59504131382723047</v>
      </c>
      <c r="K165" s="41">
        <f t="shared" si="19"/>
        <v>0.10819103543536945</v>
      </c>
      <c r="L165" s="41">
        <f t="shared" si="20"/>
        <v>9.1103345553425873E-3</v>
      </c>
      <c r="M165" s="42">
        <f t="shared" si="21"/>
        <v>4.0907219316169514E-3</v>
      </c>
    </row>
    <row r="166" spans="1:13" ht="15" customHeight="1" x14ac:dyDescent="0.2">
      <c r="A166" s="47">
        <f t="shared" si="22"/>
        <v>154</v>
      </c>
      <c r="B166" s="48">
        <f>E165*(Ph_sa/(1+((E165+F165)*10^-5)))+F165*(Ph_a/(1+((E165+F165)*10^-5)))</f>
        <v>326676.03497975779</v>
      </c>
      <c r="C166" s="49">
        <f>Psj_h*B165+Psj_sj*C165</f>
        <v>685972.32493385079</v>
      </c>
      <c r="D166" s="48">
        <f>Plj_sj*C165+Plj_lj*D165</f>
        <v>124824.6350997666</v>
      </c>
      <c r="E166" s="48">
        <f>Psa_lj*D165+Psa_sa*E165</f>
        <v>10518.856367017866</v>
      </c>
      <c r="F166" s="48">
        <f>Pa_sa*E165+Pa_a*F165</f>
        <v>4728.5927563559626</v>
      </c>
      <c r="G166" s="48">
        <f t="shared" si="23"/>
        <v>1152720.4441367488</v>
      </c>
      <c r="H166" s="43">
        <f t="shared" si="16"/>
        <v>1.024366464560154</v>
      </c>
      <c r="I166" s="41">
        <f t="shared" si="17"/>
        <v>0.28339571544981096</v>
      </c>
      <c r="J166" s="41">
        <f t="shared" si="18"/>
        <v>0.59508992698360863</v>
      </c>
      <c r="K166" s="41">
        <f t="shared" si="19"/>
        <v>0.10828699684705036</v>
      </c>
      <c r="L166" s="41">
        <f t="shared" si="20"/>
        <v>9.1252449113065261E-3</v>
      </c>
      <c r="M166" s="42">
        <f t="shared" si="21"/>
        <v>4.1021158082236659E-3</v>
      </c>
    </row>
    <row r="167" spans="1:13" ht="15" customHeight="1" x14ac:dyDescent="0.2">
      <c r="A167" s="47">
        <f t="shared" si="22"/>
        <v>155</v>
      </c>
      <c r="B167" s="48">
        <f>E166*(Ph_sa/(1+((E166+F166)*10^-5)))+F166*(Ph_a/(1+((E166+F166)*10^-5)))</f>
        <v>334431.50697283773</v>
      </c>
      <c r="C167" s="49">
        <f>Psj_h*B166+Psj_sj*C166</f>
        <v>702744.86803983361</v>
      </c>
      <c r="D167" s="48">
        <f>Plj_sj*C166+Plj_lj*D166</f>
        <v>127981.19439341198</v>
      </c>
      <c r="E167" s="48">
        <f>Psa_lj*D166+Psa_sa*E166</f>
        <v>10793.067092963533</v>
      </c>
      <c r="F167" s="48">
        <f>Pa_sa*E166+Pa_a*F166</f>
        <v>4857.5294875250383</v>
      </c>
      <c r="G167" s="48">
        <f t="shared" si="23"/>
        <v>1180808.1659865719</v>
      </c>
      <c r="H167" s="43">
        <f t="shared" si="16"/>
        <v>1.0241430784364978</v>
      </c>
      <c r="I167" s="41">
        <f t="shared" si="17"/>
        <v>0.28322255604780505</v>
      </c>
      <c r="J167" s="41">
        <f t="shared" si="18"/>
        <v>0.595138895785571</v>
      </c>
      <c r="K167" s="41">
        <f t="shared" si="19"/>
        <v>0.10838440830605449</v>
      </c>
      <c r="L167" s="41">
        <f t="shared" si="20"/>
        <v>9.1404068872998206E-3</v>
      </c>
      <c r="M167" s="42">
        <f t="shared" si="21"/>
        <v>4.1137329732696629E-3</v>
      </c>
    </row>
    <row r="168" spans="1:13" ht="15" customHeight="1" x14ac:dyDescent="0.2">
      <c r="A168" s="47">
        <f t="shared" si="22"/>
        <v>156</v>
      </c>
      <c r="B168" s="48">
        <f>E167*(Ph_sa/(1+((E167+F167)*10^-5)))+F167*(Ph_a/(1+((E167+F167)*10^-5)))</f>
        <v>342293.60882398952</v>
      </c>
      <c r="C168" s="49">
        <f>Psj_h*B167+Psj_sj*C167</f>
        <v>719770.90943866852</v>
      </c>
      <c r="D168" s="48">
        <f>Plj_sj*C167+Plj_lj*D167</f>
        <v>131190.58489761918</v>
      </c>
      <c r="E168" s="48">
        <f>Psa_lj*D167+Psa_sa*E167</f>
        <v>11072.282602772166</v>
      </c>
      <c r="F168" s="48">
        <f>Pa_sa*E167+Pa_a*F167</f>
        <v>4989.1243933934538</v>
      </c>
      <c r="G168" s="48">
        <f t="shared" si="23"/>
        <v>1209316.5101564429</v>
      </c>
      <c r="H168" s="43">
        <f t="shared" si="16"/>
        <v>1.0239170671381272</v>
      </c>
      <c r="I168" s="41">
        <f t="shared" si="17"/>
        <v>0.28304716420328108</v>
      </c>
      <c r="J168" s="41">
        <f t="shared" si="18"/>
        <v>0.59518819382161214</v>
      </c>
      <c r="K168" s="41">
        <f t="shared" si="19"/>
        <v>0.10848324966691122</v>
      </c>
      <c r="L168" s="41">
        <f t="shared" si="20"/>
        <v>9.1558186047917284E-3</v>
      </c>
      <c r="M168" s="42">
        <f t="shared" si="21"/>
        <v>4.1255737034037827E-3</v>
      </c>
    </row>
    <row r="169" spans="1:13" ht="15" customHeight="1" x14ac:dyDescent="0.2">
      <c r="A169" s="47">
        <f t="shared" si="22"/>
        <v>157</v>
      </c>
      <c r="B169" s="48">
        <f>E168*(Ph_sa/(1+((E168+F168)*10^-5)))+F168*(Ph_a/(1+((E168+F168)*10^-5)))</f>
        <v>350260.39042496256</v>
      </c>
      <c r="C169" s="49">
        <f>Psj_h*B168+Psj_sj*C168</f>
        <v>737047.13529157685</v>
      </c>
      <c r="D169" s="48">
        <f>Plj_sj*C168+Plj_lj*D168</f>
        <v>134452.41136009136</v>
      </c>
      <c r="E169" s="48">
        <f>Psa_lj*D168+Psa_sa*E168</f>
        <v>11356.48905886833</v>
      </c>
      <c r="F169" s="48">
        <f>Pa_sa*E168+Pa_a*F168</f>
        <v>5123.3881856011731</v>
      </c>
      <c r="G169" s="48">
        <f t="shared" si="23"/>
        <v>1238239.8143211002</v>
      </c>
      <c r="H169" s="43">
        <f t="shared" si="16"/>
        <v>1.0236885062207914</v>
      </c>
      <c r="I169" s="41">
        <f t="shared" si="17"/>
        <v>0.28286959147489749</v>
      </c>
      <c r="J169" s="41">
        <f t="shared" si="18"/>
        <v>0.59523779381596098</v>
      </c>
      <c r="K169" s="41">
        <f t="shared" si="19"/>
        <v>0.10858349877386932</v>
      </c>
      <c r="L169" s="41">
        <f t="shared" si="20"/>
        <v>9.1714778732864804E-3</v>
      </c>
      <c r="M169" s="42">
        <f t="shared" si="21"/>
        <v>4.1376380619857671E-3</v>
      </c>
    </row>
    <row r="170" spans="1:13" ht="15" customHeight="1" x14ac:dyDescent="0.2">
      <c r="A170" s="47">
        <f t="shared" si="22"/>
        <v>158</v>
      </c>
      <c r="B170" s="48">
        <f>E169*(Ph_sa/(1+((E169+F169)*10^-5)))+F169*(Ph_a/(1+((E169+F169)*10^-5)))</f>
        <v>358329.75486020913</v>
      </c>
      <c r="C170" s="49">
        <f>Psj_h*B169+Psj_sj*C169</f>
        <v>754569.89964682818</v>
      </c>
      <c r="D170" s="48">
        <f>Plj_sj*C169+Plj_lj*D169</f>
        <v>137766.21487189416</v>
      </c>
      <c r="E170" s="48">
        <f>Psa_lj*D169+Psa_sa*E169</f>
        <v>11645.667179956281</v>
      </c>
      <c r="F170" s="48">
        <f>Pa_sa*E169+Pa_a*F169</f>
        <v>5260.3293065896742</v>
      </c>
      <c r="G170" s="48">
        <f t="shared" si="23"/>
        <v>1267571.8658654774</v>
      </c>
      <c r="H170" s="43">
        <f t="shared" si="16"/>
        <v>1.0234574753379606</v>
      </c>
      <c r="I170" s="41">
        <f t="shared" si="17"/>
        <v>0.28268989278611623</v>
      </c>
      <c r="J170" s="41">
        <f t="shared" si="18"/>
        <v>0.59528766767919716</v>
      </c>
      <c r="K170" s="41">
        <f t="shared" si="19"/>
        <v>0.10868513145629785</v>
      </c>
      <c r="L170" s="41">
        <f t="shared" si="20"/>
        <v>9.1873821860228889E-3</v>
      </c>
      <c r="M170" s="42">
        <f t="shared" si="21"/>
        <v>4.1499258923658796E-3</v>
      </c>
    </row>
    <row r="171" spans="1:13" ht="15" customHeight="1" x14ac:dyDescent="0.2">
      <c r="A171" s="47">
        <f t="shared" si="22"/>
        <v>159</v>
      </c>
      <c r="B171" s="48">
        <f>E170*(Ph_sa/(1+((E170+F170)*10^-5)))+F170*(Ph_a/(1+((E170+F170)*10^-5)))</f>
        <v>366499.45961494651</v>
      </c>
      <c r="C171" s="49">
        <f>Psj_h*B170+Psj_sj*C170</f>
        <v>772335.22398236138</v>
      </c>
      <c r="D171" s="48">
        <f>Plj_sj*C170+Plj_lj*D170</f>
        <v>141131.47209014377</v>
      </c>
      <c r="E171" s="48">
        <f>Psa_lj*D170+Psa_sa*E170</f>
        <v>11939.792119848227</v>
      </c>
      <c r="F171" s="48">
        <f>Pa_sa*E170+Pa_a*F170</f>
        <v>5399.9538408095814</v>
      </c>
      <c r="G171" s="48">
        <f t="shared" si="23"/>
        <v>1297305.9016481095</v>
      </c>
      <c r="H171" s="43">
        <f t="shared" si="16"/>
        <v>1.0232240581472842</v>
      </c>
      <c r="I171" s="41">
        <f t="shared" si="17"/>
        <v>0.28250812637893818</v>
      </c>
      <c r="J171" s="41">
        <f t="shared" si="18"/>
        <v>0.59533778656304537</v>
      </c>
      <c r="K171" s="41">
        <f t="shared" si="19"/>
        <v>0.10878812153004856</v>
      </c>
      <c r="L171" s="41">
        <f t="shared" si="20"/>
        <v>9.2035287164575468E-3</v>
      </c>
      <c r="M171" s="42">
        <f t="shared" si="21"/>
        <v>4.1624368115102455E-3</v>
      </c>
    </row>
    <row r="172" spans="1:13" ht="15" customHeight="1" x14ac:dyDescent="0.2">
      <c r="A172" s="47">
        <f t="shared" si="22"/>
        <v>160</v>
      </c>
      <c r="B172" s="48">
        <f>E171*(Ph_sa/(1+((E171+F171)*10^-5)))+F171*(Ph_a/(1+((E171+F171)*10^-5)))</f>
        <v>374767.11823643418</v>
      </c>
      <c r="C172" s="49">
        <f>Psj_h*B171+Psj_sj*C171</f>
        <v>790338.79769968893</v>
      </c>
      <c r="D172" s="48">
        <f>Plj_sj*C171+Plj_lj*D171</f>
        <v>144547.59462031125</v>
      </c>
      <c r="E172" s="48">
        <f>Psa_lj*D171+Psa_sa*E171</f>
        <v>12238.833357667057</v>
      </c>
      <c r="F172" s="48">
        <f>Pa_sa*E171+Pa_a*F171</f>
        <v>5542.2654286988727</v>
      </c>
      <c r="G172" s="48">
        <f t="shared" si="23"/>
        <v>1327434.6093428002</v>
      </c>
      <c r="H172" s="43">
        <f t="shared" si="16"/>
        <v>1.0229883422025756</v>
      </c>
      <c r="I172" s="41">
        <f t="shared" si="17"/>
        <v>0.28232435375628612</v>
      </c>
      <c r="J172" s="41">
        <f t="shared" si="18"/>
        <v>0.59538812091917492</v>
      </c>
      <c r="K172" s="41">
        <f t="shared" si="19"/>
        <v>0.10889244080495637</v>
      </c>
      <c r="L172" s="41">
        <f t="shared" si="20"/>
        <v>9.2199143155732421E-3</v>
      </c>
      <c r="M172" s="42">
        <f t="shared" si="21"/>
        <v>4.1751702040093664E-3</v>
      </c>
    </row>
    <row r="173" spans="1:13" ht="15" customHeight="1" x14ac:dyDescent="0.2">
      <c r="A173" s="47">
        <f t="shared" si="22"/>
        <v>161</v>
      </c>
      <c r="B173" s="48">
        <f>E172*(Ph_sa/(1+((E172+F172)*10^-5)))+F172*(Ph_a/(1+((E172+F172)*10^-5)))</f>
        <v>383130.20245165273</v>
      </c>
      <c r="C173" s="49">
        <f>Psj_h*B172+Psj_sj*C172</f>
        <v>808575.97959247441</v>
      </c>
      <c r="D173" s="48">
        <f>Plj_sj*C172+Plj_lj*D172</f>
        <v>148013.92856566413</v>
      </c>
      <c r="E173" s="48">
        <f>Psa_lj*D172+Psa_sa*E172</f>
        <v>12542.754600262148</v>
      </c>
      <c r="F173" s="48">
        <f>Pa_sa*E172+Pa_a*F172</f>
        <v>5687.265183861573</v>
      </c>
      <c r="G173" s="48">
        <f t="shared" si="23"/>
        <v>1357950.1303939149</v>
      </c>
      <c r="H173" s="43">
        <f t="shared" si="16"/>
        <v>1.0227504188314895</v>
      </c>
      <c r="I173" s="41">
        <f t="shared" si="17"/>
        <v>0.282138639613013</v>
      </c>
      <c r="J173" s="41">
        <f t="shared" si="18"/>
        <v>0.59543864056180196</v>
      </c>
      <c r="K173" s="41">
        <f t="shared" si="19"/>
        <v>0.10899805909862696</v>
      </c>
      <c r="L173" s="41">
        <f t="shared" si="20"/>
        <v>9.2365355100512709E-3</v>
      </c>
      <c r="M173" s="42">
        <f t="shared" si="21"/>
        <v>4.1881252165068888E-3</v>
      </c>
    </row>
    <row r="174" spans="1:13" ht="15" customHeight="1" x14ac:dyDescent="0.2">
      <c r="A174" s="47">
        <f t="shared" si="22"/>
        <v>162</v>
      </c>
      <c r="B174" s="48">
        <f>E173*(Ph_sa/(1+((E173+F173)*10^-5)))+F173*(Ph_a/(1+((E173+F173)*10^-5)))</f>
        <v>391586.04474204103</v>
      </c>
      <c r="C174" s="49">
        <f>Psj_h*B173+Psj_sj*C173</f>
        <v>827041.80030837504</v>
      </c>
      <c r="D174" s="48">
        <f>Plj_sj*C173+Plj_lj*D173</f>
        <v>151529.75425071068</v>
      </c>
      <c r="E174" s="48">
        <f>Psa_lj*D173+Psa_sa*E173</f>
        <v>12851.513697645152</v>
      </c>
      <c r="F174" s="48">
        <f>Pa_sa*E173+Pa_a*F173</f>
        <v>5834.9516138805639</v>
      </c>
      <c r="G174" s="48">
        <f t="shared" si="23"/>
        <v>1388844.0646126522</v>
      </c>
      <c r="H174" s="43">
        <f t="shared" si="16"/>
        <v>1.0225103829991733</v>
      </c>
      <c r="I174" s="41">
        <f t="shared" si="17"/>
        <v>0.28195105175558649</v>
      </c>
      <c r="J174" s="41">
        <f t="shared" si="18"/>
        <v>0.59548931473385858</v>
      </c>
      <c r="K174" s="41">
        <f t="shared" si="19"/>
        <v>0.10910494425662701</v>
      </c>
      <c r="L174" s="41">
        <f t="shared" si="20"/>
        <v>9.2533885013429719E-3</v>
      </c>
      <c r="M174" s="42">
        <f t="shared" si="21"/>
        <v>4.2013007525851572E-3</v>
      </c>
    </row>
    <row r="175" spans="1:13" ht="15" customHeight="1" x14ac:dyDescent="0.2">
      <c r="A175" s="47">
        <f t="shared" si="22"/>
        <v>163</v>
      </c>
      <c r="B175" s="48">
        <f>E174*(Ph_sa/(1+((E174+F174)*10^-5)))+F174*(Ph_a/(1+((E174+F174)*10^-5)))</f>
        <v>400131.84137334407</v>
      </c>
      <c r="C175" s="49">
        <f>Psj_h*B174+Psj_sj*C174</f>
        <v>845730.96581766533</v>
      </c>
      <c r="D175" s="48">
        <f>Plj_sj*C174+Plj_lj*D174</f>
        <v>155094.28612478872</v>
      </c>
      <c r="E175" s="48">
        <f>Psa_lj*D174+Psa_sa*E174</f>
        <v>13165.062572214178</v>
      </c>
      <c r="F175" s="48">
        <f>Pa_sa*E174+Pa_a*F174</f>
        <v>5985.3205451992444</v>
      </c>
      <c r="G175" s="48">
        <f t="shared" si="23"/>
        <v>1420107.4764332117</v>
      </c>
      <c r="H175" s="43">
        <f t="shared" si="16"/>
        <v>1.0222683331582416</v>
      </c>
      <c r="I175" s="41">
        <f t="shared" si="17"/>
        <v>0.28176166101056538</v>
      </c>
      <c r="J175" s="41">
        <f t="shared" si="18"/>
        <v>0.59554011217646063</v>
      </c>
      <c r="K175" s="41">
        <f t="shared" si="19"/>
        <v>0.10921306217915885</v>
      </c>
      <c r="L175" s="41">
        <f t="shared" si="20"/>
        <v>9.2704691656718685E-3</v>
      </c>
      <c r="M175" s="42">
        <f t="shared" si="21"/>
        <v>4.2146954681431372E-3</v>
      </c>
    </row>
    <row r="176" spans="1:13" ht="15" customHeight="1" x14ac:dyDescent="0.2">
      <c r="A176" s="47">
        <f t="shared" si="22"/>
        <v>164</v>
      </c>
      <c r="B176" s="48">
        <f>E175*(Ph_sa/(1+((E175+F175)*10^-5)))+F175*(Ph_a/(1+((E175+F175)*10^-5)))</f>
        <v>408764.655875973</v>
      </c>
      <c r="C176" s="49">
        <f>Psj_h*B175+Psj_sj*C175</f>
        <v>864637.86189682595</v>
      </c>
      <c r="D176" s="48">
        <f>Plj_sj*C175+Plj_lj*D175</f>
        <v>158706.67285114323</v>
      </c>
      <c r="E176" s="48">
        <f>Psa_lj*D175+Psa_sa*E175</f>
        <v>13483.347162489197</v>
      </c>
      <c r="F176" s="48">
        <f>Pa_sa*E175+Pa_a*F175</f>
        <v>6138.3650525051025</v>
      </c>
      <c r="G176" s="48">
        <f t="shared" si="23"/>
        <v>1451730.9028389363</v>
      </c>
      <c r="H176" s="43">
        <f t="shared" si="16"/>
        <v>1.0220243710855408</v>
      </c>
      <c r="I176" s="41">
        <f t="shared" si="17"/>
        <v>0.28157054112205793</v>
      </c>
      <c r="J176" s="41">
        <f t="shared" si="18"/>
        <v>0.59559100120138042</v>
      </c>
      <c r="K176" s="41">
        <f t="shared" si="19"/>
        <v>0.10932237685426684</v>
      </c>
      <c r="L176" s="41">
        <f t="shared" si="20"/>
        <v>9.2877730549937327E-3</v>
      </c>
      <c r="M176" s="42">
        <f t="shared" si="21"/>
        <v>4.228307767301231E-3</v>
      </c>
    </row>
    <row r="177" spans="1:13" ht="15" customHeight="1" x14ac:dyDescent="0.2">
      <c r="A177" s="47">
        <f t="shared" si="22"/>
        <v>165</v>
      </c>
      <c r="B177" s="48">
        <f>E176*(Ph_sa/(1+((E176+F176)*10^-5)))+F176*(Ph_a/(1+((E176+F176)*10^-5)))</f>
        <v>417481.42296860705</v>
      </c>
      <c r="C177" s="49">
        <f>Psj_h*B176+Psj_sj*C176</f>
        <v>883756.55962975044</v>
      </c>
      <c r="D177" s="48">
        <f>Plj_sj*C176+Plj_lj*D176</f>
        <v>162365.99758597769</v>
      </c>
      <c r="E177" s="48">
        <f>Psa_lj*D176+Psa_sa*E176</f>
        <v>13806.307382029387</v>
      </c>
      <c r="F177" s="48">
        <f>Pa_sa*E176+Pa_a*F176</f>
        <v>6294.0753930437359</v>
      </c>
      <c r="G177" s="48">
        <f t="shared" si="23"/>
        <v>1483704.3629594082</v>
      </c>
      <c r="H177" s="43">
        <f t="shared" si="16"/>
        <v>1.0217786017062251</v>
      </c>
      <c r="I177" s="41">
        <f t="shared" si="17"/>
        <v>0.28137776863842023</v>
      </c>
      <c r="J177" s="41">
        <f t="shared" si="18"/>
        <v>0.59564194976619378</v>
      </c>
      <c r="K177" s="41">
        <f t="shared" si="19"/>
        <v>0.10943285039758271</v>
      </c>
      <c r="L177" s="41">
        <f t="shared" si="20"/>
        <v>9.305295398937305E-3</v>
      </c>
      <c r="M177" s="42">
        <f t="shared" si="21"/>
        <v>4.2421357988659709E-3</v>
      </c>
    </row>
    <row r="178" spans="1:13" ht="15" customHeight="1" x14ac:dyDescent="0.2">
      <c r="A178" s="47">
        <f t="shared" si="22"/>
        <v>166</v>
      </c>
      <c r="B178" s="48">
        <f>E177*(Ph_sa/(1+((E177+F177)*10^-5)))+F177*(Ph_a/(1+((E177+F177)*10^-5)))</f>
        <v>426278.95291509351</v>
      </c>
      <c r="C178" s="49">
        <f>Psj_h*B177+Psj_sj*C177</f>
        <v>903080.82192352437</v>
      </c>
      <c r="D178" s="48">
        <f>Plj_sj*C177+Plj_lj*D177</f>
        <v>166071.27845104315</v>
      </c>
      <c r="E178" s="48">
        <f>Psa_lj*D177+Psa_sa*E177</f>
        <v>14133.877094143991</v>
      </c>
      <c r="F178" s="48">
        <f>Pa_sa*E177+Pa_a*F177</f>
        <v>6452.438946284311</v>
      </c>
      <c r="G178" s="48">
        <f t="shared" si="23"/>
        <v>1516017.3693300895</v>
      </c>
      <c r="H178" s="43">
        <f t="shared" si="16"/>
        <v>1.0215311329057957</v>
      </c>
      <c r="I178" s="41">
        <f t="shared" si="17"/>
        <v>0.28118342278852732</v>
      </c>
      <c r="J178" s="41">
        <f t="shared" si="18"/>
        <v>0.59569292555176023</v>
      </c>
      <c r="K178" s="41">
        <f t="shared" si="19"/>
        <v>0.10954444309858279</v>
      </c>
      <c r="L178" s="41">
        <f t="shared" si="20"/>
        <v>9.3230311077435648E-3</v>
      </c>
      <c r="M178" s="42">
        <f t="shared" si="21"/>
        <v>4.2561774533860178E-3</v>
      </c>
    </row>
    <row r="179" spans="1:13" ht="15" customHeight="1" x14ac:dyDescent="0.2">
      <c r="A179" s="47">
        <f t="shared" si="22"/>
        <v>167</v>
      </c>
      <c r="B179" s="48">
        <f>E178*(Ph_sa/(1+((E178+F178)*10^-5)))+F178*(Ph_a/(1+((E178+F178)*10^-5)))</f>
        <v>435153.93630205886</v>
      </c>
      <c r="C179" s="49">
        <f>Psj_h*B178+Psj_sj*C178</f>
        <v>922604.11102992576</v>
      </c>
      <c r="D179" s="48">
        <f>Plj_sj*C178+Plj_lj*D178</f>
        <v>169821.46920235574</v>
      </c>
      <c r="E179" s="48">
        <f>Psa_lj*D178+Psa_sa*E178</f>
        <v>14465.984102943103</v>
      </c>
      <c r="F179" s="48">
        <f>Pa_sa*E178+Pa_a*F178</f>
        <v>6613.4401593468474</v>
      </c>
      <c r="G179" s="48">
        <f t="shared" si="23"/>
        <v>1548658.9407966305</v>
      </c>
      <c r="H179" s="43">
        <f t="shared" si="16"/>
        <v>1.0212820753308025</v>
      </c>
      <c r="I179" s="41">
        <f t="shared" si="17"/>
        <v>0.28098758534801443</v>
      </c>
      <c r="J179" s="41">
        <f t="shared" si="18"/>
        <v>0.59574389604165401</v>
      </c>
      <c r="K179" s="41">
        <f t="shared" si="19"/>
        <v>0.10965711347328647</v>
      </c>
      <c r="L179" s="41">
        <f t="shared" si="20"/>
        <v>9.3409747762162511E-3</v>
      </c>
      <c r="M179" s="42">
        <f t="shared" si="21"/>
        <v>4.2704303608287648E-3</v>
      </c>
    </row>
    <row r="180" spans="1:13" ht="15" customHeight="1" x14ac:dyDescent="0.2">
      <c r="A180" s="47">
        <f t="shared" si="22"/>
        <v>168</v>
      </c>
      <c r="B180" s="48">
        <f>E179*(Ph_sa/(1+((E179+F179)*10^-5)))+F179*(Ph_a/(1+((E179+F179)*10^-5)))</f>
        <v>444102.94922205305</v>
      </c>
      <c r="C180" s="49">
        <f>Psj_h*B179+Psj_sj*C179</f>
        <v>942319.5970579274</v>
      </c>
      <c r="D180" s="48">
        <f>Plj_sj*C179+Plj_lj*D179</f>
        <v>173615.46009661336</v>
      </c>
      <c r="E180" s="48">
        <f>Psa_lj*D179+Psa_sa*E179</f>
        <v>14802.5501612033</v>
      </c>
      <c r="F180" s="48">
        <f>Pa_sa*E179+Pa_a*F179</f>
        <v>6777.0604985879691</v>
      </c>
      <c r="G180" s="48">
        <f t="shared" si="23"/>
        <v>1581617.617036385</v>
      </c>
      <c r="H180" s="43">
        <f t="shared" si="16"/>
        <v>1.0210315421790006</v>
      </c>
      <c r="I180" s="41">
        <f t="shared" si="17"/>
        <v>0.28079034049595852</v>
      </c>
      <c r="J180" s="41">
        <f t="shared" si="18"/>
        <v>0.59579482860315747</v>
      </c>
      <c r="K180" s="41">
        <f t="shared" si="19"/>
        <v>0.1097708183232884</v>
      </c>
      <c r="L180" s="41">
        <f t="shared" si="20"/>
        <v>9.3591206886909431E-3</v>
      </c>
      <c r="M180" s="42">
        <f t="shared" si="21"/>
        <v>4.2848918889046893E-3</v>
      </c>
    </row>
    <row r="181" spans="1:13" ht="15" customHeight="1" x14ac:dyDescent="0.2">
      <c r="A181" s="47">
        <f t="shared" si="22"/>
        <v>169</v>
      </c>
      <c r="B181" s="48">
        <f>E180*(Ph_sa/(1+((E180+F180)*10^-5)))+F180*(Ph_a/(1+((E180+F180)*10^-5)))</f>
        <v>453122.45884453185</v>
      </c>
      <c r="C181" s="49">
        <f>Psj_h*B180+Psj_sj*C180</f>
        <v>962220.16745660873</v>
      </c>
      <c r="D181" s="48">
        <f>Plj_sj*C180+Plj_lj*D180</f>
        <v>177452.07895582504</v>
      </c>
      <c r="E181" s="48">
        <f>Psa_lj*D180+Psa_sa*E180</f>
        <v>15143.49099544602</v>
      </c>
      <c r="F181" s="48">
        <f>Pa_sa*E180+Pa_a*F180</f>
        <v>6943.2784077248853</v>
      </c>
      <c r="G181" s="48">
        <f t="shared" si="23"/>
        <v>1614881.4746601363</v>
      </c>
      <c r="H181" s="43">
        <f t="shared" si="16"/>
        <v>1.0207796489798358</v>
      </c>
      <c r="I181" s="41">
        <f t="shared" si="17"/>
        <v>0.28059177466253044</v>
      </c>
      <c r="J181" s="41">
        <f t="shared" si="18"/>
        <v>0.59584569056940551</v>
      </c>
      <c r="K181" s="41">
        <f t="shared" si="19"/>
        <v>0.10988551280097578</v>
      </c>
      <c r="L181" s="41">
        <f t="shared" si="20"/>
        <v>9.377462825024406E-3</v>
      </c>
      <c r="M181" s="42">
        <f t="shared" si="21"/>
        <v>4.2995591420640633E-3</v>
      </c>
    </row>
    <row r="182" spans="1:13" ht="15" customHeight="1" x14ac:dyDescent="0.2">
      <c r="A182" s="47">
        <f t="shared" si="22"/>
        <v>170</v>
      </c>
      <c r="B182" s="48">
        <f>E181*(Ph_sa/(1+((E181+F181)*10^-5)))+F181*(Ph_a/(1+((E181+F181)*10^-5)))</f>
        <v>462208.82935457828</v>
      </c>
      <c r="C182" s="49">
        <f>Psj_h*B181+Psj_sj*C181</f>
        <v>982298.43744205497</v>
      </c>
      <c r="D182" s="48">
        <f>Plj_sj*C181+Plj_lj*D181</f>
        <v>181330.09242957842</v>
      </c>
      <c r="E182" s="48">
        <f>Psa_lj*D181+Psa_sa*E181</f>
        <v>15488.716348544356</v>
      </c>
      <c r="F182" s="48">
        <f>Pa_sa*E181+Pa_a*F181</f>
        <v>7112.0692728573285</v>
      </c>
      <c r="G182" s="48">
        <f t="shared" si="23"/>
        <v>1648438.1448476133</v>
      </c>
      <c r="H182" s="43">
        <f t="shared" si="16"/>
        <v>1.0205265133661849</v>
      </c>
      <c r="I182" s="41">
        <f t="shared" si="17"/>
        <v>0.28039197636821628</v>
      </c>
      <c r="J182" s="41">
        <f t="shared" si="18"/>
        <v>0.59589644932225327</v>
      </c>
      <c r="K182" s="41">
        <f t="shared" si="19"/>
        <v>0.11000115048074256</v>
      </c>
      <c r="L182" s="41">
        <f t="shared" si="20"/>
        <v>9.3959948676000712E-3</v>
      </c>
      <c r="M182" s="42">
        <f t="shared" si="21"/>
        <v>4.314428961187858E-3</v>
      </c>
    </row>
    <row r="183" spans="1:13" ht="15" customHeight="1" x14ac:dyDescent="0.2">
      <c r="A183" s="47">
        <f t="shared" si="22"/>
        <v>171</v>
      </c>
      <c r="B183" s="48">
        <f>E182*(Ph_sa/(1+((E182+F182)*10^-5)))+F182*(Ph_a/(1+((E182+F182)*10^-5)))</f>
        <v>471358.32823697745</v>
      </c>
      <c r="C183" s="49">
        <f>Psj_h*B182+Psj_sj*C182</f>
        <v>1002546.7613361049</v>
      </c>
      <c r="D183" s="48">
        <f>Plj_sj*C182+Plj_lj*D182</f>
        <v>185248.20745326323</v>
      </c>
      <c r="E183" s="48">
        <f>Psa_lj*D182+Psa_sa*E182</f>
        <v>15838.130040087157</v>
      </c>
      <c r="F183" s="48">
        <f>Pa_sa*E182+Pa_a*F182</f>
        <v>7283.4053947240363</v>
      </c>
      <c r="G183" s="48">
        <f t="shared" si="23"/>
        <v>1682274.8324611571</v>
      </c>
      <c r="H183" s="43">
        <f t="shared" si="16"/>
        <v>1.0202722548383565</v>
      </c>
      <c r="I183" s="41">
        <f t="shared" si="17"/>
        <v>0.28019103605525814</v>
      </c>
      <c r="J183" s="41">
        <f t="shared" si="18"/>
        <v>0.59594707237543676</v>
      </c>
      <c r="K183" s="41">
        <f t="shared" si="19"/>
        <v>0.1101176834359736</v>
      </c>
      <c r="L183" s="41">
        <f t="shared" si="20"/>
        <v>9.4147102093396218E-3</v>
      </c>
      <c r="M183" s="42">
        <f t="shared" si="21"/>
        <v>4.3294979239916834E-3</v>
      </c>
    </row>
    <row r="184" spans="1:13" ht="15" customHeight="1" x14ac:dyDescent="0.2">
      <c r="A184" s="47">
        <f t="shared" si="22"/>
        <v>172</v>
      </c>
      <c r="B184" s="48">
        <f>E183*(Ph_sa/(1+((E183+F183)*10^-5)))+F183*(Ph_a/(1+((E183+F183)*10^-5)))</f>
        <v>480567.13288112922</v>
      </c>
      <c r="C184" s="49">
        <f>Psj_h*B183+Psj_sj*C183</f>
        <v>1022957.2447792415</v>
      </c>
      <c r="D184" s="48">
        <f>Plj_sj*C183+Plj_lj*D183</f>
        <v>189205.07289944982</v>
      </c>
      <c r="E184" s="48">
        <f>Psa_lj*D183+Psa_sa*E183</f>
        <v>16191.630044638465</v>
      </c>
      <c r="F184" s="48">
        <f>Pa_sa*E183+Pa_a*F183</f>
        <v>7457.2559685041824</v>
      </c>
      <c r="G184" s="48">
        <f t="shared" si="23"/>
        <v>1716378.336572963</v>
      </c>
      <c r="H184" s="43">
        <f t="shared" si="16"/>
        <v>1.0200169945213891</v>
      </c>
      <c r="I184" s="41">
        <f t="shared" si="17"/>
        <v>0.27998904591202312</v>
      </c>
      <c r="J184" s="41">
        <f t="shared" si="18"/>
        <v>0.59599752745758083</v>
      </c>
      <c r="K184" s="41">
        <f t="shared" si="19"/>
        <v>0.11023506232153306</v>
      </c>
      <c r="L184" s="41">
        <f t="shared" si="20"/>
        <v>9.4336019627046606E-3</v>
      </c>
      <c r="M184" s="42">
        <f t="shared" si="21"/>
        <v>4.3447623461583904E-3</v>
      </c>
    </row>
    <row r="185" spans="1:13" ht="15" customHeight="1" x14ac:dyDescent="0.2">
      <c r="A185" s="47">
        <f t="shared" si="22"/>
        <v>173</v>
      </c>
      <c r="B185" s="48">
        <f>E184*(Ph_sa/(1+((E184+F184)*10^-5)))+F184*(Ph_a/(1+((E184+F184)*10^-5)))</f>
        <v>489831.33748032211</v>
      </c>
      <c r="C185" s="49">
        <f>Psj_h*B184+Psj_sj*C184</f>
        <v>1043521.757774569</v>
      </c>
      <c r="D185" s="48">
        <f>Plj_sj*C184+Plj_lj*D184</f>
        <v>193199.28141850236</v>
      </c>
      <c r="E185" s="48">
        <f>Psa_lj*D184+Psa_sa*E184</f>
        <v>16549.108587936324</v>
      </c>
      <c r="F185" s="48">
        <f>Pa_sa*E184+Pa_a*F184</f>
        <v>7633.5870714450793</v>
      </c>
      <c r="G185" s="48">
        <f t="shared" si="23"/>
        <v>1750735.0723327748</v>
      </c>
      <c r="H185" s="43">
        <f t="shared" si="16"/>
        <v>1.0197608549167483</v>
      </c>
      <c r="I185" s="41">
        <f t="shared" si="17"/>
        <v>0.27978609969105384</v>
      </c>
      <c r="J185" s="41">
        <f t="shared" si="18"/>
        <v>0.59604778259461255</v>
      </c>
      <c r="K185" s="41">
        <f t="shared" si="19"/>
        <v>0.11035323646145566</v>
      </c>
      <c r="L185" s="41">
        <f t="shared" si="20"/>
        <v>9.4526629696664449E-3</v>
      </c>
      <c r="M185" s="42">
        <f t="shared" si="21"/>
        <v>4.3602182832115609E-3</v>
      </c>
    </row>
    <row r="186" spans="1:13" ht="15" customHeight="1" x14ac:dyDescent="0.2">
      <c r="A186" s="47">
        <f t="shared" si="22"/>
        <v>174</v>
      </c>
      <c r="B186" s="48">
        <f>E185*(Ph_sa/(1+((E185+F185)*10^-5)))+F185*(Ph_a/(1+((E185+F185)*10^-5)))</f>
        <v>499146.96019712643</v>
      </c>
      <c r="C186" s="49">
        <f>Psj_h*B185+Psj_sj*C185</f>
        <v>1064231.9485147393</v>
      </c>
      <c r="D186" s="48">
        <f>Plj_sj*C185+Plj_lj*D185</f>
        <v>197229.37146339606</v>
      </c>
      <c r="E186" s="48">
        <f>Psa_lj*D185+Psa_sa*E185</f>
        <v>16910.452260978338</v>
      </c>
      <c r="F186" s="48">
        <f>Pa_sa*E185+Pa_a*F185</f>
        <v>7812.3616585655591</v>
      </c>
      <c r="G186" s="48">
        <f t="shared" si="23"/>
        <v>1785331.0940948057</v>
      </c>
      <c r="H186" s="43">
        <f t="shared" si="16"/>
        <v>1.0195039596495581</v>
      </c>
      <c r="I186" s="41">
        <f t="shared" si="17"/>
        <v>0.27958229252160244</v>
      </c>
      <c r="J186" s="41">
        <f t="shared" si="18"/>
        <v>0.59609780619113883</v>
      </c>
      <c r="K186" s="41">
        <f t="shared" si="19"/>
        <v>0.11047215394150452</v>
      </c>
      <c r="L186" s="41">
        <f t="shared" si="20"/>
        <v>9.4718858126157466E-3</v>
      </c>
      <c r="M186" s="42">
        <f t="shared" si="21"/>
        <v>4.3758615331385151E-3</v>
      </c>
    </row>
    <row r="187" spans="1:13" ht="15" customHeight="1" x14ac:dyDescent="0.2">
      <c r="A187" s="47">
        <f t="shared" si="22"/>
        <v>175</v>
      </c>
      <c r="B187" s="48">
        <f>E186*(Ph_sa/(1+((E186+F186)*10^-5)))+F186*(Ph_a/(1+((E186+F186)*10^-5)))</f>
        <v>508509.95056509983</v>
      </c>
      <c r="C187" s="49">
        <f>Psj_h*B186+Psj_sj*C186</f>
        <v>1085079.2579389219</v>
      </c>
      <c r="D187" s="48">
        <f>Plj_sj*C186+Plj_lj*D186</f>
        <v>201293.82949261751</v>
      </c>
      <c r="E187" s="48">
        <f>Psa_lj*D186+Psa_sa*E186</f>
        <v>17275.542151843143</v>
      </c>
      <c r="F187" s="48">
        <f>Pa_sa*E186+Pa_a*F186</f>
        <v>7993.5395666499571</v>
      </c>
      <c r="G187" s="48">
        <f t="shared" si="23"/>
        <v>1820152.1197151323</v>
      </c>
      <c r="H187" s="43">
        <f t="shared" si="16"/>
        <v>1.0192464332125142</v>
      </c>
      <c r="I187" s="41">
        <f t="shared" si="17"/>
        <v>0.27937772071747802</v>
      </c>
      <c r="J187" s="41">
        <f t="shared" si="18"/>
        <v>0.59614756711034966</v>
      </c>
      <c r="K187" s="41">
        <f t="shared" si="19"/>
        <v>0.11059176170622571</v>
      </c>
      <c r="L187" s="41">
        <f t="shared" si="20"/>
        <v>9.4912628261789988E-3</v>
      </c>
      <c r="M187" s="42">
        <f t="shared" si="21"/>
        <v>4.3916876397677171E-3</v>
      </c>
    </row>
    <row r="188" spans="1:13" ht="15" customHeight="1" x14ac:dyDescent="0.2">
      <c r="A188" s="47">
        <f t="shared" si="22"/>
        <v>176</v>
      </c>
      <c r="B188" s="48">
        <f>E187*(Ph_sa/(1+((E187+F187)*10^-5)))+F187*(Ph_a/(1+((E187+F187)*10^-5)))</f>
        <v>517916.1970956662</v>
      </c>
      <c r="C188" s="49">
        <f>Psj_h*B187+Psj_sj*C187</f>
        <v>1106054.9349625045</v>
      </c>
      <c r="D188" s="48">
        <f>Plj_sj*C187+Plj_lj*D187</f>
        <v>205391.09234396694</v>
      </c>
      <c r="E188" s="48">
        <f>Psa_lj*D187+Psa_sa*E187</f>
        <v>17644.253994997591</v>
      </c>
      <c r="F188" s="48">
        <f>Pa_sa*E187+Pa_a*F187</f>
        <v>8177.0775267106965</v>
      </c>
      <c r="G188" s="48">
        <f t="shared" si="23"/>
        <v>1855183.5559238459</v>
      </c>
      <c r="H188" s="43">
        <f t="shared" si="16"/>
        <v>1.0189884007076657</v>
      </c>
      <c r="I188" s="41">
        <f t="shared" si="17"/>
        <v>0.27917248158107666</v>
      </c>
      <c r="J188" s="41">
        <f t="shared" si="18"/>
        <v>0.59619703475201968</v>
      </c>
      <c r="K188" s="41">
        <f t="shared" si="19"/>
        <v>0.11071200566010091</v>
      </c>
      <c r="L188" s="41">
        <f t="shared" si="20"/>
        <v>9.5107861099011787E-3</v>
      </c>
      <c r="M188" s="42">
        <f t="shared" si="21"/>
        <v>4.4076918969016346E-3</v>
      </c>
    </row>
    <row r="189" spans="1:13" ht="15" customHeight="1" x14ac:dyDescent="0.2">
      <c r="A189" s="47">
        <f t="shared" si="22"/>
        <v>177</v>
      </c>
      <c r="B189" s="48">
        <f>E188*(Ph_sa/(1+((E188+F188)*10^-5)))+F188*(Ph_a/(1+((E188+F188)*10^-5)))</f>
        <v>527361.53505792539</v>
      </c>
      <c r="C189" s="49">
        <f>Psj_h*B188+Psj_sj*C188</f>
        <v>1127150.0523182154</v>
      </c>
      <c r="D189" s="48">
        <f>Plj_sj*C188+Plj_lj*D188</f>
        <v>209519.54977106035</v>
      </c>
      <c r="E189" s="48">
        <f>Psa_lj*D188+Psa_sa*E188</f>
        <v>18016.458337740431</v>
      </c>
      <c r="F189" s="48">
        <f>Pa_sa*E188+Pa_a*F188</f>
        <v>8362.9291850584068</v>
      </c>
      <c r="G189" s="48">
        <f t="shared" si="23"/>
        <v>1890410.5246700002</v>
      </c>
      <c r="H189" s="43">
        <f t="shared" si="16"/>
        <v>1.0187299875872475</v>
      </c>
      <c r="I189" s="41">
        <f t="shared" si="17"/>
        <v>0.27896667320447993</v>
      </c>
      <c r="J189" s="41">
        <f t="shared" si="18"/>
        <v>0.59624617912819566</v>
      </c>
      <c r="K189" s="41">
        <f t="shared" si="19"/>
        <v>0.1108328307723716</v>
      </c>
      <c r="L189" s="41">
        <f t="shared" si="20"/>
        <v>9.5304475417504753E-3</v>
      </c>
      <c r="M189" s="42">
        <f t="shared" si="21"/>
        <v>4.4238693532021476E-3</v>
      </c>
    </row>
    <row r="190" spans="1:13" ht="15" customHeight="1" x14ac:dyDescent="0.2">
      <c r="A190" s="47">
        <f t="shared" si="22"/>
        <v>178</v>
      </c>
      <c r="B190" s="48">
        <f>E189*(Ph_sa/(1+((E189+F189)*10^-5)))+F189*(Ph_a/(1+((E189+F189)*10^-5)))</f>
        <v>536841.75439829461</v>
      </c>
      <c r="C190" s="49">
        <f>Psj_h*B189+Psj_sj*C189</f>
        <v>1148355.522943805</v>
      </c>
      <c r="D190" s="48">
        <f>Plj_sj*C189+Plj_lj*D189</f>
        <v>213677.54713335942</v>
      </c>
      <c r="E190" s="48">
        <f>Psa_lj*D189+Psa_sa*E189</f>
        <v>18392.020723334757</v>
      </c>
      <c r="F190" s="48">
        <f>Pa_sa*E189+Pa_a*F189</f>
        <v>8551.045133077514</v>
      </c>
      <c r="G190" s="48">
        <f t="shared" si="23"/>
        <v>1925817.8903318713</v>
      </c>
      <c r="H190" s="43">
        <f t="shared" si="16"/>
        <v>1.0184713193947519</v>
      </c>
      <c r="I190" s="41">
        <f t="shared" si="17"/>
        <v>0.27876039426852661</v>
      </c>
      <c r="J190" s="41">
        <f t="shared" si="18"/>
        <v>0.5962949709361729</v>
      </c>
      <c r="K190" s="41">
        <f t="shared" si="19"/>
        <v>0.11095418118508438</v>
      </c>
      <c r="L190" s="41">
        <f t="shared" si="20"/>
        <v>9.5502387923944911E-3</v>
      </c>
      <c r="M190" s="42">
        <f t="shared" si="21"/>
        <v>4.4402148178216035E-3</v>
      </c>
    </row>
    <row r="191" spans="1:13" ht="15" customHeight="1" x14ac:dyDescent="0.2">
      <c r="A191" s="47">
        <f t="shared" si="22"/>
        <v>179</v>
      </c>
      <c r="B191" s="48">
        <f>E190*(Ph_sa/(1+((E190+F190)*10^-5)))+F190*(Ph_a/(1+((E190+F190)*10^-5)))</f>
        <v>546352.60776628146</v>
      </c>
      <c r="C191" s="49">
        <f>Psj_h*B190+Psj_sj*C190</f>
        <v>1169662.1168483438</v>
      </c>
      <c r="D191" s="48">
        <f>Plj_sj*C190+Plj_lj*D190</f>
        <v>217863.3882296455</v>
      </c>
      <c r="E191" s="48">
        <f>Psa_lj*D190+Psa_sa*E190</f>
        <v>18770.801890284998</v>
      </c>
      <c r="F191" s="48">
        <f>Pa_sa*E190+Pa_a*F190</f>
        <v>8741.3729457626669</v>
      </c>
      <c r="G191" s="48">
        <f t="shared" si="23"/>
        <v>1961390.2876803186</v>
      </c>
      <c r="H191" s="43">
        <f t="shared" si="16"/>
        <v>1.0182125215074067</v>
      </c>
      <c r="I191" s="41">
        <f t="shared" si="17"/>
        <v>0.27855374384077197</v>
      </c>
      <c r="J191" s="41">
        <f t="shared" si="18"/>
        <v>0.59634338162838074</v>
      </c>
      <c r="K191" s="41">
        <f t="shared" si="19"/>
        <v>0.11107600032388579</v>
      </c>
      <c r="L191" s="41">
        <f t="shared" si="20"/>
        <v>9.5701513401928277E-3</v>
      </c>
      <c r="M191" s="42">
        <f t="shared" si="21"/>
        <v>4.4567228667685733E-3</v>
      </c>
    </row>
    <row r="192" spans="1:13" ht="15" customHeight="1" x14ac:dyDescent="0.2">
      <c r="A192" s="47">
        <f t="shared" si="22"/>
        <v>180</v>
      </c>
      <c r="B192" s="48">
        <f>E191*(Ph_sa/(1+((E191+F191)*10^-5)))+F191*(Ph_a/(1+((E191+F191)*10^-5)))</f>
        <v>555889.81861233129</v>
      </c>
      <c r="C192" s="49">
        <f>Psj_h*B191+Psj_sj*C191</f>
        <v>1191060.4783866256</v>
      </c>
      <c r="D192" s="48">
        <f>Plj_sj*C191+Plj_lj*D191</f>
        <v>222075.33826401026</v>
      </c>
      <c r="E192" s="48">
        <f>Psa_lj*D191+Psa_sa*E191</f>
        <v>19152.657987120223</v>
      </c>
      <c r="F192" s="48">
        <f>Pa_sa*E191+Pa_a*F191</f>
        <v>8933.8572290274769</v>
      </c>
      <c r="G192" s="48">
        <f t="shared" si="23"/>
        <v>1997112.1504791148</v>
      </c>
      <c r="H192" s="43">
        <f t="shared" si="16"/>
        <v>1.0179537188812278</v>
      </c>
      <c r="I192" s="41">
        <f t="shared" si="17"/>
        <v>0.27834682117324816</v>
      </c>
      <c r="J192" s="41">
        <f t="shared" si="18"/>
        <v>0.59639138347883247</v>
      </c>
      <c r="K192" s="41">
        <f t="shared" si="19"/>
        <v>0.11119823101107944</v>
      </c>
      <c r="L192" s="41">
        <f t="shared" si="20"/>
        <v>9.5901764868464839E-3</v>
      </c>
      <c r="M192" s="42">
        <f t="shared" si="21"/>
        <v>4.4733878499934069E-3</v>
      </c>
    </row>
    <row r="193" spans="1:13" ht="15" customHeight="1" x14ac:dyDescent="0.2">
      <c r="A193" s="47">
        <f t="shared" si="22"/>
        <v>181</v>
      </c>
      <c r="B193" s="48">
        <f>E192*(Ph_sa/(1+((E192+F192)*10^-5)))+F192*(Ph_a/(1+((E192+F192)*10^-5)))</f>
        <v>565449.08932360471</v>
      </c>
      <c r="C193" s="49">
        <f>Psj_h*B192+Psj_sj*C192</f>
        <v>1212541.1438691213</v>
      </c>
      <c r="D193" s="48">
        <f>Plj_sj*C192+Plj_lj*D192</f>
        <v>226311.62693266728</v>
      </c>
      <c r="E193" s="48">
        <f>Psa_lj*D192+Psa_sa*E192</f>
        <v>19537.440801955196</v>
      </c>
      <c r="F193" s="48">
        <f>Pa_sa*E192+Pa_a*F192</f>
        <v>9128.4396757522445</v>
      </c>
      <c r="G193" s="48">
        <f t="shared" si="23"/>
        <v>2032967.740603101</v>
      </c>
      <c r="H193" s="43">
        <f t="shared" si="16"/>
        <v>1.0176950357997594</v>
      </c>
      <c r="I193" s="41">
        <f t="shared" si="17"/>
        <v>0.27813972550093607</v>
      </c>
      <c r="J193" s="41">
        <f t="shared" si="18"/>
        <v>0.59643894964580624</v>
      </c>
      <c r="K193" s="41">
        <f t="shared" si="19"/>
        <v>0.11132081558044279</v>
      </c>
      <c r="L193" s="41">
        <f t="shared" si="20"/>
        <v>9.610305373640219E-3</v>
      </c>
      <c r="M193" s="42">
        <f t="shared" si="21"/>
        <v>4.4902038991746114E-3</v>
      </c>
    </row>
    <row r="194" spans="1:13" ht="15" customHeight="1" x14ac:dyDescent="0.2">
      <c r="A194" s="47">
        <f t="shared" si="22"/>
        <v>182</v>
      </c>
      <c r="B194" s="48">
        <f>E193*(Ph_sa/(1+((E193+F193)*10^-5)))+F193*(Ph_a/(1+((E193+F193)*10^-5)))</f>
        <v>575026.10936369281</v>
      </c>
      <c r="C194" s="49">
        <f>Psj_h*B193+Psj_sj*C193</f>
        <v>1234094.5594334253</v>
      </c>
      <c r="D194" s="48">
        <f>Plj_sj*C193+Plj_lj*D193</f>
        <v>230570.45161920448</v>
      </c>
      <c r="E194" s="48">
        <f>Psa_lj*D193+Psa_sa*E193</f>
        <v>19924.998006014404</v>
      </c>
      <c r="F194" s="48">
        <f>Pa_sa*E193+Pa_a*F193</f>
        <v>9325.0591304919199</v>
      </c>
      <c r="G194" s="48">
        <f t="shared" si="23"/>
        <v>2068941.177552829</v>
      </c>
      <c r="H194" s="43">
        <f t="shared" si="16"/>
        <v>1.0174365956276059</v>
      </c>
      <c r="I194" s="41">
        <f t="shared" si="17"/>
        <v>0.27793255584184434</v>
      </c>
      <c r="J194" s="41">
        <f t="shared" si="18"/>
        <v>0.59648605423046808</v>
      </c>
      <c r="K194" s="41">
        <f t="shared" si="19"/>
        <v>0.11144369599329366</v>
      </c>
      <c r="L194" s="41">
        <f t="shared" si="20"/>
        <v>9.6305289982105517E-3</v>
      </c>
      <c r="M194" s="42">
        <f t="shared" si="21"/>
        <v>4.5071649361833107E-3</v>
      </c>
    </row>
    <row r="195" spans="1:13" ht="15" customHeight="1" x14ac:dyDescent="0.2">
      <c r="A195" s="47">
        <f t="shared" si="22"/>
        <v>183</v>
      </c>
      <c r="B195" s="48">
        <f>E194*(Ph_sa/(1+((E194+F194)*10^-5)))+F194*(Ph_a/(1+((E194+F194)*10^-5)))</f>
        <v>584616.56338268553</v>
      </c>
      <c r="C195" s="49">
        <f>Psj_h*B194+Psj_sj*C194</f>
        <v>1255711.0991021907</v>
      </c>
      <c r="D195" s="48">
        <f>Plj_sj*C194+Plj_lj*D194</f>
        <v>234849.98068530083</v>
      </c>
      <c r="E195" s="48">
        <f>Psa_lj*D194+Psa_sa*E194</f>
        <v>20315.173410223517</v>
      </c>
      <c r="F195" s="48">
        <f>Pa_sa*E194+Pa_a*F194</f>
        <v>9523.6516627199017</v>
      </c>
      <c r="G195" s="48">
        <f t="shared" si="23"/>
        <v>2105016.4682431207</v>
      </c>
      <c r="H195" s="43">
        <f t="shared" si="16"/>
        <v>1.0171785205697845</v>
      </c>
      <c r="I195" s="41">
        <f t="shared" si="17"/>
        <v>0.2777254107995723</v>
      </c>
      <c r="J195" s="41">
        <f t="shared" si="18"/>
        <v>0.59653267233117024</v>
      </c>
      <c r="K195" s="41">
        <f t="shared" si="19"/>
        <v>0.11156681395528951</v>
      </c>
      <c r="L195" s="41">
        <f t="shared" si="20"/>
        <v>9.6508382317687397E-3</v>
      </c>
      <c r="M195" s="42">
        <f t="shared" si="21"/>
        <v>4.5242646821991323E-3</v>
      </c>
    </row>
    <row r="196" spans="1:13" ht="15" customHeight="1" x14ac:dyDescent="0.2">
      <c r="A196" s="47">
        <f t="shared" si="22"/>
        <v>184</v>
      </c>
      <c r="B196" s="48">
        <f>E195*(Ph_sa/(1+((E195+F195)*10^-5)))+F195*(Ph_a/(1+((E195+F195)*10^-5)))</f>
        <v>594216.13926465379</v>
      </c>
      <c r="C196" s="49">
        <f>Psj_h*B195+Psj_sj*C195</f>
        <v>1277381.0829521527</v>
      </c>
      <c r="D196" s="48">
        <f>Plj_sj*C195+Plj_lj*D195</f>
        <v>239148.35684342872</v>
      </c>
      <c r="E196" s="48">
        <f>Psa_lj*D195+Psa_sa*E195</f>
        <v>20707.807233897609</v>
      </c>
      <c r="F196" s="48">
        <f>Pa_sa*E195+Pa_a*F195</f>
        <v>9724.1506484378333</v>
      </c>
      <c r="G196" s="48">
        <f t="shared" si="23"/>
        <v>2141177.5369425705</v>
      </c>
      <c r="H196" s="43">
        <f t="shared" si="16"/>
        <v>1.0169209314379073</v>
      </c>
      <c r="I196" s="41">
        <f t="shared" si="17"/>
        <v>0.27751838836920861</v>
      </c>
      <c r="J196" s="41">
        <f t="shared" si="18"/>
        <v>0.59657878009319598</v>
      </c>
      <c r="K196" s="41">
        <f t="shared" si="19"/>
        <v>0.11169011103344254</v>
      </c>
      <c r="L196" s="41">
        <f t="shared" si="20"/>
        <v>9.6712238367056176E-3</v>
      </c>
      <c r="M196" s="42">
        <f t="shared" si="21"/>
        <v>4.5414966674473612E-3</v>
      </c>
    </row>
    <row r="197" spans="1:13" ht="15" customHeight="1" x14ac:dyDescent="0.2">
      <c r="A197" s="47">
        <f t="shared" si="22"/>
        <v>185</v>
      </c>
      <c r="B197" s="48">
        <f>E196*(Ph_sa/(1+((E196+F196)*10^-5)))+F196*(Ph_a/(1+((E196+F196)*10^-5)))</f>
        <v>603820.53608047357</v>
      </c>
      <c r="C197" s="49">
        <f>Psj_h*B196+Psj_sj*C196</f>
        <v>1299094.7953190044</v>
      </c>
      <c r="D197" s="48">
        <f>Plj_sj*C196+Plj_lj*D196</f>
        <v>243463.70059766099</v>
      </c>
      <c r="E197" s="48">
        <f>Psa_lj*D196+Psa_sa*E196</f>
        <v>21102.736384487103</v>
      </c>
      <c r="F197" s="48">
        <f>Pa_sa*E196+Pa_a*F196</f>
        <v>9926.4868599365782</v>
      </c>
      <c r="G197" s="48">
        <f t="shared" si="23"/>
        <v>2177408.2552415631</v>
      </c>
      <c r="H197" s="43">
        <f t="shared" si="16"/>
        <v>1.016663947424107</v>
      </c>
      <c r="I197" s="41">
        <f t="shared" si="17"/>
        <v>0.27731158574737991</v>
      </c>
      <c r="J197" s="41">
        <f t="shared" si="18"/>
        <v>0.59662435475375841</v>
      </c>
      <c r="K197" s="41">
        <f t="shared" si="19"/>
        <v>0.11181352877283501</v>
      </c>
      <c r="L197" s="41">
        <f t="shared" si="20"/>
        <v>9.6916764845028803E-3</v>
      </c>
      <c r="M197" s="42">
        <f t="shared" si="21"/>
        <v>4.5588542415236355E-3</v>
      </c>
    </row>
    <row r="198" spans="1:13" ht="15" customHeight="1" x14ac:dyDescent="0.2">
      <c r="A198" s="47">
        <f t="shared" si="22"/>
        <v>186</v>
      </c>
      <c r="B198" s="48">
        <f>E197*(Ph_sa/(1+((E197+F197)*10^-5)))+F197*(Ph_a/(1+((E197+F197)*10^-5)))</f>
        <v>613425.47191501537</v>
      </c>
      <c r="C198" s="49">
        <f>Psj_h*B197+Psj_sj*C197</f>
        <v>1320842.5029635797</v>
      </c>
      <c r="D198" s="48">
        <f>Plj_sj*C197+Plj_lj*D197</f>
        <v>247794.1137383992</v>
      </c>
      <c r="E198" s="48">
        <f>Psa_lj*D197+Psa_sa*E197</f>
        <v>21499.794747281176</v>
      </c>
      <c r="F198" s="48">
        <f>Pa_sa*E197+Pa_a*F197</f>
        <v>10130.588563449566</v>
      </c>
      <c r="G198" s="48">
        <f t="shared" si="23"/>
        <v>2213692.4719277252</v>
      </c>
      <c r="H198" s="43">
        <f t="shared" si="16"/>
        <v>1.0164076858835915</v>
      </c>
      <c r="I198" s="41">
        <f t="shared" si="17"/>
        <v>0.27710509914723291</v>
      </c>
      <c r="J198" s="41">
        <f t="shared" si="18"/>
        <v>0.59666937468209624</v>
      </c>
      <c r="K198" s="41">
        <f t="shared" si="19"/>
        <v>0.11193700881252734</v>
      </c>
      <c r="L198" s="41">
        <f t="shared" si="20"/>
        <v>9.7121867738741274E-3</v>
      </c>
      <c r="M198" s="42">
        <f t="shared" si="21"/>
        <v>4.5763305842693039E-3</v>
      </c>
    </row>
    <row r="199" spans="1:13" ht="15" customHeight="1" x14ac:dyDescent="0.2">
      <c r="A199" s="47">
        <f t="shared" si="22"/>
        <v>187</v>
      </c>
      <c r="B199" s="48">
        <f>E198*(Ph_sa/(1+((E198+F198)*10^-5)))+F198*(Ph_a/(1+((E198+F198)*10^-5)))</f>
        <v>623026.69153900258</v>
      </c>
      <c r="C199" s="49">
        <f>Psj_h*B198+Psj_sj*C198</f>
        <v>1342614.4731260319</v>
      </c>
      <c r="D199" s="48">
        <f>Plj_sj*C198+Plj_lj*D198</f>
        <v>252137.68287664047</v>
      </c>
      <c r="E199" s="48">
        <f>Psa_lj*D198+Psa_sa*E198</f>
        <v>21898.813483914881</v>
      </c>
      <c r="F199" s="48">
        <f>Pa_sa*E198+Pa_a*F198</f>
        <v>10336.381624396941</v>
      </c>
      <c r="G199" s="48">
        <f t="shared" si="23"/>
        <v>2250014.0426499867</v>
      </c>
      <c r="H199" s="43">
        <f t="shared" si="16"/>
        <v>1.0161522621266055</v>
      </c>
      <c r="I199" s="41">
        <f t="shared" si="17"/>
        <v>0.27689902361908098</v>
      </c>
      <c r="J199" s="41">
        <f t="shared" si="18"/>
        <v>0.59671381941454382</v>
      </c>
      <c r="K199" s="41">
        <f t="shared" si="19"/>
        <v>0.11206049300015997</v>
      </c>
      <c r="L199" s="41">
        <f t="shared" si="20"/>
        <v>9.7327452490577511E-3</v>
      </c>
      <c r="M199" s="42">
        <f t="shared" si="21"/>
        <v>4.5939187171574799E-3</v>
      </c>
    </row>
    <row r="200" spans="1:13" ht="15" customHeight="1" x14ac:dyDescent="0.2">
      <c r="A200" s="47">
        <f t="shared" si="22"/>
        <v>188</v>
      </c>
      <c r="B200" s="48">
        <f>E199*(Ph_sa/(1+((E199+F199)*10^-5)))+F199*(Ph_a/(1+((E199+F199)*10^-5)))</f>
        <v>632619.97389731964</v>
      </c>
      <c r="C200" s="49">
        <f>Psj_h*B199+Psj_sj*C199</f>
        <v>1364400.9913964272</v>
      </c>
      <c r="D200" s="48">
        <f>Plj_sj*C199+Plj_lj*D199</f>
        <v>256492.48300330673</v>
      </c>
      <c r="E200" s="48">
        <f>Psa_lj*D199+Psa_sa*E199</f>
        <v>22299.621338480974</v>
      </c>
      <c r="F200" s="48">
        <f>Pa_sa*E199+Pa_a*F199</f>
        <v>10543.789619877933</v>
      </c>
      <c r="G200" s="48">
        <f t="shared" si="23"/>
        <v>2286356.8592554126</v>
      </c>
      <c r="H200" s="43">
        <f t="shared" si="16"/>
        <v>1.0158977892205296</v>
      </c>
      <c r="I200" s="41">
        <f t="shared" si="17"/>
        <v>0.27669345287740521</v>
      </c>
      <c r="J200" s="41">
        <f t="shared" si="18"/>
        <v>0.59675766968449773</v>
      </c>
      <c r="K200" s="41">
        <f t="shared" si="19"/>
        <v>0.11218392350476621</v>
      </c>
      <c r="L200" s="41">
        <f t="shared" si="20"/>
        <v>9.753342418183656E-3</v>
      </c>
      <c r="M200" s="42">
        <f t="shared" si="21"/>
        <v>4.6116115151471505E-3</v>
      </c>
    </row>
    <row r="201" spans="1:13" ht="15" customHeight="1" x14ac:dyDescent="0.2">
      <c r="A201" s="47">
        <f t="shared" si="22"/>
        <v>189</v>
      </c>
      <c r="B201" s="48">
        <f>E200*(Ph_sa/(1+((E200+F200)*10^-5)))+F200*(Ph_a/(1+((E200+F200)*10^-5)))</f>
        <v>642201.13938717952</v>
      </c>
      <c r="C201" s="49">
        <f>Psj_h*B200+Psj_sj*C200</f>
        <v>1386192.379332379</v>
      </c>
      <c r="D201" s="48">
        <f>Plj_sj*C200+Plj_lj*D200</f>
        <v>260856.58105916835</v>
      </c>
      <c r="E201" s="48">
        <f>Psa_lj*D200+Psa_sa*E200</f>
        <v>22702.044950010695</v>
      </c>
      <c r="F201" s="48">
        <f>Pa_sa*E200+Pa_a*F200</f>
        <v>10752.733958029776</v>
      </c>
      <c r="G201" s="48">
        <f t="shared" si="23"/>
        <v>2322704.8786867675</v>
      </c>
      <c r="H201" s="43">
        <f t="shared" si="16"/>
        <v>1.0156443778027584</v>
      </c>
      <c r="I201" s="41">
        <f t="shared" si="17"/>
        <v>0.27648847913484093</v>
      </c>
      <c r="J201" s="41">
        <f t="shared" si="18"/>
        <v>0.59680090744723335</v>
      </c>
      <c r="K201" s="41">
        <f t="shared" si="19"/>
        <v>0.11230724292732956</v>
      </c>
      <c r="L201" s="41">
        <f t="shared" si="20"/>
        <v>9.7739687716358482E-3</v>
      </c>
      <c r="M201" s="42">
        <f t="shared" si="21"/>
        <v>4.6294017189602047E-3</v>
      </c>
    </row>
    <row r="202" spans="1:13" ht="15" customHeight="1" x14ac:dyDescent="0.2">
      <c r="A202" s="47">
        <f t="shared" si="22"/>
        <v>190</v>
      </c>
      <c r="B202" s="48">
        <f>E201*(Ph_sa/(1+((E201+F201)*10^-5)))+F201*(Ph_a/(1+((E201+F201)*10^-5)))</f>
        <v>651766.05690134596</v>
      </c>
      <c r="C202" s="49">
        <f>Psj_h*B201+Psj_sj*C201</f>
        <v>1407979.0117570085</v>
      </c>
      <c r="D202" s="48">
        <f>Plj_sj*C201+Plj_lj*D201</f>
        <v>265228.03950100392</v>
      </c>
      <c r="E202" s="48">
        <f>Psa_lj*D201+Psa_sa*E201</f>
        <v>23105.909170059887</v>
      </c>
      <c r="F202" s="48">
        <f>Pa_sa*E201+Pa_a*F201</f>
        <v>10963.13400383481</v>
      </c>
      <c r="G202" s="48">
        <f t="shared" si="23"/>
        <v>2359042.1513332534</v>
      </c>
      <c r="H202" s="43">
        <f t="shared" si="16"/>
        <v>1.0153921359049076</v>
      </c>
      <c r="I202" s="41">
        <f t="shared" si="17"/>
        <v>0.27628419294372891</v>
      </c>
      <c r="J202" s="41">
        <f t="shared" si="18"/>
        <v>0.5968435158995633</v>
      </c>
      <c r="K202" s="41">
        <f t="shared" si="19"/>
        <v>0.11243039440863985</v>
      </c>
      <c r="L202" s="41">
        <f t="shared" si="20"/>
        <v>9.7946148003337646E-3</v>
      </c>
      <c r="M202" s="42">
        <f t="shared" si="21"/>
        <v>4.6472819477340862E-3</v>
      </c>
    </row>
    <row r="203" spans="1:13" ht="15" customHeight="1" x14ac:dyDescent="0.2">
      <c r="A203" s="47">
        <f t="shared" si="22"/>
        <v>191</v>
      </c>
      <c r="B203" s="48">
        <f>E202*(Ph_sa/(1+((E202+F202)*10^-5)))+F202*(Ph_a/(1+((E202+F202)*10^-5)))</f>
        <v>661310.65061350481</v>
      </c>
      <c r="C203" s="49">
        <f>Psj_h*B202+Psj_sj*C202</f>
        <v>1429751.3336735854</v>
      </c>
      <c r="D203" s="48">
        <f>Plj_sj*C202+Plj_lj*D202</f>
        <v>269604.91984984942</v>
      </c>
      <c r="E203" s="48">
        <f>Psa_lj*D202+Psa_sa*E202</f>
        <v>23511.037384117899</v>
      </c>
      <c r="F203" s="48">
        <f>Pa_sa*E202+Pa_a*F202</f>
        <v>11174.907210923366</v>
      </c>
      <c r="G203" s="48">
        <f t="shared" si="23"/>
        <v>2395352.8487319807</v>
      </c>
      <c r="H203" s="43">
        <f t="shared" si="16"/>
        <v>1.0151411687888403</v>
      </c>
      <c r="I203" s="41">
        <f t="shared" si="17"/>
        <v>0.27608068304574856</v>
      </c>
      <c r="J203" s="41">
        <f t="shared" si="18"/>
        <v>0.59688547949436666</v>
      </c>
      <c r="K203" s="41">
        <f t="shared" si="19"/>
        <v>0.1125533217340273</v>
      </c>
      <c r="L203" s="41">
        <f t="shared" si="20"/>
        <v>9.8152710138566229E-3</v>
      </c>
      <c r="M203" s="42">
        <f t="shared" si="21"/>
        <v>4.665244712000984E-3</v>
      </c>
    </row>
    <row r="204" spans="1:13" ht="15" customHeight="1" x14ac:dyDescent="0.2">
      <c r="A204" s="47">
        <f t="shared" si="22"/>
        <v>192</v>
      </c>
      <c r="B204" s="48">
        <f>E203*(Ph_sa/(1+((E203+F203)*10^-5)))+F203*(Ph_a/(1+((E203+F203)*10^-5)))</f>
        <v>670830.90648488596</v>
      </c>
      <c r="C204" s="49">
        <f>Psj_h*B203+Psj_sj*C203</f>
        <v>1451499.8767366463</v>
      </c>
      <c r="D204" s="48">
        <f>Plj_sj*C203+Plj_lj*D203</f>
        <v>273985.28620749305</v>
      </c>
      <c r="E204" s="48">
        <f>Psa_lj*D203+Psa_sa*E203</f>
        <v>23917.251835546882</v>
      </c>
      <c r="F204" s="48">
        <f>Pa_sa*E203+Pa_a*F203</f>
        <v>11387.969258888885</v>
      </c>
      <c r="G204" s="48">
        <f t="shared" si="23"/>
        <v>2431621.2905234611</v>
      </c>
      <c r="H204" s="43">
        <f t="shared" si="16"/>
        <v>1.0148915787948867</v>
      </c>
      <c r="I204" s="41">
        <f t="shared" si="17"/>
        <v>0.2758780362300885</v>
      </c>
      <c r="J204" s="41">
        <f t="shared" si="18"/>
        <v>0.59692678395005272</v>
      </c>
      <c r="K204" s="41">
        <f t="shared" si="19"/>
        <v>0.112675969434579</v>
      </c>
      <c r="L204" s="41">
        <f t="shared" si="20"/>
        <v>9.835927958336866E-3</v>
      </c>
      <c r="M204" s="42">
        <f t="shared" si="21"/>
        <v>4.6832824269429588E-3</v>
      </c>
    </row>
    <row r="205" spans="1:13" ht="15" customHeight="1" x14ac:dyDescent="0.2">
      <c r="A205" s="47">
        <f t="shared" si="22"/>
        <v>193</v>
      </c>
      <c r="B205" s="48">
        <f>E204*(Ph_sa/(1+((E204+F204)*10^-5)))+F204*(Ph_a/(1+((E204+F204)*10^-5)))</f>
        <v>680322.87847332295</v>
      </c>
      <c r="C205" s="49">
        <f>Psj_h*B204+Psj_sj*C204</f>
        <v>1473215.2752231604</v>
      </c>
      <c r="D205" s="48">
        <f>Plj_sj*C204+Plj_lj*D204</f>
        <v>278367.20872776955</v>
      </c>
      <c r="E205" s="48">
        <f>Psa_lj*D204+Psa_sa*E204</f>
        <v>24324.373950758214</v>
      </c>
      <c r="F205" s="48">
        <f>Pa_sa*E204+Pa_a*F204</f>
        <v>11602.234195603851</v>
      </c>
      <c r="G205" s="48">
        <f t="shared" si="23"/>
        <v>2467831.970570615</v>
      </c>
      <c r="H205" s="43">
        <f t="shared" ref="H205:H268" si="24">G206/G205</f>
        <v>1.014643465202584</v>
      </c>
      <c r="I205" s="41">
        <f t="shared" ref="I205:I268" si="25">B205/G205</f>
        <v>0.27567633720055013</v>
      </c>
      <c r="J205" s="41">
        <f t="shared" ref="J205:J268" si="26">C205/G205</f>
        <v>0.59696741625505478</v>
      </c>
      <c r="K205" s="41">
        <f t="shared" ref="K205:K268" si="27">D205/G205</f>
        <v>0.11279828288447254</v>
      </c>
      <c r="L205" s="41">
        <f t="shared" ref="L205:L268" si="28">E205/G205</f>
        <v>9.8565762340512598E-3</v>
      </c>
      <c r="M205" s="42">
        <f t="shared" ref="M205:M268" si="29">F205/G205</f>
        <v>4.7013874258712875E-3</v>
      </c>
    </row>
    <row r="206" spans="1:13" ht="15" customHeight="1" x14ac:dyDescent="0.2">
      <c r="A206" s="47">
        <f t="shared" ref="A206:A269" si="30">A205+1</f>
        <v>194</v>
      </c>
      <c r="B206" s="48">
        <f>E205*(Ph_sa/(1+((E205+F205)*10^-5)))+F205*(Ph_a/(1+((E205+F205)*10^-5)))</f>
        <v>689782.69442808558</v>
      </c>
      <c r="C206" s="49">
        <f>Psj_h*B205+Psj_sj*C205</f>
        <v>1494888.2814513748</v>
      </c>
      <c r="D206" s="48">
        <f>Plj_sj*C205+Plj_lj*D205</f>
        <v>282748.76702968776</v>
      </c>
      <c r="E206" s="48">
        <f>Psa_lj*D205+Psa_sa*E205</f>
        <v>24732.224664340963</v>
      </c>
      <c r="F206" s="48">
        <f>Pa_sa*E205+Pa_a*F205</f>
        <v>11817.614584000532</v>
      </c>
      <c r="G206" s="48">
        <f t="shared" ref="G206:G269" si="31">SUM(B206:F206)</f>
        <v>2503969.5821574898</v>
      </c>
      <c r="H206" s="43">
        <f t="shared" si="24"/>
        <v>1.0143969241041435</v>
      </c>
      <c r="I206" s="41">
        <f t="shared" si="25"/>
        <v>0.27547566845191052</v>
      </c>
      <c r="J206" s="41">
        <f t="shared" si="26"/>
        <v>0.59700736466748028</v>
      </c>
      <c r="K206" s="41">
        <f t="shared" si="27"/>
        <v>0.11292020839409062</v>
      </c>
      <c r="L206" s="41">
        <f t="shared" si="28"/>
        <v>9.8772065126410159E-3</v>
      </c>
      <c r="M206" s="42">
        <f t="shared" si="29"/>
        <v>4.7195519738774724E-3</v>
      </c>
    </row>
    <row r="207" spans="1:13" ht="15" customHeight="1" x14ac:dyDescent="0.2">
      <c r="A207" s="47">
        <f t="shared" si="30"/>
        <v>195</v>
      </c>
      <c r="B207" s="48">
        <f>E206*(Ph_sa/(1+((E206+F206)*10^-5)))+F206*(Ph_a/(1+((E206+F206)*10^-5)))</f>
        <v>699206.56165600196</v>
      </c>
      <c r="C207" s="49">
        <f>Psj_h*B206+Psj_sj*C206</f>
        <v>1516509.7805992742</v>
      </c>
      <c r="D207" s="48">
        <f>Plj_sj*C206+Plj_lj*D206</f>
        <v>287128.05353998509</v>
      </c>
      <c r="E207" s="48">
        <f>Psa_lj*D206+Psa_sa*E206</f>
        <v>25140.624742873966</v>
      </c>
      <c r="F207" s="48">
        <f>Pa_sa*E206+Pa_a*F206</f>
        <v>12034.021652759651</v>
      </c>
      <c r="G207" s="48">
        <f t="shared" si="31"/>
        <v>2540019.042190895</v>
      </c>
      <c r="H207" s="43">
        <f t="shared" si="24"/>
        <v>1.0141520482907964</v>
      </c>
      <c r="I207" s="41">
        <f t="shared" si="25"/>
        <v>0.27527611015581244</v>
      </c>
      <c r="J207" s="41">
        <f t="shared" si="26"/>
        <v>0.59704661871007381</v>
      </c>
      <c r="K207" s="41">
        <f t="shared" si="27"/>
        <v>0.11304169329861505</v>
      </c>
      <c r="L207" s="41">
        <f t="shared" si="28"/>
        <v>9.8978095538956694E-3</v>
      </c>
      <c r="M207" s="42">
        <f t="shared" si="29"/>
        <v>4.7377682816029986E-3</v>
      </c>
    </row>
    <row r="208" spans="1:13" ht="15" customHeight="1" x14ac:dyDescent="0.2">
      <c r="A208" s="47">
        <f t="shared" si="30"/>
        <v>196</v>
      </c>
      <c r="B208" s="48">
        <f>E207*(Ph_sa/(1+((E207+F207)*10^-5)))+F207*(Ph_a/(1+((E207+F207)*10^-5)))</f>
        <v>708590.77214658621</v>
      </c>
      <c r="C208" s="49">
        <f>Psj_h*B207+Psj_sj*C207</f>
        <v>1538070.804879091</v>
      </c>
      <c r="D208" s="48">
        <f>Plj_sj*C207+Plj_lj*D207</f>
        <v>291503.17675333447</v>
      </c>
      <c r="E208" s="48">
        <f>Psa_lj*D207+Psa_sa*E207</f>
        <v>25549.395106178257</v>
      </c>
      <c r="F208" s="48">
        <f>Pa_sa*E207+Pa_a*F207</f>
        <v>12251.365450332885</v>
      </c>
      <c r="G208" s="48">
        <f t="shared" si="31"/>
        <v>2575965.5143355229</v>
      </c>
      <c r="H208" s="43">
        <f t="shared" si="24"/>
        <v>1.0139089271520747</v>
      </c>
      <c r="I208" s="41">
        <f t="shared" si="25"/>
        <v>0.27507774005638003</v>
      </c>
      <c r="J208" s="41">
        <f t="shared" si="26"/>
        <v>0.597085169160675</v>
      </c>
      <c r="K208" s="41">
        <f t="shared" si="27"/>
        <v>0.113162686041831</v>
      </c>
      <c r="L208" s="41">
        <f t="shared" si="28"/>
        <v>9.9183762220391332E-3</v>
      </c>
      <c r="M208" s="42">
        <f t="shared" si="29"/>
        <v>4.7560285190747821E-3</v>
      </c>
    </row>
    <row r="209" spans="1:13" ht="15" customHeight="1" x14ac:dyDescent="0.2">
      <c r="A209" s="47">
        <f t="shared" si="30"/>
        <v>197</v>
      </c>
      <c r="B209" s="48">
        <f>E208*(Ph_sa/(1+((E208+F208)*10^-5)))+F208*(Ph_a/(1+((E208+F208)*10^-5)))</f>
        <v>717931.70744608948</v>
      </c>
      <c r="C209" s="49">
        <f>Psj_h*B208+Psj_sj*C208</f>
        <v>1559562.5470289467</v>
      </c>
      <c r="D209" s="48">
        <f>Plj_sj*C208+Plj_lj*D208</f>
        <v>295872.26439912478</v>
      </c>
      <c r="E209" s="48">
        <f>Psa_lj*D208+Psa_sa*E208</f>
        <v>25958.357144799724</v>
      </c>
      <c r="F209" s="48">
        <f>Pa_sa*E208+Pa_a*F208</f>
        <v>12469.555001711729</v>
      </c>
      <c r="G209" s="48">
        <f t="shared" si="31"/>
        <v>2611794.4310206724</v>
      </c>
      <c r="H209" s="43">
        <f t="shared" si="24"/>
        <v>1.0136676465880166</v>
      </c>
      <c r="I209" s="41">
        <f t="shared" si="25"/>
        <v>0.2748806333757004</v>
      </c>
      <c r="J209" s="41">
        <f t="shared" si="26"/>
        <v>0.59712300803837759</v>
      </c>
      <c r="K209" s="41">
        <f t="shared" si="27"/>
        <v>0.113283136254908</v>
      </c>
      <c r="L209" s="41">
        <f t="shared" si="28"/>
        <v>9.9388975014604673E-3</v>
      </c>
      <c r="M209" s="42">
        <f t="shared" si="29"/>
        <v>4.7743248295535681E-3</v>
      </c>
    </row>
    <row r="210" spans="1:13" ht="15" customHeight="1" x14ac:dyDescent="0.2">
      <c r="A210" s="47">
        <f t="shared" si="30"/>
        <v>198</v>
      </c>
      <c r="B210" s="48">
        <f>E209*(Ph_sa/(1+((E209+F209)*10^-5)))+F209*(Ph_a/(1+((E209+F209)*10^-5)))</f>
        <v>727225.8431725651</v>
      </c>
      <c r="C210" s="49">
        <f>Psj_h*B209+Psj_sj*C209</f>
        <v>1580976.3730874599</v>
      </c>
      <c r="D210" s="48">
        <f>Plj_sj*C209+Plj_lj*D209</f>
        <v>300233.46650448919</v>
      </c>
      <c r="E210" s="48">
        <f>Psa_lj*D209+Psa_sa*E209</f>
        <v>26367.333032552535</v>
      </c>
      <c r="F210" s="48">
        <f>Pa_sa*E209+Pa_a*F209</f>
        <v>12688.498467345857</v>
      </c>
      <c r="G210" s="48">
        <f t="shared" si="31"/>
        <v>2647491.5142644127</v>
      </c>
      <c r="H210" s="43">
        <f t="shared" si="24"/>
        <v>1.013428288934203</v>
      </c>
      <c r="I210" s="41">
        <f t="shared" si="25"/>
        <v>0.27468486272924647</v>
      </c>
      <c r="J210" s="41">
        <f t="shared" si="26"/>
        <v>0.59716012858561451</v>
      </c>
      <c r="K210" s="41">
        <f t="shared" si="27"/>
        <v>0.11340299482995964</v>
      </c>
      <c r="L210" s="41">
        <f t="shared" si="28"/>
        <v>9.9593645118362228E-3</v>
      </c>
      <c r="M210" s="42">
        <f t="shared" si="29"/>
        <v>4.7926493433431338E-3</v>
      </c>
    </row>
    <row r="211" spans="1:13" ht="15" customHeight="1" x14ac:dyDescent="0.2">
      <c r="A211" s="47">
        <f t="shared" si="30"/>
        <v>199</v>
      </c>
      <c r="B211" s="48">
        <f>E210*(Ph_sa/(1+((E210+F210)*10^-5)))+F210*(Ph_a/(1+((E210+F210)*10^-5)))</f>
        <v>736469.75316617591</v>
      </c>
      <c r="C211" s="49">
        <f>Psj_h*B210+Psj_sj*C210</f>
        <v>1602303.8344219658</v>
      </c>
      <c r="D211" s="48">
        <f>Plj_sj*C210+Plj_lj*D210</f>
        <v>304584.95834405383</v>
      </c>
      <c r="E211" s="48">
        <f>Psa_lj*D210+Psa_sa*E210</f>
        <v>26776.146033001449</v>
      </c>
      <c r="F211" s="48">
        <f>Pa_sa*E210+Pa_a*F210</f>
        <v>12908.103303608543</v>
      </c>
      <c r="G211" s="48">
        <f t="shared" si="31"/>
        <v>2683042.7952688057</v>
      </c>
      <c r="H211" s="43">
        <f t="shared" si="24"/>
        <v>1.0131909328994719</v>
      </c>
      <c r="I211" s="41">
        <f t="shared" si="25"/>
        <v>0.27449049805125875</v>
      </c>
      <c r="J211" s="41">
        <f t="shared" si="26"/>
        <v>0.59719652524641742</v>
      </c>
      <c r="K211" s="41">
        <f t="shared" si="27"/>
        <v>0.1135222139882187</v>
      </c>
      <c r="L211" s="41">
        <f t="shared" si="28"/>
        <v>9.9797685225959387E-3</v>
      </c>
      <c r="M211" s="42">
        <f t="shared" si="29"/>
        <v>4.8109941915090923E-3</v>
      </c>
    </row>
    <row r="212" spans="1:13" ht="15" customHeight="1" x14ac:dyDescent="0.2">
      <c r="A212" s="47">
        <f t="shared" si="30"/>
        <v>200</v>
      </c>
      <c r="B212" s="48">
        <f>E211*(Ph_sa/(1+((E211+F211)*10^-5)))+F211*(Ph_a/(1+((E211+F211)*10^-5)))</f>
        <v>745660.11327105481</v>
      </c>
      <c r="C212" s="49">
        <f>Psj_h*B211+Psj_sj*C211</f>
        <v>1623536.6789858106</v>
      </c>
      <c r="D212" s="48">
        <f>Plj_sj*C211+Plj_lj*D211</f>
        <v>308924.94326772168</v>
      </c>
      <c r="E212" s="48">
        <f>Psa_lj*D211+Psa_sa*E211</f>
        <v>27184.620798815293</v>
      </c>
      <c r="F212" s="48">
        <f>Pa_sa*E211+Pa_a*F211</f>
        <v>13128.276424205182</v>
      </c>
      <c r="G212" s="48">
        <f t="shared" si="31"/>
        <v>2718434.6327476082</v>
      </c>
      <c r="H212" s="43">
        <f t="shared" si="24"/>
        <v>1.012955653516084</v>
      </c>
      <c r="I212" s="41">
        <f t="shared" si="25"/>
        <v>0.27429760653004648</v>
      </c>
      <c r="J212" s="41">
        <f t="shared" si="26"/>
        <v>0.5972321936411068</v>
      </c>
      <c r="K212" s="41">
        <f t="shared" si="27"/>
        <v>0.11364074734270194</v>
      </c>
      <c r="L212" s="41">
        <f t="shared" si="28"/>
        <v>1.000010096668719E-2</v>
      </c>
      <c r="M212" s="42">
        <f t="shared" si="29"/>
        <v>4.8293515194573634E-3</v>
      </c>
    </row>
    <row r="213" spans="1:13" ht="15" customHeight="1" x14ac:dyDescent="0.2">
      <c r="A213" s="47">
        <f t="shared" si="30"/>
        <v>201</v>
      </c>
      <c r="B213" s="48">
        <f>E212*(Ph_sa/(1+((E212+F212)*10^-5)))+F212*(Ph_a/(1+((E212+F212)*10^-5)))</f>
        <v>754793.70474704029</v>
      </c>
      <c r="C213" s="49">
        <f>Psj_h*B212+Psj_sj*C212</f>
        <v>1644666.8617849867</v>
      </c>
      <c r="D213" s="48">
        <f>Plj_sj*C212+Plj_lj*D212</f>
        <v>313251.65539867565</v>
      </c>
      <c r="E213" s="48">
        <f>Psa_lj*D212+Psa_sa*E212</f>
        <v>27592.583662983576</v>
      </c>
      <c r="F213" s="48">
        <f>Pa_sa*E212+Pa_a*F212</f>
        <v>13348.924361923178</v>
      </c>
      <c r="G213" s="48">
        <f t="shared" si="31"/>
        <v>2753653.7299556094</v>
      </c>
      <c r="H213" s="43">
        <f t="shared" si="24"/>
        <v>1.0127225221020608</v>
      </c>
      <c r="I213" s="41">
        <f t="shared" si="25"/>
        <v>0.27410625255311533</v>
      </c>
      <c r="J213" s="41">
        <f t="shared" si="26"/>
        <v>0.59726713053768732</v>
      </c>
      <c r="K213" s="41">
        <f t="shared" si="27"/>
        <v>0.11375854995527178</v>
      </c>
      <c r="L213" s="41">
        <f t="shared" si="28"/>
        <v>1.0020353453601584E-2</v>
      </c>
      <c r="M213" s="42">
        <f t="shared" si="29"/>
        <v>4.8477135003239394E-3</v>
      </c>
    </row>
    <row r="214" spans="1:13" ht="15" customHeight="1" x14ac:dyDescent="0.2">
      <c r="A214" s="47">
        <f t="shared" si="30"/>
        <v>202</v>
      </c>
      <c r="B214" s="48">
        <f>E213*(Ph_sa/(1+((E213+F213)*10^-5)))+F213*(Ph_a/(1+((E213+F213)*10^-5)))</f>
        <v>763867.41731153417</v>
      </c>
      <c r="C214" s="49">
        <f>Psj_h*B213+Psj_sj*C213</f>
        <v>1665686.5545390977</v>
      </c>
      <c r="D214" s="48">
        <f>Plj_sj*C213+Plj_lj*D213</f>
        <v>317563.36219467857</v>
      </c>
      <c r="E214" s="48">
        <f>Psa_lj*D213+Psa_sa*E213</f>
        <v>27999.862920953303</v>
      </c>
      <c r="F214" s="48">
        <f>Pa_sa*E213+Pa_a*F213</f>
        <v>13569.953430127587</v>
      </c>
      <c r="G214" s="48">
        <f t="shared" si="31"/>
        <v>2788687.1503963917</v>
      </c>
      <c r="H214" s="43">
        <f t="shared" si="24"/>
        <v>1.0124916062353486</v>
      </c>
      <c r="I214" s="41">
        <f t="shared" si="25"/>
        <v>0.27391649766197546</v>
      </c>
      <c r="J214" s="41">
        <f t="shared" si="26"/>
        <v>0.59730133382022876</v>
      </c>
      <c r="K214" s="41">
        <f t="shared" si="27"/>
        <v>0.11387557838803798</v>
      </c>
      <c r="L214" s="41">
        <f t="shared" si="28"/>
        <v>1.0040517781628292E-2</v>
      </c>
      <c r="M214" s="42">
        <f t="shared" si="29"/>
        <v>4.866072348129376E-3</v>
      </c>
    </row>
    <row r="215" spans="1:13" ht="15" customHeight="1" x14ac:dyDescent="0.2">
      <c r="A215" s="47">
        <f t="shared" si="30"/>
        <v>203</v>
      </c>
      <c r="B215" s="48">
        <f>E214*(Ph_sa/(1+((E214+F214)*10^-5)))+F214*(Ph_a/(1+((E214+F214)*10^-5)))</f>
        <v>772878.25181356387</v>
      </c>
      <c r="C215" s="49">
        <f>Psj_h*B214+Psj_sj*C214</f>
        <v>1686588.1545262712</v>
      </c>
      <c r="D215" s="48">
        <f>Plj_sj*C214+Plj_lj*D214</f>
        <v>321858.36686665606</v>
      </c>
      <c r="E215" s="48">
        <f>Psa_lj*D214+Psa_sa*E214</f>
        <v>28406.289102812203</v>
      </c>
      <c r="F215" s="48">
        <f>Pa_sa*E214+Pa_a*F214</f>
        <v>13791.269883416591</v>
      </c>
      <c r="G215" s="48">
        <f t="shared" si="31"/>
        <v>2823522.3321927199</v>
      </c>
      <c r="H215" s="43">
        <f t="shared" si="24"/>
        <v>1.0122629697394374</v>
      </c>
      <c r="I215" s="41">
        <f t="shared" si="25"/>
        <v>0.27372840051644082</v>
      </c>
      <c r="J215" s="41">
        <f t="shared" si="26"/>
        <v>0.59733480245452253</v>
      </c>
      <c r="K215" s="41">
        <f t="shared" si="27"/>
        <v>0.11399179074907617</v>
      </c>
      <c r="L215" s="41">
        <f t="shared" si="28"/>
        <v>1.0060585949306856E-2</v>
      </c>
      <c r="M215" s="42">
        <f t="shared" si="29"/>
        <v>4.8844203306536013E-3</v>
      </c>
    </row>
    <row r="216" spans="1:13" ht="15" customHeight="1" x14ac:dyDescent="0.2">
      <c r="A216" s="47">
        <f t="shared" si="30"/>
        <v>204</v>
      </c>
      <c r="B216" s="48">
        <f>E215*(Ph_sa/(1+((E215+F215)*10^-5)))+F215*(Ph_a/(1+((E215+F215)*10^-5)))</f>
        <v>781823.32254385913</v>
      </c>
      <c r="C216" s="49">
        <f>Psj_h*B215+Psj_sj*C215</f>
        <v>1707364.2926061242</v>
      </c>
      <c r="D216" s="48">
        <f>Plj_sj*C215+Plj_lj*D215</f>
        <v>326135.01064945996</v>
      </c>
      <c r="E216" s="48">
        <f>Psa_lj*D215+Psa_sa*E215</f>
        <v>28811.695234717768</v>
      </c>
      <c r="F216" s="48">
        <f>Pa_sa*E215+Pa_a*F215</f>
        <v>14012.780076864165</v>
      </c>
      <c r="G216" s="48">
        <f t="shared" si="31"/>
        <v>2858147.1011110251</v>
      </c>
      <c r="H216" s="43">
        <f t="shared" si="24"/>
        <v>1.0120366726799834</v>
      </c>
      <c r="I216" s="41">
        <f t="shared" si="25"/>
        <v>0.27354201686818258</v>
      </c>
      <c r="J216" s="41">
        <f t="shared" si="26"/>
        <v>0.59736753645130225</v>
      </c>
      <c r="K216" s="41">
        <f t="shared" si="27"/>
        <v>0.11410714673247016</v>
      </c>
      <c r="L216" s="41">
        <f t="shared" si="28"/>
        <v>1.0080550166056192E-2</v>
      </c>
      <c r="M216" s="42">
        <f t="shared" si="29"/>
        <v>4.9027497819888579E-3</v>
      </c>
    </row>
    <row r="217" spans="1:13" ht="15" customHeight="1" x14ac:dyDescent="0.2">
      <c r="A217" s="47">
        <f t="shared" si="30"/>
        <v>205</v>
      </c>
      <c r="B217" s="48">
        <f>E216*(Ph_sa/(1+((E216+F216)*10^-5)))+F216*(Ph_a/(1+((E216+F216)*10^-5)))</f>
        <v>790699.8591863676</v>
      </c>
      <c r="C217" s="49">
        <f>Psj_h*B216+Psj_sj*C216</f>
        <v>1728007.8404192103</v>
      </c>
      <c r="D217" s="48">
        <f>Plj_sj*C216+Plj_lj*D216</f>
        <v>330391.6749206236</v>
      </c>
      <c r="E217" s="48">
        <f>Psa_lj*D216+Psa_sa*E216</f>
        <v>29215.917088847211</v>
      </c>
      <c r="F217" s="48">
        <f>Pa_sa*E216+Pa_a*F216</f>
        <v>14234.390623293817</v>
      </c>
      <c r="G217" s="48">
        <f t="shared" si="31"/>
        <v>2892549.6822383422</v>
      </c>
      <c r="H217" s="43">
        <f t="shared" si="24"/>
        <v>1.0118127713719809</v>
      </c>
      <c r="I217" s="41">
        <f t="shared" si="25"/>
        <v>0.27335739954326393</v>
      </c>
      <c r="J217" s="41">
        <f t="shared" si="26"/>
        <v>0.5973995368273245</v>
      </c>
      <c r="K217" s="41">
        <f t="shared" si="27"/>
        <v>0.11422160765271853</v>
      </c>
      <c r="L217" s="41">
        <f t="shared" si="28"/>
        <v>1.0100402861961925E-2</v>
      </c>
      <c r="M217" s="42">
        <f t="shared" si="29"/>
        <v>4.9210531147312279E-3</v>
      </c>
    </row>
    <row r="218" spans="1:13" ht="15" customHeight="1" x14ac:dyDescent="0.2">
      <c r="A218" s="47">
        <f t="shared" si="30"/>
        <v>206</v>
      </c>
      <c r="B218" s="48">
        <f>E217*(Ph_sa/(1+((E217+F217)*10^-5)))+F217*(Ph_a/(1+((E217+F217)*10^-5)))</f>
        <v>799505.20841812692</v>
      </c>
      <c r="C218" s="49">
        <f>Psj_h*B217+Psj_sj*C217</f>
        <v>1748511.9167655027</v>
      </c>
      <c r="D218" s="48">
        <f>Plj_sj*C217+Plj_lj*D217</f>
        <v>334626.78316382121</v>
      </c>
      <c r="E218" s="48">
        <f>Psa_lj*D217+Psa_sa*E217</f>
        <v>29618.793421221835</v>
      </c>
      <c r="F218" s="48">
        <f>Pa_sa*E217+Pa_a*F217</f>
        <v>14456.008548046995</v>
      </c>
      <c r="G218" s="48">
        <f t="shared" si="31"/>
        <v>2926718.71031672</v>
      </c>
      <c r="H218" s="43">
        <f t="shared" si="24"/>
        <v>1.0115913183969716</v>
      </c>
      <c r="I218" s="41">
        <f t="shared" si="25"/>
        <v>0.27317459843334485</v>
      </c>
      <c r="J218" s="41">
        <f t="shared" si="26"/>
        <v>0.59743080556459915</v>
      </c>
      <c r="K218" s="41">
        <f t="shared" si="27"/>
        <v>0.11433513647357282</v>
      </c>
      <c r="L218" s="41">
        <f t="shared" si="28"/>
        <v>1.012013669670926E-2</v>
      </c>
      <c r="M218" s="42">
        <f t="shared" si="29"/>
        <v>4.9393228317738168E-3</v>
      </c>
    </row>
    <row r="219" spans="1:13" ht="15" customHeight="1" x14ac:dyDescent="0.2">
      <c r="A219" s="47">
        <f t="shared" si="30"/>
        <v>207</v>
      </c>
      <c r="B219" s="48">
        <f>E218*(Ph_sa/(1+((E218+F218)*10^-5)))+F218*(Ph_a/(1+((E218+F218)*10^-5)))</f>
        <v>808236.83516578993</v>
      </c>
      <c r="C219" s="49">
        <f>Psj_h*B218+Psj_sj*C218</f>
        <v>1768869.8931683842</v>
      </c>
      <c r="D219" s="48">
        <f>Plj_sj*C218+Plj_lj*D218</f>
        <v>338838.8027746295</v>
      </c>
      <c r="E219" s="48">
        <f>Psa_lj*D218+Psa_sa*E218</f>
        <v>30020.166196838771</v>
      </c>
      <c r="F219" s="48">
        <f>Pa_sa*E218+Pa_a*F218</f>
        <v>14677.541440732253</v>
      </c>
      <c r="G219" s="48">
        <f t="shared" si="31"/>
        <v>2960643.2387463748</v>
      </c>
      <c r="H219" s="43">
        <f t="shared" si="24"/>
        <v>1.011372362629765</v>
      </c>
      <c r="I219" s="41">
        <f t="shared" si="25"/>
        <v>0.27299366049521778</v>
      </c>
      <c r="J219" s="41">
        <f t="shared" si="26"/>
        <v>0.59746134556805863</v>
      </c>
      <c r="K219" s="41">
        <f t="shared" si="27"/>
        <v>0.11444769783140235</v>
      </c>
      <c r="L219" s="41">
        <f t="shared" si="28"/>
        <v>1.0139744567653552E-2</v>
      </c>
      <c r="M219" s="42">
        <f t="shared" si="29"/>
        <v>4.9575515376675929E-3</v>
      </c>
    </row>
    <row r="220" spans="1:13" ht="15" customHeight="1" x14ac:dyDescent="0.2">
      <c r="A220" s="47">
        <f t="shared" si="30"/>
        <v>208</v>
      </c>
      <c r="B220" s="48">
        <f>E219*(Ph_sa/(1+((E219+F219)*10^-5)))+F219*(Ph_a/(1+((E219+F219)*10^-5)))</f>
        <v>816892.32352833333</v>
      </c>
      <c r="C220" s="49">
        <f>Psj_h*B219+Psj_sj*C219</f>
        <v>1789075.3986342822</v>
      </c>
      <c r="D220" s="48">
        <f>Plj_sj*C219+Plj_lj*D219</f>
        <v>343026.2467070549</v>
      </c>
      <c r="E220" s="48">
        <f>Psa_lj*D219+Psa_sa*E219</f>
        <v>30419.880801623509</v>
      </c>
      <c r="F220" s="48">
        <f>Pa_sa*E219+Pa_a*F219</f>
        <v>14898.897603466492</v>
      </c>
      <c r="G220" s="48">
        <f t="shared" si="31"/>
        <v>2994312.7472747606</v>
      </c>
      <c r="H220" s="43">
        <f t="shared" si="24"/>
        <v>1.011155949274116</v>
      </c>
      <c r="I220" s="41">
        <f t="shared" si="25"/>
        <v>0.27281462975830378</v>
      </c>
      <c r="J220" s="41">
        <f t="shared" si="26"/>
        <v>0.59749116062194529</v>
      </c>
      <c r="K220" s="41">
        <f t="shared" si="27"/>
        <v>0.11455925805320646</v>
      </c>
      <c r="L220" s="41">
        <f t="shared" si="28"/>
        <v>1.0159219617025581E-2</v>
      </c>
      <c r="M220" s="42">
        <f t="shared" si="29"/>
        <v>4.9757319495188175E-3</v>
      </c>
    </row>
    <row r="221" spans="1:13" ht="15" customHeight="1" x14ac:dyDescent="0.2">
      <c r="A221" s="47">
        <f t="shared" si="30"/>
        <v>209</v>
      </c>
      <c r="B221" s="48">
        <f>E220*(Ph_sa/(1+((E220+F220)*10^-5)))+F220*(Ph_a/(1+((E220+F220)*10^-5)))</f>
        <v>825469.37737660506</v>
      </c>
      <c r="C221" s="49">
        <f>Psj_h*B220+Psj_sj*C220</f>
        <v>1809122.3236215252</v>
      </c>
      <c r="D221" s="48">
        <f>Plj_sj*C220+Plj_lj*D220</f>
        <v>347187.67496012239</v>
      </c>
      <c r="E221" s="48">
        <f>Psa_lj*D220+Psa_sa*E220</f>
        <v>30817.786240797192</v>
      </c>
      <c r="F221" s="48">
        <f>Pa_sa*E220+Pa_a*F220</f>
        <v>15119.986195147045</v>
      </c>
      <c r="G221" s="48">
        <f t="shared" si="31"/>
        <v>3027717.1483941968</v>
      </c>
      <c r="H221" s="43">
        <f t="shared" si="24"/>
        <v>1.0109421199067881</v>
      </c>
      <c r="I221" s="41">
        <f t="shared" si="25"/>
        <v>0.27263754733972007</v>
      </c>
      <c r="J221" s="41">
        <f t="shared" si="26"/>
        <v>0.59752025534519471</v>
      </c>
      <c r="K221" s="41">
        <f t="shared" si="27"/>
        <v>0.11466978516941699</v>
      </c>
      <c r="L221" s="41">
        <f t="shared" si="28"/>
        <v>1.0178555238273148E-2</v>
      </c>
      <c r="M221" s="42">
        <f t="shared" si="29"/>
        <v>4.99385690739513E-3</v>
      </c>
    </row>
    <row r="222" spans="1:13" ht="15" customHeight="1" x14ac:dyDescent="0.2">
      <c r="A222" s="47">
        <f t="shared" si="30"/>
        <v>210</v>
      </c>
      <c r="B222" s="48">
        <f>E221*(Ph_sa/(1+((E221+F221)*10^-5)))+F221*(Ph_a/(1+((E221+F221)*10^-5)))</f>
        <v>833965.82064134208</v>
      </c>
      <c r="C222" s="49">
        <f>Psj_h*B221+Psj_sj*C221</f>
        <v>1829004.8232351406</v>
      </c>
      <c r="D222" s="48">
        <f>Plj_sj*C221+Plj_lj*D221</f>
        <v>351321.69590462558</v>
      </c>
      <c r="E222" s="48">
        <f>Psa_lj*D221+Psa_sa*E221</f>
        <v>31213.735323332545</v>
      </c>
      <c r="F222" s="48">
        <f>Pa_sa*E221+Pa_a*F221</f>
        <v>15340.71737132302</v>
      </c>
      <c r="G222" s="48">
        <f t="shared" si="31"/>
        <v>3060846.7924757642</v>
      </c>
      <c r="H222" s="43">
        <f t="shared" si="24"/>
        <v>1.0107309125294217</v>
      </c>
      <c r="I222" s="41">
        <f t="shared" si="25"/>
        <v>0.27246245146650716</v>
      </c>
      <c r="J222" s="41">
        <f t="shared" si="26"/>
        <v>0.59754863514607703</v>
      </c>
      <c r="K222" s="41">
        <f t="shared" si="27"/>
        <v>0.11477924892165518</v>
      </c>
      <c r="L222" s="41">
        <f t="shared" si="28"/>
        <v>1.019774508154501E-2</v>
      </c>
      <c r="M222" s="42">
        <f t="shared" si="29"/>
        <v>5.0119193842154677E-3</v>
      </c>
    </row>
    <row r="223" spans="1:13" ht="15" customHeight="1" x14ac:dyDescent="0.2">
      <c r="A223" s="47">
        <f t="shared" si="30"/>
        <v>211</v>
      </c>
      <c r="B223" s="48">
        <f>E222*(Ph_sa/(1+((E222+F222)*10^-5)))+F222*(Ph_a/(1+((E222+F222)*10^-5)))</f>
        <v>842379.5973021572</v>
      </c>
      <c r="C223" s="49">
        <f>Psj_h*B222+Psj_sj*C222</f>
        <v>1848717.3196672096</v>
      </c>
      <c r="D223" s="48">
        <f>Plj_sj*C222+Plj_lj*D222</f>
        <v>355426.96745089948</v>
      </c>
      <c r="E223" s="48">
        <f>Psa_lj*D222+Psa_sa*E222</f>
        <v>31607.584832251159</v>
      </c>
      <c r="F223" s="48">
        <f>Pa_sa*E222+Pa_a*F222</f>
        <v>15561.002419265578</v>
      </c>
      <c r="G223" s="48">
        <f t="shared" si="31"/>
        <v>3093692.4716717829</v>
      </c>
      <c r="H223" s="43">
        <f t="shared" si="24"/>
        <v>1.0105223616276264</v>
      </c>
      <c r="I223" s="41">
        <f t="shared" si="25"/>
        <v>0.27228937750459353</v>
      </c>
      <c r="J223" s="41">
        <f t="shared" si="26"/>
        <v>0.59757630617635105</v>
      </c>
      <c r="K223" s="41">
        <f t="shared" si="27"/>
        <v>0.11488762076562585</v>
      </c>
      <c r="L223" s="41">
        <f t="shared" si="28"/>
        <v>1.0216783058327357E-2</v>
      </c>
      <c r="M223" s="42">
        <f t="shared" si="29"/>
        <v>5.0299124951022223E-3</v>
      </c>
    </row>
    <row r="224" spans="1:13" ht="15" customHeight="1" x14ac:dyDescent="0.2">
      <c r="A224" s="47">
        <f t="shared" si="30"/>
        <v>212</v>
      </c>
      <c r="B224" s="48">
        <f>E223*(Ph_sa/(1+((E223+F223)*10^-5)))+F223*(Ph_a/(1+((E223+F223)*10^-5)))</f>
        <v>850708.77109071368</v>
      </c>
      <c r="C224" s="49">
        <f>Psj_h*B223+Psj_sj*C223</f>
        <v>1868254.5039050044</v>
      </c>
      <c r="D224" s="48">
        <f>Plj_sj*C223+Plj_lj*D223</f>
        <v>359502.19805919874</v>
      </c>
      <c r="E224" s="48">
        <f>Psa_lj*D223+Psa_sa*E223</f>
        <v>31999.195680591925</v>
      </c>
      <c r="F224" s="48">
        <f>Pa_sa*E223+Pa_a*F223</f>
        <v>15780.753887869727</v>
      </c>
      <c r="G224" s="48">
        <f t="shared" si="31"/>
        <v>3126245.4226233787</v>
      </c>
      <c r="H224" s="43">
        <f t="shared" si="24"/>
        <v>1.0103164982366855</v>
      </c>
      <c r="I224" s="41">
        <f t="shared" si="25"/>
        <v>0.27211835799405798</v>
      </c>
      <c r="J224" s="41">
        <f t="shared" si="26"/>
        <v>0.59760327528517088</v>
      </c>
      <c r="K224" s="41">
        <f t="shared" si="27"/>
        <v>0.11499487386934697</v>
      </c>
      <c r="L224" s="41">
        <f t="shared" si="28"/>
        <v>1.023566334524687E-2</v>
      </c>
      <c r="M224" s="42">
        <f t="shared" si="29"/>
        <v>5.047829506177208E-3</v>
      </c>
    </row>
    <row r="225" spans="1:13" ht="15" customHeight="1" x14ac:dyDescent="0.2">
      <c r="A225" s="47">
        <f t="shared" si="30"/>
        <v>213</v>
      </c>
      <c r="B225" s="48">
        <f>E224*(Ph_sa/(1+((E224+F224)*10^-5)))+F224*(Ph_a/(1+((E224+F224)*10^-5)))</f>
        <v>858951.52492191968</v>
      </c>
      <c r="C225" s="49">
        <f>Psj_h*B224+Psj_sj*C224</f>
        <v>1887611.3367314497</v>
      </c>
      <c r="D225" s="48">
        <f>Plj_sj*C224+Plj_lj*D224</f>
        <v>363546.14759494062</v>
      </c>
      <c r="E225" s="48">
        <f>Psa_lj*D224+Psa_sa*E224</f>
        <v>32388.433052955195</v>
      </c>
      <c r="F225" s="48">
        <f>Pa_sa*E224+Pa_a*F224</f>
        <v>15999.885712054132</v>
      </c>
      <c r="G225" s="48">
        <f t="shared" si="31"/>
        <v>3158497.3280133191</v>
      </c>
      <c r="H225" s="43">
        <f t="shared" si="24"/>
        <v>1.0101133500133104</v>
      </c>
      <c r="I225" s="41">
        <f t="shared" si="25"/>
        <v>0.27194942269025013</v>
      </c>
      <c r="J225" s="41">
        <f t="shared" si="26"/>
        <v>0.59762954997297679</v>
      </c>
      <c r="K225" s="41">
        <f t="shared" si="27"/>
        <v>0.11510098310692875</v>
      </c>
      <c r="L225" s="41">
        <f t="shared" si="28"/>
        <v>1.0254380387058101E-2</v>
      </c>
      <c r="M225" s="42">
        <f t="shared" si="29"/>
        <v>5.0656638427862754E-3</v>
      </c>
    </row>
    <row r="226" spans="1:13" ht="15" customHeight="1" x14ac:dyDescent="0.2">
      <c r="A226" s="47">
        <f t="shared" si="30"/>
        <v>214</v>
      </c>
      <c r="B226" s="48">
        <f>E225*(Ph_sa/(1+((E225+F225)*10^-5)))+F225*(Ph_a/(1+((E225+F225)*10^-5)))</f>
        <v>867106.1600674612</v>
      </c>
      <c r="C226" s="49">
        <f>Psj_h*B225+Psj_sj*C225</f>
        <v>1906783.0490445048</v>
      </c>
      <c r="D226" s="48">
        <f>Plj_sj*C225+Plj_lj*D225</f>
        <v>367557.62803169759</v>
      </c>
      <c r="E226" s="48">
        <f>Psa_lj*D225+Psa_sa*E225</f>
        <v>32775.166532599418</v>
      </c>
      <c r="F226" s="48">
        <f>Pa_sa*E225+Pa_a*F225</f>
        <v>16218.313331360374</v>
      </c>
      <c r="G226" s="48">
        <f t="shared" si="31"/>
        <v>3190440.3170076236</v>
      </c>
      <c r="H226" s="43">
        <f t="shared" si="24"/>
        <v>1.0099129413128325</v>
      </c>
      <c r="I226" s="41">
        <f t="shared" si="25"/>
        <v>0.27178259861031878</v>
      </c>
      <c r="J226" s="41">
        <f t="shared" si="26"/>
        <v>0.59765513834557915</v>
      </c>
      <c r="K226" s="41">
        <f t="shared" si="27"/>
        <v>0.11520592504812535</v>
      </c>
      <c r="L226" s="41">
        <f t="shared" si="28"/>
        <v>1.0272928898836098E-2</v>
      </c>
      <c r="M226" s="42">
        <f t="shared" si="29"/>
        <v>5.0834090971405002E-3</v>
      </c>
    </row>
    <row r="227" spans="1:13" ht="15" customHeight="1" x14ac:dyDescent="0.2">
      <c r="A227" s="47">
        <f t="shared" si="30"/>
        <v>215</v>
      </c>
      <c r="B227" s="48">
        <f>E226*(Ph_sa/(1+((E226+F226)*10^-5)))+F226*(Ph_a/(1+((E226+F226)*10^-5)))</f>
        <v>875171.09508636396</v>
      </c>
      <c r="C227" s="49">
        <f>Psj_h*B226+Psj_sj*C226</f>
        <v>1925765.1415238231</v>
      </c>
      <c r="D227" s="48">
        <f>Plj_sj*C226+Plj_lj*D226</f>
        <v>371535.50400540378</v>
      </c>
      <c r="E227" s="48">
        <f>Psa_lj*D226+Psa_sa*E226</f>
        <v>33159.270214135904</v>
      </c>
      <c r="F227" s="48">
        <f>Pa_sa*E226+Pa_a*F226</f>
        <v>16435.95380248845</v>
      </c>
      <c r="G227" s="48">
        <f t="shared" si="31"/>
        <v>3222066.964632215</v>
      </c>
      <c r="H227" s="43">
        <f t="shared" si="24"/>
        <v>1.0097152932712803</v>
      </c>
      <c r="I227" s="41">
        <f t="shared" si="25"/>
        <v>0.27161791008470271</v>
      </c>
      <c r="J227" s="41">
        <f t="shared" si="26"/>
        <v>0.59768004906863903</v>
      </c>
      <c r="K227" s="41">
        <f t="shared" si="27"/>
        <v>0.11530967794389492</v>
      </c>
      <c r="L227" s="41">
        <f t="shared" si="28"/>
        <v>1.0291303867398327E-2</v>
      </c>
      <c r="M227" s="42">
        <f t="shared" si="29"/>
        <v>5.1010590353650648E-3</v>
      </c>
    </row>
    <row r="228" spans="1:13" ht="15" customHeight="1" x14ac:dyDescent="0.2">
      <c r="A228" s="47">
        <f t="shared" si="30"/>
        <v>216</v>
      </c>
      <c r="B228" s="48">
        <f>E227*(Ph_sa/(1+((E227+F227)*10^-5)))+F227*(Ph_a/(1+((E227+F227)*10^-5)))</f>
        <v>883144.86452753912</v>
      </c>
      <c r="C228" s="49">
        <f>Psj_h*B227+Psj_sj*C227</f>
        <v>1944553.3836745434</v>
      </c>
      <c r="D228" s="48">
        <f>Plj_sj*C227+Plj_lj*D227</f>
        <v>375478.69322376442</v>
      </c>
      <c r="E228" s="48">
        <f>Psa_lj*D227+Psa_sa*E227</f>
        <v>33540.622801932848</v>
      </c>
      <c r="F228" s="48">
        <f>Pa_sa*E227+Pa_a*F227</f>
        <v>16652.725905541123</v>
      </c>
      <c r="G228" s="48">
        <f t="shared" si="31"/>
        <v>3253370.2901333212</v>
      </c>
      <c r="H228" s="43">
        <f t="shared" si="24"/>
        <v>1.009520423891757</v>
      </c>
      <c r="I228" s="41">
        <f t="shared" si="25"/>
        <v>0.27145537881313486</v>
      </c>
      <c r="J228" s="41">
        <f t="shared" si="26"/>
        <v>0.59770429132272451</v>
      </c>
      <c r="K228" s="41">
        <f t="shared" si="27"/>
        <v>0.11541222170820818</v>
      </c>
      <c r="L228" s="41">
        <f t="shared" si="28"/>
        <v>1.0309500551982471E-2</v>
      </c>
      <c r="M228" s="42">
        <f t="shared" si="29"/>
        <v>5.1186076039499038E-3</v>
      </c>
    </row>
    <row r="229" spans="1:13" ht="15" customHeight="1" x14ac:dyDescent="0.2">
      <c r="A229" s="47">
        <f t="shared" si="30"/>
        <v>217</v>
      </c>
      <c r="B229" s="48">
        <f>E228*(Ph_sa/(1+((E228+F228)*10^-5)))+F228*(Ph_a/(1+((E228+F228)*10^-5)))</f>
        <v>891026.11741942842</v>
      </c>
      <c r="C229" s="49">
        <f>Psj_h*B228+Psj_sj*C228</f>
        <v>1963143.8122792928</v>
      </c>
      <c r="D229" s="48">
        <f>Plj_sj*C228+Plj_lj*D228</f>
        <v>379386.16673533083</v>
      </c>
      <c r="E229" s="48">
        <f>Psa_lj*D228+Psa_sa*E228</f>
        <v>33919.107694401449</v>
      </c>
      <c r="F229" s="48">
        <f>Pa_sa*E228+Pa_a*F228</f>
        <v>16868.550243785459</v>
      </c>
      <c r="G229" s="48">
        <f t="shared" si="31"/>
        <v>3284343.7543722391</v>
      </c>
      <c r="H229" s="43">
        <f t="shared" si="24"/>
        <v>1.0093283481345874</v>
      </c>
      <c r="I229" s="41">
        <f t="shared" si="25"/>
        <v>0.27129502392472216</v>
      </c>
      <c r="J229" s="41">
        <f t="shared" si="26"/>
        <v>0.59772787475911549</v>
      </c>
      <c r="K229" s="41">
        <f t="shared" si="27"/>
        <v>0.11551353789635388</v>
      </c>
      <c r="L229" s="41">
        <f t="shared" si="28"/>
        <v>1.0327514484209238E-2</v>
      </c>
      <c r="M229" s="42">
        <f t="shared" si="29"/>
        <v>5.1360489355992125E-3</v>
      </c>
    </row>
    <row r="230" spans="1:13" ht="15" customHeight="1" x14ac:dyDescent="0.2">
      <c r="A230" s="47">
        <f t="shared" si="30"/>
        <v>218</v>
      </c>
      <c r="B230" s="48">
        <f>E229*(Ph_sa/(1+((E229+F229)*10^-5)))+F229*(Ph_a/(1+((E229+F229)*10^-5)))</f>
        <v>898813.61556192918</v>
      </c>
      <c r="C230" s="49">
        <f>Psj_h*B229+Psj_sj*C229</f>
        <v>1981532.729290457</v>
      </c>
      <c r="D230" s="48">
        <f>Plj_sj*C229+Plj_lj*D229</f>
        <v>383256.94906312547</v>
      </c>
      <c r="E230" s="48">
        <f>Psa_lj*D229+Psa_sa*E229</f>
        <v>34294.613054394387</v>
      </c>
      <c r="F230" s="48">
        <f>Pa_sa*E229+Pa_a*F229</f>
        <v>17083.349336775362</v>
      </c>
      <c r="G230" s="48">
        <f t="shared" si="31"/>
        <v>3314981.2563066813</v>
      </c>
      <c r="H230" s="43">
        <f t="shared" si="24"/>
        <v>1.0091390780106866</v>
      </c>
      <c r="I230" s="41">
        <f t="shared" si="25"/>
        <v>0.27113686204166476</v>
      </c>
      <c r="J230" s="41">
        <f t="shared" si="26"/>
        <v>0.59775080945650394</v>
      </c>
      <c r="K230" s="41">
        <f t="shared" si="27"/>
        <v>0.11561360967999058</v>
      </c>
      <c r="L230" s="41">
        <f t="shared" si="28"/>
        <v>1.0345341467361125E-2</v>
      </c>
      <c r="M230" s="42">
        <f t="shared" si="29"/>
        <v>5.1533773544796529E-3</v>
      </c>
    </row>
    <row r="231" spans="1:13" ht="15" customHeight="1" x14ac:dyDescent="0.2">
      <c r="A231" s="47">
        <f t="shared" si="30"/>
        <v>219</v>
      </c>
      <c r="B231" s="48">
        <f>E230*(Ph_sa/(1+((E230+F230)*10^-5)))+F230*(Ph_a/(1+((E230+F230)*10^-5)))</f>
        <v>906506.23163575481</v>
      </c>
      <c r="C231" s="49">
        <f>Psj_h*B230+Psj_sj*C230</f>
        <v>1999716.6991954935</v>
      </c>
      <c r="D231" s="48">
        <f>Plj_sj*C230+Plj_lj*D230</f>
        <v>387090.11820806871</v>
      </c>
      <c r="E231" s="48">
        <f>Psa_lj*D230+Psa_sa*E230</f>
        <v>34667.03186600047</v>
      </c>
      <c r="F231" s="48">
        <f>Pa_sa*E230+Pa_a*F230</f>
        <v>17297.047706714035</v>
      </c>
      <c r="G231" s="48">
        <f t="shared" si="31"/>
        <v>3345277.1286120317</v>
      </c>
      <c r="H231" s="43">
        <f t="shared" si="24"/>
        <v>1.0089526226776471</v>
      </c>
      <c r="I231" s="41">
        <f t="shared" si="25"/>
        <v>0.27098090734619279</v>
      </c>
      <c r="J231" s="41">
        <f t="shared" si="26"/>
        <v>0.59777310587872989</v>
      </c>
      <c r="K231" s="41">
        <f t="shared" si="27"/>
        <v>0.11571242181919734</v>
      </c>
      <c r="L231" s="41">
        <f t="shared" si="28"/>
        <v>1.0362977575010042E-2</v>
      </c>
      <c r="M231" s="42">
        <f t="shared" si="29"/>
        <v>5.1705873808698911E-3</v>
      </c>
    </row>
    <row r="232" spans="1:13" ht="15" customHeight="1" x14ac:dyDescent="0.2">
      <c r="A232" s="47">
        <f t="shared" si="30"/>
        <v>220</v>
      </c>
      <c r="B232" s="48">
        <f>E231*(Ph_sa/(1+((E231+F231)*10^-5)))+F231*(Ph_a/(1+((E231+F231)*10^-5)))</f>
        <v>914102.94714427704</v>
      </c>
      <c r="C232" s="49">
        <f>Psj_h*B231+Psj_sj*C231</f>
        <v>2017692.5458885664</v>
      </c>
      <c r="D232" s="48">
        <f>Plj_sj*C231+Plj_lj*D231</f>
        <v>390884.80552777689</v>
      </c>
      <c r="E232" s="48">
        <f>Psa_lj*D231+Psa_sa*E231</f>
        <v>35036.261978067872</v>
      </c>
      <c r="F232" s="48">
        <f>Pa_sa*E231+Pa_a*F231</f>
        <v>17509.571957969525</v>
      </c>
      <c r="G232" s="48">
        <f t="shared" si="31"/>
        <v>3375226.1324966578</v>
      </c>
      <c r="H232" s="43">
        <f t="shared" si="24"/>
        <v>1.0087689885380515</v>
      </c>
      <c r="I232" s="41">
        <f t="shared" si="25"/>
        <v>0.27082717165030784</v>
      </c>
      <c r="J232" s="41">
        <f t="shared" si="26"/>
        <v>0.59779477483367238</v>
      </c>
      <c r="K232" s="41">
        <f t="shared" si="27"/>
        <v>0.11580996063177522</v>
      </c>
      <c r="L232" s="41">
        <f t="shared" si="28"/>
        <v>1.0380419149027955E-2</v>
      </c>
      <c r="M232" s="42">
        <f t="shared" si="29"/>
        <v>5.1876737352165728E-3</v>
      </c>
    </row>
    <row r="233" spans="1:13" ht="15" customHeight="1" x14ac:dyDescent="0.2">
      <c r="A233" s="47">
        <f t="shared" si="30"/>
        <v>221</v>
      </c>
      <c r="B233" s="48">
        <f>E232*(Ph_sa/(1+((E232+F232)*10^-5)))+F232*(Ph_a/(1+((E232+F232)*10^-5)))</f>
        <v>921602.85020271363</v>
      </c>
      <c r="C233" s="49">
        <f>Psj_h*B232+Psj_sj*C232</f>
        <v>2035457.349082049</v>
      </c>
      <c r="D233" s="48">
        <f>Plj_sj*C232+Plj_lj*D232</f>
        <v>394640.19549656752</v>
      </c>
      <c r="E233" s="48">
        <f>Psa_lj*D232+Psa_sa*E232</f>
        <v>35402.206134833017</v>
      </c>
      <c r="F233" s="48">
        <f>Pa_sa*E232+Pa_a*F232</f>
        <v>17720.850849689919</v>
      </c>
      <c r="G233" s="48">
        <f t="shared" si="31"/>
        <v>3404823.451765853</v>
      </c>
      <c r="H233" s="43">
        <f t="shared" si="24"/>
        <v>1.0085881793395364</v>
      </c>
      <c r="I233" s="41">
        <f t="shared" si="25"/>
        <v>0.27067566446793012</v>
      </c>
      <c r="J233" s="41">
        <f t="shared" si="26"/>
        <v>0.59781582743340012</v>
      </c>
      <c r="K233" s="41">
        <f t="shared" si="27"/>
        <v>0.11590621396004959</v>
      </c>
      <c r="L233" s="41">
        <f t="shared" si="28"/>
        <v>1.0397662797015884E-2</v>
      </c>
      <c r="M233" s="42">
        <f t="shared" si="29"/>
        <v>5.2046313416043068E-3</v>
      </c>
    </row>
    <row r="234" spans="1:13" ht="15" customHeight="1" x14ac:dyDescent="0.2">
      <c r="A234" s="47">
        <f t="shared" si="30"/>
        <v>222</v>
      </c>
      <c r="B234" s="48">
        <f>E233*(Ph_sa/(1+((E233+F233)*10^-5)))+F233*(Ph_a/(1+((E233+F233)*10^-5)))</f>
        <v>929005.13318927295</v>
      </c>
      <c r="C234" s="49">
        <f>Psj_h*B233+Psj_sj*C233</f>
        <v>2053008.4402915123</v>
      </c>
      <c r="D234" s="48">
        <f>Plj_sj*C233+Plj_lj*D233</f>
        <v>398355.52535272361</v>
      </c>
      <c r="E234" s="48">
        <f>Psa_lj*D233+Psa_sa*E233</f>
        <v>35764.771994071743</v>
      </c>
      <c r="F234" s="48">
        <f>Pa_sa*E233+Pa_a*F233</f>
        <v>17930.815361497014</v>
      </c>
      <c r="G234" s="48">
        <f t="shared" si="31"/>
        <v>3434064.6861890773</v>
      </c>
      <c r="H234" s="43">
        <f t="shared" si="24"/>
        <v>1.0084101962761658</v>
      </c>
      <c r="I234" s="41">
        <f t="shared" si="25"/>
        <v>0.2705263930890679</v>
      </c>
      <c r="J234" s="41">
        <f t="shared" si="26"/>
        <v>0.5978362750556746</v>
      </c>
      <c r="K234" s="41">
        <f t="shared" si="27"/>
        <v>0.11600117113542061</v>
      </c>
      <c r="L234" s="41">
        <f t="shared" si="28"/>
        <v>1.0414705389187465E-2</v>
      </c>
      <c r="M234" s="42">
        <f t="shared" si="29"/>
        <v>5.2214553306494573E-3</v>
      </c>
    </row>
    <row r="235" spans="1:13" ht="15" customHeight="1" x14ac:dyDescent="0.2">
      <c r="A235" s="47">
        <f t="shared" si="30"/>
        <v>223</v>
      </c>
      <c r="B235" s="48">
        <f>E234*(Ph_sa/(1+((E234+F234)*10^-5)))+F234*(Ph_a/(1+((E234+F234)*10^-5)))</f>
        <v>936309.09027255152</v>
      </c>
      <c r="C235" s="49">
        <f>Psj_h*B234+Psj_sj*C234</f>
        <v>2070343.3984276922</v>
      </c>
      <c r="D235" s="48">
        <f>Plj_sj*C234+Plj_lj*D234</f>
        <v>402030.08463924011</v>
      </c>
      <c r="E235" s="48">
        <f>Psa_lj*D234+Psa_sa*E234</f>
        <v>36123.872133224802</v>
      </c>
      <c r="F235" s="48">
        <f>Pa_sa*E234+Pa_a*F234</f>
        <v>18139.398752268266</v>
      </c>
      <c r="G235" s="48">
        <f t="shared" si="31"/>
        <v>3462945.8442249768</v>
      </c>
      <c r="H235" s="43">
        <f t="shared" si="24"/>
        <v>1.0082350380906948</v>
      </c>
      <c r="I235" s="41">
        <f t="shared" si="25"/>
        <v>0.27037936265564144</v>
      </c>
      <c r="J235" s="41">
        <f t="shared" si="26"/>
        <v>0.59785612930688048</v>
      </c>
      <c r="K235" s="41">
        <f t="shared" si="27"/>
        <v>0.1160948229409046</v>
      </c>
      <c r="L235" s="41">
        <f t="shared" si="28"/>
        <v>1.0431544054743799E-2</v>
      </c>
      <c r="M235" s="42">
        <f t="shared" si="29"/>
        <v>5.2381410418296465E-3</v>
      </c>
    </row>
    <row r="236" spans="1:13" ht="15" customHeight="1" x14ac:dyDescent="0.2">
      <c r="A236" s="47">
        <f t="shared" si="30"/>
        <v>224</v>
      </c>
      <c r="B236" s="48">
        <f>E235*(Ph_sa/(1+((E235+F235)*10^-5)))+F235*(Ph_a/(1+((E235+F235)*10^-5)))</f>
        <v>943514.11482911755</v>
      </c>
      <c r="C236" s="49">
        <f>Psj_h*B235+Psj_sj*C235</f>
        <v>2087460.04502864</v>
      </c>
      <c r="D236" s="48">
        <f>Plj_sj*C235+Plj_lj*D235</f>
        <v>405663.21464439871</v>
      </c>
      <c r="E236" s="48">
        <f>Psa_lj*D235+Psa_sa*E235</f>
        <v>36479.424043980252</v>
      </c>
      <c r="F236" s="48">
        <f>Pa_sa*E235+Pa_a*F235</f>
        <v>18346.536612046286</v>
      </c>
      <c r="G236" s="48">
        <f t="shared" si="31"/>
        <v>3491463.3351581828</v>
      </c>
      <c r="H236" s="43">
        <f t="shared" si="24"/>
        <v>1.0080627011773238</v>
      </c>
      <c r="I236" s="41">
        <f t="shared" si="25"/>
        <v>0.27023457623861058</v>
      </c>
      <c r="J236" s="41">
        <f t="shared" si="26"/>
        <v>0.59787540198644717</v>
      </c>
      <c r="K236" s="41">
        <f t="shared" si="27"/>
        <v>0.11618716157190288</v>
      </c>
      <c r="L236" s="41">
        <f t="shared" si="28"/>
        <v>1.0448176177776625E-2</v>
      </c>
      <c r="M236" s="42">
        <f t="shared" si="29"/>
        <v>5.2546840252627441E-3</v>
      </c>
    </row>
    <row r="237" spans="1:13" ht="15" customHeight="1" x14ac:dyDescent="0.2">
      <c r="A237" s="47">
        <f t="shared" si="30"/>
        <v>225</v>
      </c>
      <c r="B237" s="48">
        <f>E236*(Ph_sa/(1+((E236+F236)*10^-5)))+F236*(Ph_a/(1+((E236+F236)*10^-5)))</f>
        <v>950619.69676479232</v>
      </c>
      <c r="C237" s="49">
        <f>Psj_h*B236+Psj_sj*C236</f>
        <v>2104356.4391647885</v>
      </c>
      <c r="D237" s="48">
        <f>Plj_sj*C236+Plj_lj*D236</f>
        <v>409254.30774859991</v>
      </c>
      <c r="E237" s="48">
        <f>Psa_lj*D236+Psa_sa*E236</f>
        <v>36831.350115821668</v>
      </c>
      <c r="F237" s="48">
        <f>Pa_sa*E236+Pa_a*F236</f>
        <v>18552.166907143204</v>
      </c>
      <c r="G237" s="48">
        <f t="shared" si="31"/>
        <v>3519613.9607011457</v>
      </c>
      <c r="H237" s="43">
        <f t="shared" si="24"/>
        <v>1.0078931796845756</v>
      </c>
      <c r="I237" s="41">
        <f t="shared" si="25"/>
        <v>0.27009203491607314</v>
      </c>
      <c r="J237" s="41">
        <f t="shared" si="26"/>
        <v>0.59789410505281027</v>
      </c>
      <c r="K237" s="41">
        <f t="shared" si="27"/>
        <v>0.1162781805954287</v>
      </c>
      <c r="L237" s="41">
        <f t="shared" si="28"/>
        <v>1.046459939273694E-2</v>
      </c>
      <c r="M237" s="42">
        <f t="shared" si="29"/>
        <v>5.2710800429509059E-3</v>
      </c>
    </row>
    <row r="238" spans="1:13" ht="15" customHeight="1" x14ac:dyDescent="0.2">
      <c r="A238" s="47">
        <f t="shared" si="30"/>
        <v>226</v>
      </c>
      <c r="B238" s="48">
        <f>E237*(Ph_sa/(1+((E237+F237)*10^-5)))+F237*(Ph_a/(1+((E237+F237)*10^-5)))</f>
        <v>957625.41975269222</v>
      </c>
      <c r="C238" s="49">
        <f>Psj_h*B237+Psj_sj*C237</f>
        <v>2121030.8720490811</v>
      </c>
      <c r="D238" s="48">
        <f>Plj_sj*C237+Plj_lj*D237</f>
        <v>412802.8066839212</v>
      </c>
      <c r="E238" s="48">
        <f>Psa_lj*D237+Psa_sa*E237</f>
        <v>37179.577609072774</v>
      </c>
      <c r="F238" s="48">
        <f>Pa_sa*E237+Pa_a*F237</f>
        <v>18756.230018533322</v>
      </c>
      <c r="G238" s="48">
        <f t="shared" si="31"/>
        <v>3547394.9061133009</v>
      </c>
      <c r="H238" s="43">
        <f t="shared" si="24"/>
        <v>1.0077264656179508</v>
      </c>
      <c r="I238" s="41">
        <f t="shared" si="25"/>
        <v>0.26995173785202092</v>
      </c>
      <c r="J238" s="41">
        <f t="shared" si="26"/>
        <v>0.59791225059095154</v>
      </c>
      <c r="K238" s="41">
        <f t="shared" si="27"/>
        <v>0.11636787490801472</v>
      </c>
      <c r="L238" s="41">
        <f t="shared" si="28"/>
        <v>1.0480811579505969E-2</v>
      </c>
      <c r="M238" s="42">
        <f t="shared" si="29"/>
        <v>5.2873250695067283E-3</v>
      </c>
    </row>
    <row r="239" spans="1:13" ht="15" customHeight="1" x14ac:dyDescent="0.2">
      <c r="A239" s="47">
        <f t="shared" si="30"/>
        <v>227</v>
      </c>
      <c r="B239" s="48">
        <f>E238*(Ph_sa/(1+((E238+F238)*10^-5)))+F238*(Ph_a/(1+((E238+F238)*10^-5)))</f>
        <v>964530.95840059407</v>
      </c>
      <c r="C239" s="49">
        <f>Psj_h*B238+Psj_sj*C238</f>
        <v>2137481.8613835713</v>
      </c>
      <c r="D239" s="48">
        <f>Plj_sj*C238+Plj_lj*D238</f>
        <v>416308.20371287438</v>
      </c>
      <c r="E239" s="48">
        <f>Psa_lj*D238+Psa_sa*E238</f>
        <v>37524.038617986938</v>
      </c>
      <c r="F239" s="48">
        <f>Pa_sa*E238+Pa_a*F238</f>
        <v>18958.668773652138</v>
      </c>
      <c r="G239" s="48">
        <f t="shared" si="31"/>
        <v>3574803.7308886787</v>
      </c>
      <c r="H239" s="43">
        <f t="shared" si="24"/>
        <v>1.0075625489420414</v>
      </c>
      <c r="I239" s="41">
        <f t="shared" si="25"/>
        <v>0.26981368237545628</v>
      </c>
      <c r="J239" s="41">
        <f t="shared" si="26"/>
        <v>0.59792985078154315</v>
      </c>
      <c r="K239" s="41">
        <f t="shared" si="27"/>
        <v>0.11645624069251551</v>
      </c>
      <c r="L239" s="41">
        <f t="shared" si="28"/>
        <v>1.049681085810511E-2</v>
      </c>
      <c r="M239" s="42">
        <f t="shared" si="29"/>
        <v>5.3034152923800114E-3</v>
      </c>
    </row>
    <row r="240" spans="1:13" ht="15" customHeight="1" x14ac:dyDescent="0.2">
      <c r="A240" s="47">
        <f t="shared" si="30"/>
        <v>228</v>
      </c>
      <c r="B240" s="48">
        <f>E239*(Ph_sa/(1+((E239+F239)*10^-5)))+F239*(Ph_a/(1+((E239+F239)*10^-5)))</f>
        <v>971336.07535967731</v>
      </c>
      <c r="C240" s="49">
        <f>Psj_h*B239+Psj_sj*C239</f>
        <v>2153708.1454730514</v>
      </c>
      <c r="D240" s="48">
        <f>Plj_sj*C239+Plj_lj*D239</f>
        <v>419770.03973280248</v>
      </c>
      <c r="E240" s="48">
        <f>Psa_lj*D239+Psa_sa*E239</f>
        <v>37864.670024443243</v>
      </c>
      <c r="F240" s="48">
        <f>Pa_sa*E239+Pa_a*F239</f>
        <v>19159.428471742383</v>
      </c>
      <c r="G240" s="48">
        <f t="shared" si="31"/>
        <v>3601838.3590617171</v>
      </c>
      <c r="H240" s="43">
        <f t="shared" si="24"/>
        <v>1.0074014176818131</v>
      </c>
      <c r="I240" s="41">
        <f t="shared" si="25"/>
        <v>0.26967786405959415</v>
      </c>
      <c r="J240" s="41">
        <f t="shared" si="26"/>
        <v>0.59794691787171006</v>
      </c>
      <c r="K240" s="41">
        <f t="shared" si="27"/>
        <v>0.11654327537401013</v>
      </c>
      <c r="L240" s="41">
        <f t="shared" si="28"/>
        <v>1.0512595583080811E-2</v>
      </c>
      <c r="M240" s="42">
        <f t="shared" si="29"/>
        <v>5.3193471116048186E-3</v>
      </c>
    </row>
    <row r="241" spans="1:13" ht="15" customHeight="1" x14ac:dyDescent="0.2">
      <c r="A241" s="47">
        <f t="shared" si="30"/>
        <v>229</v>
      </c>
      <c r="B241" s="48">
        <f>E240*(Ph_sa/(1+((E240+F240)*10^-5)))+F240*(Ph_a/(1+((E240+F240)*10^-5)))</f>
        <v>978040.61838614964</v>
      </c>
      <c r="C241" s="49">
        <f>Psj_h*B240+Psj_sj*C240</f>
        <v>2169708.6771353371</v>
      </c>
      <c r="D241" s="48">
        <f>Plj_sj*C240+Plj_lj*D240</f>
        <v>423187.90331229288</v>
      </c>
      <c r="E241" s="48">
        <f>Psa_lj*D240+Psa_sa*E240</f>
        <v>38201.413442820733</v>
      </c>
      <c r="F241" s="48">
        <f>Pa_sa*E240+Pa_a*F240</f>
        <v>19358.456902908467</v>
      </c>
      <c r="G241" s="48">
        <f t="shared" si="31"/>
        <v>3628497.0691795088</v>
      </c>
      <c r="H241" s="43">
        <f t="shared" si="24"/>
        <v>1.0072430580227825</v>
      </c>
      <c r="I241" s="41">
        <f t="shared" si="25"/>
        <v>0.26954427680089277</v>
      </c>
      <c r="J241" s="41">
        <f t="shared" si="26"/>
        <v>0.5979634641474193</v>
      </c>
      <c r="K241" s="41">
        <f t="shared" si="27"/>
        <v>0.11662897757500075</v>
      </c>
      <c r="L241" s="41">
        <f t="shared" si="28"/>
        <v>1.05281643375997E-2</v>
      </c>
      <c r="M241" s="42">
        <f t="shared" si="29"/>
        <v>5.3351171390875292E-3</v>
      </c>
    </row>
    <row r="242" spans="1:13" ht="15" customHeight="1" x14ac:dyDescent="0.2">
      <c r="A242" s="47">
        <f t="shared" si="30"/>
        <v>230</v>
      </c>
      <c r="B242" s="48">
        <f>E241*(Ph_sa/(1+((E241+F241)*10^-5)))+F241*(Ph_a/(1+((E241+F241)*10^-5)))</f>
        <v>984644.5173667015</v>
      </c>
      <c r="C242" s="49">
        <f>Psj_h*B241+Psj_sj*C241</f>
        <v>2185482.6174367932</v>
      </c>
      <c r="D242" s="48">
        <f>Plj_sj*C241+Plj_lj*D241</f>
        <v>426561.42966588947</v>
      </c>
      <c r="E242" s="48">
        <f>Psa_lj*D241+Psa_sa*E241</f>
        <v>38534.215156628299</v>
      </c>
      <c r="F242" s="48">
        <f>Pa_sa*E241+Pa_a*F241</f>
        <v>19555.70436105963</v>
      </c>
      <c r="G242" s="48">
        <f t="shared" si="31"/>
        <v>3654778.483987072</v>
      </c>
      <c r="H242" s="43">
        <f t="shared" si="24"/>
        <v>1.0070874544098498</v>
      </c>
      <c r="I242" s="41">
        <f t="shared" si="25"/>
        <v>0.26941291289767383</v>
      </c>
      <c r="J242" s="41">
        <f t="shared" si="26"/>
        <v>0.59797950190748794</v>
      </c>
      <c r="K242" s="41">
        <f t="shared" si="27"/>
        <v>0.11671334707009245</v>
      </c>
      <c r="L242" s="41">
        <f t="shared" si="28"/>
        <v>1.0543515927288305E-2</v>
      </c>
      <c r="M242" s="42">
        <f t="shared" si="29"/>
        <v>5.3507221974574823E-3</v>
      </c>
    </row>
    <row r="243" spans="1:13" ht="15" customHeight="1" x14ac:dyDescent="0.2">
      <c r="A243" s="47">
        <f t="shared" si="30"/>
        <v>231</v>
      </c>
      <c r="B243" s="48">
        <f>E242*(Ph_sa/(1+((E242+F242)*10^-5)))+F242*(Ph_a/(1+((E242+F242)*10^-5)))</f>
        <v>991147.78131816629</v>
      </c>
      <c r="C243" s="49">
        <f>Psj_h*B242+Psj_sj*C242</f>
        <v>2201029.3292805888</v>
      </c>
      <c r="D243" s="48">
        <f>Plj_sj*C242+Plj_lj*D242</f>
        <v>429890.29957326653</v>
      </c>
      <c r="E243" s="48">
        <f>Psa_lj*D242+Psa_sa*E242</f>
        <v>38863.026047470215</v>
      </c>
      <c r="F243" s="48">
        <f>Pa_sa*E242+Pa_a*F242</f>
        <v>19751.12365093896</v>
      </c>
      <c r="G243" s="48">
        <f t="shared" si="31"/>
        <v>3680681.5598704303</v>
      </c>
      <c r="H243" s="43">
        <f t="shared" si="24"/>
        <v>1.0069345896445681</v>
      </c>
      <c r="I243" s="41">
        <f t="shared" si="25"/>
        <v>0.26928376312811403</v>
      </c>
      <c r="J243" s="41">
        <f t="shared" si="26"/>
        <v>0.59799504343920229</v>
      </c>
      <c r="K243" s="41">
        <f t="shared" si="27"/>
        <v>0.11679638474033048</v>
      </c>
      <c r="L243" s="41">
        <f t="shared" si="28"/>
        <v>1.055864937385083E-2</v>
      </c>
      <c r="M243" s="42">
        <f t="shared" si="29"/>
        <v>5.3661593185024819E-3</v>
      </c>
    </row>
    <row r="244" spans="1:13" ht="15" customHeight="1" x14ac:dyDescent="0.2">
      <c r="A244" s="47">
        <f t="shared" si="30"/>
        <v>232</v>
      </c>
      <c r="B244" s="48">
        <f>E243*(Ph_sa/(1+((E243+F243)*10^-5)))+F243*(Ph_a/(1+((E243+F243)*10^-5)))</f>
        <v>997550.49537118408</v>
      </c>
      <c r="C244" s="49">
        <f>Psj_h*B243+Psj_sj*C243</f>
        <v>2216348.3708740161</v>
      </c>
      <c r="D244" s="48">
        <f>Plj_sj*C243+Plj_lj*D243</f>
        <v>433174.23824888316</v>
      </c>
      <c r="E244" s="48">
        <f>Psa_lj*D243+Psa_sa*E243</f>
        <v>39187.801516926578</v>
      </c>
      <c r="F244" s="48">
        <f>Pa_sa*E243+Pa_a*F243</f>
        <v>19944.670089450505</v>
      </c>
      <c r="G244" s="48">
        <f t="shared" si="31"/>
        <v>3706205.5761004603</v>
      </c>
      <c r="H244" s="43">
        <f t="shared" si="24"/>
        <v>1.0067844449806433</v>
      </c>
      <c r="I244" s="41">
        <f t="shared" si="25"/>
        <v>0.2691568168274065</v>
      </c>
      <c r="J244" s="41">
        <f t="shared" si="26"/>
        <v>0.59801010099552554</v>
      </c>
      <c r="K244" s="41">
        <f t="shared" si="27"/>
        <v>0.11687809252735892</v>
      </c>
      <c r="L244" s="41">
        <f t="shared" si="28"/>
        <v>1.0573563908497114E-2</v>
      </c>
      <c r="M244" s="42">
        <f t="shared" si="29"/>
        <v>5.3814257412120106E-3</v>
      </c>
    </row>
    <row r="245" spans="1:13" ht="15" customHeight="1" x14ac:dyDescent="0.2">
      <c r="A245" s="47">
        <f t="shared" si="30"/>
        <v>233</v>
      </c>
      <c r="B245" s="48">
        <f>E244*(Ph_sa/(1+((E244+F244)*10^-5)))+F244*(Ph_a/(1+((E244+F244)*10^-5)))</f>
        <v>1003852.8177470788</v>
      </c>
      <c r="C245" s="49">
        <f>Psj_h*B244+Psj_sj*C244</f>
        <v>2231439.4890999827</v>
      </c>
      <c r="D245" s="48">
        <f>Plj_sj*C244+Plj_lj*D244</f>
        <v>436413.01416797214</v>
      </c>
      <c r="E245" s="48">
        <f>Psa_lj*D244+Psa_sa*E244</f>
        <v>39508.501401924266</v>
      </c>
      <c r="F245" s="48">
        <f>Pa_sa*E244+Pa_a*F244</f>
        <v>20136.30150150965</v>
      </c>
      <c r="G245" s="48">
        <f t="shared" si="31"/>
        <v>3731350.1239184677</v>
      </c>
      <c r="H245" s="43">
        <f t="shared" si="24"/>
        <v>1.0066370002175047</v>
      </c>
      <c r="I245" s="41">
        <f t="shared" si="25"/>
        <v>0.26903206196391066</v>
      </c>
      <c r="J245" s="41">
        <f t="shared" si="26"/>
        <v>0.59802468677387</v>
      </c>
      <c r="K245" s="41">
        <f t="shared" si="27"/>
        <v>0.11695847338755606</v>
      </c>
      <c r="L245" s="41">
        <f t="shared" si="28"/>
        <v>1.0588258965211905E-2</v>
      </c>
      <c r="M245" s="42">
        <f t="shared" si="29"/>
        <v>5.3965189094513505E-3</v>
      </c>
    </row>
    <row r="246" spans="1:13" ht="15" customHeight="1" x14ac:dyDescent="0.2">
      <c r="A246" s="47">
        <f t="shared" si="30"/>
        <v>234</v>
      </c>
      <c r="B246" s="48">
        <f>E245*(Ph_sa/(1+((E245+F245)*10^-5)))+F245*(Ph_a/(1+((E245+F245)*10^-5)))</f>
        <v>1010054.9767365798</v>
      </c>
      <c r="C246" s="49">
        <f>Psj_h*B245+Psj_sj*C245</f>
        <v>2246302.6128165661</v>
      </c>
      <c r="D246" s="48">
        <f>Plj_sj*C245+Plj_lj*D245</f>
        <v>439606.43785453378</v>
      </c>
      <c r="E246" s="48">
        <f>Psa_lj*D245+Psa_sa*E245</f>
        <v>39825.08988416745</v>
      </c>
      <c r="F246" s="48">
        <f>Pa_sa*E245+Pa_a*F245</f>
        <v>20325.978210653302</v>
      </c>
      <c r="G246" s="48">
        <f t="shared" si="31"/>
        <v>3756115.0955025004</v>
      </c>
      <c r="H246" s="43">
        <f t="shared" si="24"/>
        <v>1.0064922337917763</v>
      </c>
      <c r="I246" s="41">
        <f t="shared" si="25"/>
        <v>0.26890948521412461</v>
      </c>
      <c r="J246" s="41">
        <f t="shared" si="26"/>
        <v>0.59803881289640071</v>
      </c>
      <c r="K246" s="41">
        <f t="shared" si="27"/>
        <v>0.11703753124628956</v>
      </c>
      <c r="L246" s="41">
        <f t="shared" si="28"/>
        <v>1.0602734173895055E-2</v>
      </c>
      <c r="M246" s="42">
        <f t="shared" si="29"/>
        <v>5.4114364692901011E-3</v>
      </c>
    </row>
    <row r="247" spans="1:13" ht="15" customHeight="1" x14ac:dyDescent="0.2">
      <c r="A247" s="47">
        <f t="shared" si="30"/>
        <v>235</v>
      </c>
      <c r="B247" s="48">
        <f>E246*(Ph_sa/(1+((E246+F246)*10^-5)))+F246*(Ph_a/(1+((E246+F246)*10^-5)))</f>
        <v>1016157.2676884357</v>
      </c>
      <c r="C247" s="49">
        <f>Psj_h*B246+Psj_sj*C246</f>
        <v>2260937.8461072375</v>
      </c>
      <c r="D247" s="48">
        <f>Plj_sj*C246+Plj_lj*D246</f>
        <v>442754.360636806</v>
      </c>
      <c r="E247" s="48">
        <f>Psa_lj*D246+Psa_sa*E246</f>
        <v>40137.535394187842</v>
      </c>
      <c r="F247" s="48">
        <f>Pa_sa*E246+Pa_a*F246</f>
        <v>20513.663024655678</v>
      </c>
      <c r="G247" s="48">
        <f t="shared" si="31"/>
        <v>3780500.6728513232</v>
      </c>
      <c r="H247" s="43">
        <f t="shared" si="24"/>
        <v>1.0063501228665279</v>
      </c>
      <c r="I247" s="41">
        <f t="shared" si="25"/>
        <v>0.26878907203633196</v>
      </c>
      <c r="J247" s="41">
        <f t="shared" si="26"/>
        <v>0.5980524913918337</v>
      </c>
      <c r="K247" s="41">
        <f t="shared" si="27"/>
        <v>0.11711527095242454</v>
      </c>
      <c r="L247" s="41">
        <f t="shared" si="28"/>
        <v>1.0616989353401007E-2</v>
      </c>
      <c r="M247" s="42">
        <f t="shared" si="29"/>
        <v>5.4261762660086756E-3</v>
      </c>
    </row>
    <row r="248" spans="1:13" ht="15" customHeight="1" x14ac:dyDescent="0.2">
      <c r="A248" s="47">
        <f t="shared" si="30"/>
        <v>236</v>
      </c>
      <c r="B248" s="48">
        <f>E247*(Ph_sa/(1+((E247+F247)*10^-5)))+F247*(Ph_a/(1+((E247+F247)*10^-5)))</f>
        <v>1022160.0500154016</v>
      </c>
      <c r="C248" s="49">
        <f>Psj_h*B247+Psj_sj*C247</f>
        <v>2275345.461503082</v>
      </c>
      <c r="D248" s="48">
        <f>Plj_sj*C247+Plj_lj*D247</f>
        <v>445856.67337547039</v>
      </c>
      <c r="E248" s="48">
        <f>Psa_lj*D247+Psa_sa*E247</f>
        <v>40445.810510563431</v>
      </c>
      <c r="F248" s="48">
        <f>Pa_sa*E247+Pa_a*F247</f>
        <v>20699.321216403147</v>
      </c>
      <c r="G248" s="48">
        <f t="shared" si="31"/>
        <v>3804507.3166209203</v>
      </c>
      <c r="H248" s="43">
        <f t="shared" si="24"/>
        <v>1.0062106434181846</v>
      </c>
      <c r="I248" s="41">
        <f t="shared" si="25"/>
        <v>0.26867080674279309</v>
      </c>
      <c r="J248" s="41">
        <f t="shared" si="26"/>
        <v>0.59806573417868825</v>
      </c>
      <c r="K248" s="41">
        <f t="shared" si="27"/>
        <v>0.11719169823320789</v>
      </c>
      <c r="L248" s="41">
        <f t="shared" si="28"/>
        <v>1.0631024504504439E-2</v>
      </c>
      <c r="M248" s="42">
        <f t="shared" si="29"/>
        <v>5.4407363408063647E-3</v>
      </c>
    </row>
    <row r="249" spans="1:13" ht="15" customHeight="1" x14ac:dyDescent="0.2">
      <c r="A249" s="47">
        <f t="shared" si="30"/>
        <v>237</v>
      </c>
      <c r="B249" s="48">
        <f>E248*(Ph_sa/(1+((E248+F248)*10^-5)))+F248*(Ph_a/(1+((E248+F248)*10^-5)))</f>
        <v>1028063.7442245054</v>
      </c>
      <c r="C249" s="49">
        <f>Psj_h*B248+Psj_sj*C248</f>
        <v>2289525.8931970624</v>
      </c>
      <c r="D249" s="48">
        <f>Plj_sj*C248+Plj_lj*D248</f>
        <v>448913.30516963068</v>
      </c>
      <c r="E249" s="48">
        <f>Psa_lj*D248+Psa_sa*E248</f>
        <v>40749.891854841379</v>
      </c>
      <c r="F249" s="48">
        <f>Pa_sa*E248+Pa_a*F248</f>
        <v>20882.92050028747</v>
      </c>
      <c r="G249" s="48">
        <f t="shared" si="31"/>
        <v>3828135.7549463273</v>
      </c>
      <c r="H249" s="43">
        <f t="shared" si="24"/>
        <v>1.0060737703209994</v>
      </c>
      <c r="I249" s="41">
        <f t="shared" si="25"/>
        <v>0.2685546725703617</v>
      </c>
      <c r="J249" s="41">
        <f t="shared" si="26"/>
        <v>0.59807855304994606</v>
      </c>
      <c r="K249" s="41">
        <f t="shared" si="27"/>
        <v>0.11726681964964032</v>
      </c>
      <c r="L249" s="41">
        <f t="shared" si="28"/>
        <v>1.0644839802817472E-2</v>
      </c>
      <c r="M249" s="42">
        <f t="shared" si="29"/>
        <v>5.4551149272344078E-3</v>
      </c>
    </row>
    <row r="250" spans="1:13" ht="15" customHeight="1" x14ac:dyDescent="0.2">
      <c r="A250" s="47">
        <f t="shared" si="30"/>
        <v>238</v>
      </c>
      <c r="B250" s="48">
        <f>E249*(Ph_sa/(1+((E249+F249)*10^-5)))+F249*(Ph_a/(1+((E249+F249)*10^-5)))</f>
        <v>1033868.8289779657</v>
      </c>
      <c r="C250" s="49">
        <f>Psj_h*B249+Psj_sj*C249</f>
        <v>2303479.7302690763</v>
      </c>
      <c r="D250" s="48">
        <f>Plj_sj*C249+Plj_lj*D249</f>
        <v>451924.22204536863</v>
      </c>
      <c r="E250" s="48">
        <f>Psa_lj*D249+Psa_sa*E249</f>
        <v>41049.759982685529</v>
      </c>
      <c r="F250" s="48">
        <f>Pa_sa*E249+Pa_a*F249</f>
        <v>21064.431004381036</v>
      </c>
      <c r="G250" s="48">
        <f t="shared" si="31"/>
        <v>3851386.9722794769</v>
      </c>
      <c r="H250" s="43">
        <f t="shared" si="24"/>
        <v>1.0059394774290122</v>
      </c>
      <c r="I250" s="41">
        <f t="shared" si="25"/>
        <v>0.26844065174942977</v>
      </c>
      <c r="J250" s="41">
        <f t="shared" si="26"/>
        <v>0.598090959659071</v>
      </c>
      <c r="K250" s="41">
        <f t="shared" si="27"/>
        <v>0.11734064255243958</v>
      </c>
      <c r="L250" s="41">
        <f t="shared" si="28"/>
        <v>1.0658435591682409E-2</v>
      </c>
      <c r="M250" s="42">
        <f t="shared" si="29"/>
        <v>5.4693104473773173E-3</v>
      </c>
    </row>
    <row r="251" spans="1:13" ht="15" customHeight="1" x14ac:dyDescent="0.2">
      <c r="A251" s="47">
        <f t="shared" si="30"/>
        <v>239</v>
      </c>
      <c r="B251" s="48">
        <f>E250*(Ph_sa/(1+((E250+F250)*10^-5)))+F250*(Ph_a/(1+((E250+F250)*10^-5)))</f>
        <v>1039575.8381905776</v>
      </c>
      <c r="C251" s="49">
        <f>Psj_h*B250+Psj_sj*C250</f>
        <v>2317207.7099392875</v>
      </c>
      <c r="D251" s="48">
        <f>Plj_sj*C250+Plj_lj*D250</f>
        <v>454889.42563144432</v>
      </c>
      <c r="E251" s="48">
        <f>Psa_lj*D250+Psa_sa*E250</f>
        <v>41345.39927175254</v>
      </c>
      <c r="F251" s="48">
        <f>Pa_sa*E250+Pa_a*F250</f>
        <v>21243.825238660407</v>
      </c>
      <c r="G251" s="48">
        <f t="shared" si="31"/>
        <v>3874262.1982717225</v>
      </c>
      <c r="H251" s="43">
        <f t="shared" si="24"/>
        <v>1.0058077376554275</v>
      </c>
      <c r="I251" s="41">
        <f t="shared" si="25"/>
        <v>0.26832872557110976</v>
      </c>
      <c r="J251" s="41">
        <f t="shared" si="26"/>
        <v>0.59810296550733588</v>
      </c>
      <c r="K251" s="41">
        <f t="shared" si="27"/>
        <v>0.11741317503868656</v>
      </c>
      <c r="L251" s="41">
        <f t="shared" si="28"/>
        <v>1.0671812375062378E-2</v>
      </c>
      <c r="M251" s="42">
        <f t="shared" si="29"/>
        <v>5.4833215078053076E-3</v>
      </c>
    </row>
    <row r="252" spans="1:13" ht="15" customHeight="1" x14ac:dyDescent="0.2">
      <c r="A252" s="47">
        <f t="shared" si="30"/>
        <v>240</v>
      </c>
      <c r="B252" s="48">
        <f>E251*(Ph_sa/(1+((E251+F251)*10^-5)))+F251*(Ph_a/(1+((E251+F251)*10^-5)))</f>
        <v>1045185.3581688736</v>
      </c>
      <c r="C252" s="49">
        <f>Psj_h*B251+Psj_sj*C251</f>
        <v>2330710.7108659586</v>
      </c>
      <c r="D252" s="48">
        <f>Plj_sj*C251+Plj_lj*D251</f>
        <v>457808.95182646427</v>
      </c>
      <c r="E252" s="48">
        <f>Psa_lj*D251+Psa_sa*E251</f>
        <v>41636.797806782466</v>
      </c>
      <c r="F252" s="48">
        <f>Pa_sa*E251+Pa_a*F251</f>
        <v>21421.078059545689</v>
      </c>
      <c r="G252" s="48">
        <f t="shared" si="31"/>
        <v>3896762.8967276248</v>
      </c>
      <c r="H252" s="43">
        <f t="shared" si="24"/>
        <v>1.0056785230493672</v>
      </c>
      <c r="I252" s="41">
        <f t="shared" si="25"/>
        <v>0.2682188744525838</v>
      </c>
      <c r="J252" s="41">
        <f t="shared" si="26"/>
        <v>0.59811458193240696</v>
      </c>
      <c r="K252" s="41">
        <f t="shared" si="27"/>
        <v>0.11748442590923799</v>
      </c>
      <c r="L252" s="41">
        <f t="shared" si="28"/>
        <v>1.0684970810450823E-2</v>
      </c>
      <c r="M252" s="42">
        <f t="shared" si="29"/>
        <v>5.4971468953203227E-3</v>
      </c>
    </row>
    <row r="253" spans="1:13" ht="15" customHeight="1" x14ac:dyDescent="0.2">
      <c r="A253" s="47">
        <f t="shared" si="30"/>
        <v>241</v>
      </c>
      <c r="B253" s="48">
        <f>E252*(Ph_sa/(1+((E252+F252)*10^-5)))+F252*(Ph_a/(1+((E252+F252)*10^-5)))</f>
        <v>1050698.0247968603</v>
      </c>
      <c r="C253" s="49">
        <f>Psj_h*B252+Psj_sj*C252</f>
        <v>2343989.7465027585</v>
      </c>
      <c r="D253" s="48">
        <f>Plj_sj*C252+Plj_lj*D252</f>
        <v>460682.86946159811</v>
      </c>
      <c r="E253" s="48">
        <f>Psa_lj*D252+Psa_sa*E252</f>
        <v>41923.947262370799</v>
      </c>
      <c r="F253" s="48">
        <f>Pa_sa*E252+Pa_a*F252</f>
        <v>21596.166631023232</v>
      </c>
      <c r="G253" s="48">
        <f t="shared" si="31"/>
        <v>3918890.7546546115</v>
      </c>
      <c r="H253" s="43">
        <f t="shared" si="24"/>
        <v>1.005551804869955</v>
      </c>
      <c r="I253" s="41">
        <f t="shared" si="25"/>
        <v>0.268111078000556</v>
      </c>
      <c r="J253" s="41">
        <f t="shared" si="26"/>
        <v>0.59812582009812731</v>
      </c>
      <c r="K253" s="41">
        <f t="shared" si="27"/>
        <v>0.11755440462697972</v>
      </c>
      <c r="L253" s="41">
        <f t="shared" si="28"/>
        <v>1.0697911701819239E-2</v>
      </c>
      <c r="M253" s="42">
        <f t="shared" si="29"/>
        <v>5.5107855725175974E-3</v>
      </c>
    </row>
    <row r="254" spans="1:13" ht="15" customHeight="1" x14ac:dyDescent="0.2">
      <c r="A254" s="47">
        <f t="shared" si="30"/>
        <v>242</v>
      </c>
      <c r="B254" s="48">
        <f>E253*(Ph_sa/(1+((E253+F253)*10^-5)))+F253*(Ph_a/(1+((E253+F253)*10^-5)))</f>
        <v>1056114.5207726429</v>
      </c>
      <c r="C254" s="49">
        <f>Psj_h*B253+Psj_sj*C253</f>
        <v>2357045.9585293196</v>
      </c>
      <c r="D254" s="48">
        <f>Plj_sj*C253+Plj_lj*D253</f>
        <v>463511.27896267537</v>
      </c>
      <c r="E254" s="48">
        <f>Psa_lj*D253+Psa_sa*E253</f>
        <v>42206.842783868822</v>
      </c>
      <c r="F254" s="48">
        <f>Pa_sa*E253+Pa_a*F253</f>
        <v>21769.070382617567</v>
      </c>
      <c r="G254" s="48">
        <f t="shared" si="31"/>
        <v>3940647.6714311242</v>
      </c>
      <c r="H254" s="43">
        <f t="shared" si="24"/>
        <v>1.0054275536577226</v>
      </c>
      <c r="I254" s="41">
        <f t="shared" si="25"/>
        <v>0.26800531507276165</v>
      </c>
      <c r="J254" s="41">
        <f t="shared" si="26"/>
        <v>0.59813669098544697</v>
      </c>
      <c r="K254" s="41">
        <f t="shared" si="27"/>
        <v>0.11762312127598611</v>
      </c>
      <c r="L254" s="41">
        <f t="shared" si="28"/>
        <v>1.0710635992621124E-2</v>
      </c>
      <c r="M254" s="42">
        <f t="shared" si="29"/>
        <v>5.5242366731841569E-3</v>
      </c>
    </row>
    <row r="255" spans="1:13" ht="15" customHeight="1" x14ac:dyDescent="0.2">
      <c r="A255" s="47">
        <f t="shared" si="30"/>
        <v>243</v>
      </c>
      <c r="B255" s="48">
        <f>E254*(Ph_sa/(1+((E254+F254)*10^-5)))+F254*(Ph_a/(1+((E254+F254)*10^-5)))</f>
        <v>1061435.5728997858</v>
      </c>
      <c r="C255" s="49">
        <f>Psj_h*B254+Psj_sj*C254</f>
        <v>2369880.6103676455</v>
      </c>
      <c r="D255" s="48">
        <f>Plj_sj*C254+Plj_lj*D254</f>
        <v>466294.31101525004</v>
      </c>
      <c r="E255" s="48">
        <f>Psa_lj*D254+Psa_sa*E254</f>
        <v>42485.482866838509</v>
      </c>
      <c r="F255" s="48">
        <f>Pa_sa*E254+Pa_a*F254</f>
        <v>21939.770964476069</v>
      </c>
      <c r="G255" s="48">
        <f t="shared" si="31"/>
        <v>3962035.7481139963</v>
      </c>
      <c r="H255" s="43">
        <f t="shared" si="24"/>
        <v>1.0053057393033122</v>
      </c>
      <c r="I255" s="41">
        <f t="shared" si="25"/>
        <v>0.26790156383749164</v>
      </c>
      <c r="J255" s="41">
        <f t="shared" si="26"/>
        <v>0.59814720538444244</v>
      </c>
      <c r="K255" s="41">
        <f t="shared" si="27"/>
        <v>0.1176905865216423</v>
      </c>
      <c r="L255" s="41">
        <f t="shared" si="28"/>
        <v>1.0723144758868569E-2</v>
      </c>
      <c r="M255" s="42">
        <f t="shared" si="29"/>
        <v>5.5374994975549664E-3</v>
      </c>
    </row>
    <row r="256" spans="1:13" ht="15" customHeight="1" x14ac:dyDescent="0.2">
      <c r="A256" s="47">
        <f t="shared" si="30"/>
        <v>244</v>
      </c>
      <c r="B256" s="48">
        <f>E255*(Ph_sa/(1+((E255+F255)*10^-5)))+F255*(Ph_a/(1+((E255+F255)*10^-5)))</f>
        <v>1066661.9494368143</v>
      </c>
      <c r="C256" s="49">
        <f>Psj_h*B255+Psj_sj*C255</f>
        <v>2382495.0807958101</v>
      </c>
      <c r="D256" s="48">
        <f>Plj_sj*C255+Plj_lj*D255</f>
        <v>469032.12523597619</v>
      </c>
      <c r="E256" s="48">
        <f>Psa_lj*D255+Psa_sa*E255</f>
        <v>42759.869235466962</v>
      </c>
      <c r="F256" s="48">
        <f>Pa_sa*E255+Pa_a*F255</f>
        <v>22108.252199826056</v>
      </c>
      <c r="G256" s="48">
        <f t="shared" si="31"/>
        <v>3983057.2769038933</v>
      </c>
      <c r="H256" s="43">
        <f t="shared" si="24"/>
        <v>1.005186331113491</v>
      </c>
      <c r="I256" s="41">
        <f t="shared" si="25"/>
        <v>0.26779980183110774</v>
      </c>
      <c r="J256" s="41">
        <f t="shared" si="26"/>
        <v>0.59815737388736956</v>
      </c>
      <c r="K256" s="41">
        <f t="shared" si="27"/>
        <v>0.11775681157177931</v>
      </c>
      <c r="L256" s="41">
        <f t="shared" si="28"/>
        <v>1.0735439202296641E-2</v>
      </c>
      <c r="M256" s="42">
        <f t="shared" si="29"/>
        <v>5.5505735074468281E-3</v>
      </c>
    </row>
    <row r="257" spans="1:13" ht="15" customHeight="1" x14ac:dyDescent="0.2">
      <c r="A257" s="47">
        <f t="shared" si="30"/>
        <v>245</v>
      </c>
      <c r="B257" s="48">
        <f>E256*(Ph_sa/(1+((E256+F256)*10^-5)))+F256*(Ph_a/(1+((E256+F256)*10^-5)))</f>
        <v>1071794.4575078329</v>
      </c>
      <c r="C257" s="49">
        <f>Psj_h*B256+Psj_sj*C256</f>
        <v>2394890.8576693041</v>
      </c>
      <c r="D257" s="48">
        <f>Plj_sj*C256+Plj_lj*D256</f>
        <v>471724.90885339683</v>
      </c>
      <c r="E257" s="48">
        <f>Psa_lj*D256+Psa_sa*E256</f>
        <v>43030.006720323705</v>
      </c>
      <c r="F257" s="48">
        <f>Pa_sa*E256+Pa_a*F256</f>
        <v>22274.50003505938</v>
      </c>
      <c r="G257" s="48">
        <f t="shared" si="31"/>
        <v>4003714.7307859166</v>
      </c>
      <c r="H257" s="43">
        <f t="shared" si="24"/>
        <v>1.0050692978744697</v>
      </c>
      <c r="I257" s="41">
        <f t="shared" si="25"/>
        <v>0.26770000601352612</v>
      </c>
      <c r="J257" s="41">
        <f t="shared" si="26"/>
        <v>0.59816720688269287</v>
      </c>
      <c r="K257" s="41">
        <f t="shared" si="27"/>
        <v>0.11782180813886275</v>
      </c>
      <c r="L257" s="41">
        <f t="shared" si="28"/>
        <v>1.0747520643629136E-2</v>
      </c>
      <c r="M257" s="42">
        <f t="shared" si="29"/>
        <v>5.5634583212892811E-3</v>
      </c>
    </row>
    <row r="258" spans="1:13" ht="15" customHeight="1" x14ac:dyDescent="0.2">
      <c r="A258" s="47">
        <f t="shared" si="30"/>
        <v>246</v>
      </c>
      <c r="B258" s="48">
        <f>E257*(Ph_sa/(1+((E257+F257)*10^-5)))+F257*(Ph_a/(1+((E257+F257)*10^-5)))</f>
        <v>1076833.940576836</v>
      </c>
      <c r="C258" s="49">
        <f>Psj_h*B257+Psj_sj*C257</f>
        <v>2407069.5317593077</v>
      </c>
      <c r="D258" s="48">
        <f>Plj_sj*C257+Plj_lj*D257</f>
        <v>474372.87540101266</v>
      </c>
      <c r="E258" s="48">
        <f>Psa_lj*D257+Psa_sa*E257</f>
        <v>43295.903135822366</v>
      </c>
      <c r="F258" s="48">
        <f>Pa_sa*E257+Pa_a*F257</f>
        <v>22438.50248769403</v>
      </c>
      <c r="G258" s="48">
        <f t="shared" si="31"/>
        <v>4024010.7533606724</v>
      </c>
      <c r="H258" s="43">
        <f t="shared" si="24"/>
        <v>1.0049546079125629</v>
      </c>
      <c r="I258" s="41">
        <f t="shared" si="25"/>
        <v>0.2676021528216625</v>
      </c>
      <c r="J258" s="41">
        <f t="shared" si="26"/>
        <v>0.5981767145500374</v>
      </c>
      <c r="K258" s="41">
        <f t="shared" si="27"/>
        <v>0.117885588403271</v>
      </c>
      <c r="L258" s="41">
        <f t="shared" si="28"/>
        <v>1.0759390515958134E-2</v>
      </c>
      <c r="M258" s="42">
        <f t="shared" si="29"/>
        <v>5.5761537090710817E-3</v>
      </c>
    </row>
    <row r="259" spans="1:13" ht="15" customHeight="1" x14ac:dyDescent="0.2">
      <c r="A259" s="47">
        <f t="shared" si="30"/>
        <v>247</v>
      </c>
      <c r="B259" s="48">
        <f>E258*(Ph_sa/(1+((E258+F258)*10^-5)))+F258*(Ph_a/(1+((E258+F258)*10^-5)))</f>
        <v>1081781.2759879071</v>
      </c>
      <c r="C259" s="49">
        <f>Psj_h*B258+Psj_sj*C258</f>
        <v>2419032.7907161573</v>
      </c>
      <c r="D259" s="48">
        <f>Plj_sj*C258+Plj_lj*D258</f>
        <v>476976.26342526416</v>
      </c>
      <c r="E259" s="48">
        <f>Psa_lj*D258+Psa_sa*E258</f>
        <v>43557.569157726386</v>
      </c>
      <c r="F259" s="48">
        <f>Pa_sa*E258+Pa_a*F258</f>
        <v>22600.24959245589</v>
      </c>
      <c r="G259" s="48">
        <f t="shared" si="31"/>
        <v>4043948.1488795113</v>
      </c>
      <c r="H259" s="43">
        <f t="shared" si="24"/>
        <v>1.0048422291521992</v>
      </c>
      <c r="I259" s="41">
        <f t="shared" si="25"/>
        <v>0.2675062182208357</v>
      </c>
      <c r="J259" s="41">
        <f t="shared" si="26"/>
        <v>0.59818590685600603</v>
      </c>
      <c r="K259" s="41">
        <f t="shared" si="27"/>
        <v>0.11794816497768987</v>
      </c>
      <c r="L259" s="41">
        <f t="shared" si="28"/>
        <v>1.0771050358248343E-2</v>
      </c>
      <c r="M259" s="42">
        <f t="shared" si="29"/>
        <v>5.5886595872199595E-3</v>
      </c>
    </row>
    <row r="260" spans="1:13" ht="15" customHeight="1" x14ac:dyDescent="0.2">
      <c r="A260" s="47">
        <f t="shared" si="30"/>
        <v>248</v>
      </c>
      <c r="B260" s="48">
        <f>E259*(Ph_sa/(1+((E259+F259)*10^-5)))+F259*(Ph_a/(1+((E259+F259)*10^-5)))</f>
        <v>1086637.3725731317</v>
      </c>
      <c r="C260" s="49">
        <f>Psj_h*B259+Psj_sj*C259</f>
        <v>2430782.413165296</v>
      </c>
      <c r="D260" s="48">
        <f>Plj_sj*C259+Plj_lj*D259</f>
        <v>479535.33521083696</v>
      </c>
      <c r="E260" s="48">
        <f>Psa_lj*D259+Psa_sa*E259</f>
        <v>43815.018201016501</v>
      </c>
      <c r="F260" s="48">
        <f>Pa_sa*E259+Pa_a*F259</f>
        <v>22759.733345716752</v>
      </c>
      <c r="G260" s="48">
        <f t="shared" si="31"/>
        <v>4063529.8724959977</v>
      </c>
      <c r="H260" s="43">
        <f t="shared" si="24"/>
        <v>1.0047321291713309</v>
      </c>
      <c r="I260" s="41">
        <f t="shared" si="25"/>
        <v>0.26741217775413362</v>
      </c>
      <c r="J260" s="41">
        <f t="shared" si="26"/>
        <v>0.59819479355081084</v>
      </c>
      <c r="K260" s="41">
        <f t="shared" si="27"/>
        <v>0.11800955087264693</v>
      </c>
      <c r="L260" s="41">
        <f t="shared" si="28"/>
        <v>1.0782501808976096E-2</v>
      </c>
      <c r="M260" s="42">
        <f t="shared" si="29"/>
        <v>5.6009760134325594E-3</v>
      </c>
    </row>
    <row r="261" spans="1:13" ht="15" customHeight="1" x14ac:dyDescent="0.2">
      <c r="A261" s="47">
        <f t="shared" si="30"/>
        <v>249</v>
      </c>
      <c r="B261" s="48">
        <f>E260*(Ph_sa/(1+((E260+F260)*10^-5)))+F260*(Ph_a/(1+((E260+F260)*10^-5)))</f>
        <v>1091403.1683297304</v>
      </c>
      <c r="C261" s="49">
        <f>Psj_h*B260+Psj_sj*C260</f>
        <v>2442320.2629420669</v>
      </c>
      <c r="D261" s="48">
        <f>Plj_sj*C260+Plj_lj*D260</f>
        <v>482050.37552548083</v>
      </c>
      <c r="E261" s="48">
        <f>Psa_lj*D260+Psa_sa*E260</f>
        <v>44068.266298416034</v>
      </c>
      <c r="F261" s="48">
        <f>Pa_sa*E260+Pa_a*F260</f>
        <v>22916.947648516994</v>
      </c>
      <c r="G261" s="48">
        <f t="shared" si="31"/>
        <v>4082759.020744211</v>
      </c>
      <c r="H261" s="43">
        <f t="shared" si="24"/>
        <v>1.0046242752542671</v>
      </c>
      <c r="I261" s="41">
        <f t="shared" si="25"/>
        <v>0.26732000658975652</v>
      </c>
      <c r="J261" s="41">
        <f t="shared" si="26"/>
        <v>0.59820338416566088</v>
      </c>
      <c r="K261" s="41">
        <f t="shared" si="27"/>
        <v>0.11806975946320046</v>
      </c>
      <c r="L261" s="41">
        <f t="shared" si="28"/>
        <v>1.0793746599911549E-2</v>
      </c>
      <c r="M261" s="42">
        <f t="shared" si="29"/>
        <v>5.613103181470569E-3</v>
      </c>
    </row>
    <row r="262" spans="1:13" ht="15" customHeight="1" x14ac:dyDescent="0.2">
      <c r="A262" s="47">
        <f t="shared" si="30"/>
        <v>250</v>
      </c>
      <c r="B262" s="48">
        <f>E261*(Ph_sa/(1+((E261+F261)*10^-5)))+F261*(Ph_a/(1+((E261+F261)*10^-5)))</f>
        <v>1096079.6281675699</v>
      </c>
      <c r="C262" s="49">
        <f>Psj_h*B261+Psj_sj*C261</f>
        <v>2453648.2834708411</v>
      </c>
      <c r="D262" s="48">
        <f>Plj_sj*C261+Plj_lj*D261</f>
        <v>484521.69038632093</v>
      </c>
      <c r="E262" s="48">
        <f>Psa_lj*D261+Psa_sa*E261</f>
        <v>44317.331979848845</v>
      </c>
      <c r="F262" s="48">
        <f>Pa_sa*E261+Pa_a*F261</f>
        <v>23071.888248393177</v>
      </c>
      <c r="G262" s="48">
        <f t="shared" si="31"/>
        <v>4101638.8222529739</v>
      </c>
      <c r="H262" s="43">
        <f t="shared" si="24"/>
        <v>1.0045186344419892</v>
      </c>
      <c r="I262" s="41">
        <f t="shared" si="25"/>
        <v>0.26722967956635157</v>
      </c>
      <c r="J262" s="41">
        <f t="shared" si="26"/>
        <v>0.59821168801086333</v>
      </c>
      <c r="K262" s="41">
        <f t="shared" si="27"/>
        <v>0.11812880445679511</v>
      </c>
      <c r="L262" s="41">
        <f t="shared" si="28"/>
        <v>1.0804786550051704E-2</v>
      </c>
      <c r="M262" s="42">
        <f t="shared" si="29"/>
        <v>5.6250414159382534E-3</v>
      </c>
    </row>
    <row r="263" spans="1:13" ht="15" customHeight="1" x14ac:dyDescent="0.2">
      <c r="A263" s="47">
        <f t="shared" si="30"/>
        <v>251</v>
      </c>
      <c r="B263" s="48">
        <f>E262*(Ph_sa/(1+((E262+F262)*10^-5)))+F262*(Ph_a/(1+((E262+F262)*10^-5)))</f>
        <v>1100667.7417279517</v>
      </c>
      <c r="C263" s="49">
        <f>Psj_h*B262+Psj_sj*C262</f>
        <v>2464768.492293111</v>
      </c>
      <c r="D263" s="48">
        <f>Plj_sj*C262+Plj_lj*D262</f>
        <v>486949.60584943765</v>
      </c>
      <c r="E263" s="48">
        <f>Psa_lj*D262+Psa_sa*E262</f>
        <v>44562.236153083431</v>
      </c>
      <c r="F263" s="48">
        <f>Pa_sa*E262+Pa_a*F262</f>
        <v>23224.552680222147</v>
      </c>
      <c r="G263" s="48">
        <f t="shared" si="31"/>
        <v>4120172.6287038061</v>
      </c>
      <c r="H263" s="43">
        <f t="shared" si="24"/>
        <v>1.0044151735799913</v>
      </c>
      <c r="I263" s="41">
        <f t="shared" si="25"/>
        <v>0.26714117123636599</v>
      </c>
      <c r="J263" s="41">
        <f t="shared" si="26"/>
        <v>0.59821971417457809</v>
      </c>
      <c r="K263" s="41">
        <f t="shared" si="27"/>
        <v>0.11818669986228963</v>
      </c>
      <c r="L263" s="41">
        <f t="shared" si="28"/>
        <v>1.081562355971055E-2</v>
      </c>
      <c r="M263" s="42">
        <f t="shared" si="29"/>
        <v>5.6367911670556683E-3</v>
      </c>
    </row>
    <row r="264" spans="1:13" ht="15" customHeight="1" x14ac:dyDescent="0.2">
      <c r="A264" s="47">
        <f t="shared" si="30"/>
        <v>252</v>
      </c>
      <c r="B264" s="48">
        <f>E263*(Ph_sa/(1+((E263+F263)*10^-5)))+F263*(Ph_a/(1+((E263+F263)*10^-5)))</f>
        <v>1105168.521274263</v>
      </c>
      <c r="C264" s="49">
        <f>Psj_h*B263+Psj_sj*C263</f>
        <v>2475682.9757484244</v>
      </c>
      <c r="D264" s="48">
        <f>Plj_sj*C263+Plj_lj*D263</f>
        <v>489334.46682429488</v>
      </c>
      <c r="E264" s="48">
        <f>Psa_lj*D263+Psa_sa*E263</f>
        <v>44803.001985796451</v>
      </c>
      <c r="F264" s="48">
        <f>Pa_sa*E263+Pa_a*F263</f>
        <v>23374.940206284275</v>
      </c>
      <c r="G264" s="48">
        <f t="shared" si="31"/>
        <v>4138363.9060390629</v>
      </c>
      <c r="H264" s="43">
        <f t="shared" si="24"/>
        <v>1.004313859363702</v>
      </c>
      <c r="I264" s="41">
        <f t="shared" si="25"/>
        <v>0.26705445590744314</v>
      </c>
      <c r="J264" s="41">
        <f t="shared" si="26"/>
        <v>0.59822747152218569</v>
      </c>
      <c r="K264" s="41">
        <f t="shared" si="27"/>
        <v>0.11824345996015846</v>
      </c>
      <c r="L264" s="41">
        <f t="shared" si="28"/>
        <v>1.0826259604771824E-2</v>
      </c>
      <c r="M264" s="42">
        <f t="shared" si="29"/>
        <v>5.6483530054409949E-3</v>
      </c>
    </row>
    <row r="265" spans="1:13" ht="15" customHeight="1" x14ac:dyDescent="0.2">
      <c r="A265" s="47">
        <f t="shared" si="30"/>
        <v>253</v>
      </c>
      <c r="B265" s="48">
        <f>E264*(Ph_sa/(1+((E264+F264)*10^-5)))+F264*(Ph_a/(1+((E264+F264)*10^-5)))</f>
        <v>1109582.9996548477</v>
      </c>
      <c r="C265" s="49">
        <f>Psj_h*B264+Psj_sj*C264</f>
        <v>2486393.8838112699</v>
      </c>
      <c r="D265" s="48">
        <f>Plj_sj*C264+Plj_lj*D264</f>
        <v>491676.63591441012</v>
      </c>
      <c r="E265" s="48">
        <f>Psa_lj*D264+Psa_sa*E264</f>
        <v>45039.654789268774</v>
      </c>
      <c r="F265" s="48">
        <f>Pa_sa*E264+Pa_a*F264</f>
        <v>23523.051755739183</v>
      </c>
      <c r="G265" s="48">
        <f t="shared" si="31"/>
        <v>4156216.2259255359</v>
      </c>
      <c r="H265" s="43">
        <f t="shared" si="24"/>
        <v>1.0042146583815414</v>
      </c>
      <c r="I265" s="41">
        <f t="shared" si="25"/>
        <v>0.26696950768189587</v>
      </c>
      <c r="J265" s="41">
        <f t="shared" si="26"/>
        <v>0.59823496869621651</v>
      </c>
      <c r="K265" s="41">
        <f t="shared" si="27"/>
        <v>0.11829909927386419</v>
      </c>
      <c r="L265" s="41">
        <f t="shared" si="28"/>
        <v>1.083669673110884E-2</v>
      </c>
      <c r="M265" s="42">
        <f t="shared" si="29"/>
        <v>5.6597276169145653E-3</v>
      </c>
    </row>
    <row r="266" spans="1:13" ht="15" customHeight="1" x14ac:dyDescent="0.2">
      <c r="A266" s="47">
        <f t="shared" si="30"/>
        <v>254</v>
      </c>
      <c r="B266" s="48">
        <f>E265*(Ph_sa/(1+((E265+F265)*10^-5)))+F265*(Ph_a/(1+((E265+F265)*10^-5)))</f>
        <v>1113912.2283381994</v>
      </c>
      <c r="C266" s="49">
        <f>Psj_h*B265+Psj_sj*C265</f>
        <v>2496903.4250863451</v>
      </c>
      <c r="D266" s="48">
        <f>Plj_sj*C265+Plj_lj*D265</f>
        <v>493976.49228548229</v>
      </c>
      <c r="E266" s="48">
        <f>Psa_lj*D265+Psa_sa*E265</f>
        <v>45272.221903907637</v>
      </c>
      <c r="F266" s="48">
        <f>Pa_sa*E265+Pa_a*F265</f>
        <v>23668.889863697805</v>
      </c>
      <c r="G266" s="48">
        <f t="shared" si="31"/>
        <v>4173733.2574776318</v>
      </c>
      <c r="H266" s="43">
        <f t="shared" si="24"/>
        <v>1.0041175371556845</v>
      </c>
      <c r="I266" s="41">
        <f t="shared" si="25"/>
        <v>0.26688630049429296</v>
      </c>
      <c r="J266" s="41">
        <f t="shared" si="26"/>
        <v>0.59824221411680056</v>
      </c>
      <c r="K266" s="41">
        <f t="shared" si="27"/>
        <v>0.11835363254239532</v>
      </c>
      <c r="L266" s="41">
        <f t="shared" si="28"/>
        <v>1.0846937049174917E-2</v>
      </c>
      <c r="M266" s="42">
        <f t="shared" si="29"/>
        <v>5.6709157973363015E-3</v>
      </c>
    </row>
    <row r="267" spans="1:13" ht="15" customHeight="1" x14ac:dyDescent="0.2">
      <c r="A267" s="47">
        <f t="shared" si="30"/>
        <v>255</v>
      </c>
      <c r="B267" s="48">
        <f>E266*(Ph_sa/(1+((E266+F266)*10^-5)))+F266*(Ph_a/(1+((E266+F266)*10^-5)))</f>
        <v>1118157.2755203694</v>
      </c>
      <c r="C267" s="49">
        <f>Psj_h*B266+Psj_sj*C266</f>
        <v>2507213.861963985</v>
      </c>
      <c r="D267" s="48">
        <f>Plj_sj*C266+Plj_lj*D266</f>
        <v>496234.43056202313</v>
      </c>
      <c r="E267" s="48">
        <f>Psa_lj*D266+Psa_sa*E266</f>
        <v>45500.732586769955</v>
      </c>
      <c r="F267" s="48">
        <f>Pa_sa*E266+Pa_a*F266</f>
        <v>23812.458610064998</v>
      </c>
      <c r="G267" s="48">
        <f t="shared" si="31"/>
        <v>4190918.7592432122</v>
      </c>
      <c r="H267" s="43">
        <f t="shared" si="24"/>
        <v>1.0040224621805787</v>
      </c>
      <c r="I267" s="41">
        <f t="shared" si="25"/>
        <v>0.26680480814719587</v>
      </c>
      <c r="J267" s="41">
        <f t="shared" si="26"/>
        <v>0.59824921598259106</v>
      </c>
      <c r="K267" s="41">
        <f t="shared" si="27"/>
        <v>0.11840707469395856</v>
      </c>
      <c r="L267" s="41">
        <f t="shared" si="28"/>
        <v>1.0856982728767185E-2</v>
      </c>
      <c r="M267" s="42">
        <f t="shared" si="29"/>
        <v>5.6819184474873963E-3</v>
      </c>
    </row>
    <row r="268" spans="1:13" ht="15" customHeight="1" x14ac:dyDescent="0.2">
      <c r="A268" s="47">
        <f t="shared" si="30"/>
        <v>256</v>
      </c>
      <c r="B268" s="48">
        <f>E267*(Ph_sa/(1+((E267+F267)*10^-5)))+F267*(Ph_a/(1+((E267+F267)*10^-5)))</f>
        <v>1122319.2243042754</v>
      </c>
      <c r="C268" s="49">
        <f>Psj_h*B267+Psj_sj*C267</f>
        <v>2517327.5059369309</v>
      </c>
      <c r="D268" s="48">
        <f>Plj_sj*C267+Plj_lj*D267</f>
        <v>498450.85975337907</v>
      </c>
      <c r="E268" s="48">
        <f>Psa_lj*D267+Psa_sa*E267</f>
        <v>45725.217901243523</v>
      </c>
      <c r="F268" s="48">
        <f>Pa_sa*E267+Pa_a*F267</f>
        <v>23953.763558317296</v>
      </c>
      <c r="G268" s="48">
        <f t="shared" si="31"/>
        <v>4207776.5714541459</v>
      </c>
      <c r="H268" s="43">
        <f t="shared" si="24"/>
        <v>1.0039293999592958</v>
      </c>
      <c r="I268" s="41">
        <f t="shared" si="25"/>
        <v>0.26672500434509011</v>
      </c>
      <c r="J268" s="41">
        <f t="shared" si="26"/>
        <v>0.59825598227212418</v>
      </c>
      <c r="K268" s="41">
        <f t="shared" si="27"/>
        <v>0.11845944082081378</v>
      </c>
      <c r="L268" s="41">
        <f t="shared" si="28"/>
        <v>1.0866835993965705E-2</v>
      </c>
      <c r="M268" s="42">
        <f t="shared" si="29"/>
        <v>5.6927365680063255E-3</v>
      </c>
    </row>
    <row r="269" spans="1:13" ht="15" customHeight="1" x14ac:dyDescent="0.2">
      <c r="A269" s="47">
        <f t="shared" si="30"/>
        <v>257</v>
      </c>
      <c r="B269" s="48">
        <f>E268*(Ph_sa/(1+((E268+F268)*10^-5)))+F268*(Ph_a/(1+((E268+F268)*10^-5)))</f>
        <v>1126399.1709504211</v>
      </c>
      <c r="C269" s="49">
        <f>Psj_h*B268+Psj_sj*C268</f>
        <v>2527246.7130790483</v>
      </c>
      <c r="D269" s="48">
        <f>Plj_sj*C268+Plj_lj*D268</f>
        <v>500626.20220987755</v>
      </c>
      <c r="E269" s="48">
        <f>Psa_lj*D268+Psa_sa*E268</f>
        <v>45945.710609025635</v>
      </c>
      <c r="F269" s="48">
        <f>Pa_sa*E268+Pa_a*F268</f>
        <v>24092.811694370514</v>
      </c>
      <c r="G269" s="48">
        <f t="shared" si="31"/>
        <v>4224310.6085427431</v>
      </c>
      <c r="H269" s="43">
        <f t="shared" ref="H269:H332" si="32">G270/G269</f>
        <v>1.0038383170377743</v>
      </c>
      <c r="I269" s="41">
        <f t="shared" ref="I269:I332" si="33">B269/G269</f>
        <v>0.26664686272655364</v>
      </c>
      <c r="J269" s="41">
        <f t="shared" ref="J269:J332" si="34">C269/G269</f>
        <v>0.59826252074557329</v>
      </c>
      <c r="K269" s="41">
        <f t="shared" ref="K269:K332" si="35">D269/G269</f>
        <v>0.11851074615523553</v>
      </c>
      <c r="L269" s="41">
        <f t="shared" ref="L269:L332" si="36">E269/G269</f>
        <v>1.0876499118249141E-2</v>
      </c>
      <c r="M269" s="42">
        <f t="shared" ref="M269:M332" si="37">F269/G269</f>
        <v>5.7033712543883676E-3</v>
      </c>
    </row>
    <row r="270" spans="1:13" ht="15" customHeight="1" x14ac:dyDescent="0.2">
      <c r="A270" s="47">
        <f t="shared" ref="A270:A333" si="38">A269+1</f>
        <v>258</v>
      </c>
      <c r="B270" s="48">
        <f>E269*(Ph_sa/(1+((E269+F269)*10^-5)))+F269*(Ph_a/(1+((E269+F269)*10^-5)))</f>
        <v>1130398.2231983626</v>
      </c>
      <c r="C270" s="49">
        <f>Psj_h*B269+Psj_sj*C269</f>
        <v>2536973.8796861051</v>
      </c>
      <c r="D270" s="48">
        <f>Plj_sj*C269+Plj_lj*D269</f>
        <v>502760.89260969136</v>
      </c>
      <c r="E270" s="48">
        <f>Psa_lj*D269+Psa_sa*E269</f>
        <v>46162.245064521914</v>
      </c>
      <c r="F270" s="48">
        <f>Pa_sa*E269+Pa_a*F269</f>
        <v>24229.611365682314</v>
      </c>
      <c r="G270" s="48">
        <f t="shared" ref="G270:G333" si="39">SUM(B270:F270)</f>
        <v>4240524.8519243635</v>
      </c>
      <c r="H270" s="43">
        <f t="shared" si="32"/>
        <v>1.0037491800370271</v>
      </c>
      <c r="I270" s="41">
        <f t="shared" si="33"/>
        <v>0.26657035689470948</v>
      </c>
      <c r="J270" s="41">
        <f t="shared" si="34"/>
        <v>0.59826883894686256</v>
      </c>
      <c r="K270" s="41">
        <f t="shared" si="35"/>
        <v>0.11856100604658333</v>
      </c>
      <c r="L270" s="41">
        <f t="shared" si="36"/>
        <v>1.0885974419787527E-2</v>
      </c>
      <c r="M270" s="42">
        <f t="shared" si="37"/>
        <v>5.7138236920570903E-3</v>
      </c>
    </row>
    <row r="271" spans="1:13" ht="15" customHeight="1" x14ac:dyDescent="0.2">
      <c r="A271" s="47">
        <f t="shared" si="38"/>
        <v>259</v>
      </c>
      <c r="B271" s="48">
        <f>E270*(Ph_sa/(1+((E270+F270)*10^-5)))+F270*(Ph_a/(1+((E270+F270)*10^-5)))</f>
        <v>1134317.4986581104</v>
      </c>
      <c r="C271" s="49">
        <f>Psj_h*B270+Psj_sj*C270</f>
        <v>2546511.4380782265</v>
      </c>
      <c r="D271" s="48">
        <f>Plj_sj*C270+Plj_lj*D270</f>
        <v>504855.37697688019</v>
      </c>
      <c r="E271" s="48">
        <f>Psa_lj*D270+Psa_sa*E270</f>
        <v>46374.857111772471</v>
      </c>
      <c r="F271" s="48">
        <f>Pa_sa*E270+Pa_a*F270</f>
        <v>24364.172220725199</v>
      </c>
      <c r="G271" s="48">
        <f t="shared" si="39"/>
        <v>4256423.3430457152</v>
      </c>
      <c r="H271" s="43">
        <f t="shared" si="32"/>
        <v>1.0036619556833757</v>
      </c>
      <c r="I271" s="41">
        <f t="shared" si="33"/>
        <v>0.26649546044600936</v>
      </c>
      <c r="J271" s="41">
        <f t="shared" si="34"/>
        <v>0.59827494420610228</v>
      </c>
      <c r="K271" s="41">
        <f t="shared" si="35"/>
        <v>0.11861023593946066</v>
      </c>
      <c r="L271" s="41">
        <f t="shared" si="36"/>
        <v>1.0895264256912143E-2</v>
      </c>
      <c r="M271" s="42">
        <f t="shared" si="37"/>
        <v>5.7240951515154584E-3</v>
      </c>
    </row>
    <row r="272" spans="1:13" ht="15" customHeight="1" x14ac:dyDescent="0.2">
      <c r="A272" s="47">
        <f t="shared" si="38"/>
        <v>260</v>
      </c>
      <c r="B272" s="48">
        <f>E271*(Ph_sa/(1+((E271+F271)*10^-5)))+F271*(Ph_a/(1+((E271+F271)*10^-5)))</f>
        <v>1138158.12327052</v>
      </c>
      <c r="C272" s="49">
        <f>Psj_h*B271+Psj_sj*C271</f>
        <v>2555861.8525632177</v>
      </c>
      <c r="D272" s="48">
        <f>Plj_sj*C271+Plj_lj*D271</f>
        <v>506910.11173094378</v>
      </c>
      <c r="E272" s="48">
        <f>Psa_lj*D271+Psa_sa*E271</f>
        <v>46583.583983997305</v>
      </c>
      <c r="F272" s="48">
        <f>Pa_sa*E271+Pa_a*F271</f>
        <v>24496.505148955803</v>
      </c>
      <c r="G272" s="48">
        <f t="shared" si="39"/>
        <v>4272010.1766976342</v>
      </c>
      <c r="H272" s="43">
        <f t="shared" si="32"/>
        <v>1.0035766108367894</v>
      </c>
      <c r="I272" s="41">
        <f t="shared" si="33"/>
        <v>0.26642214699739863</v>
      </c>
      <c r="J272" s="41">
        <f t="shared" si="34"/>
        <v>0.59828084364231549</v>
      </c>
      <c r="K272" s="41">
        <f t="shared" si="35"/>
        <v>0.11865845135294069</v>
      </c>
      <c r="L272" s="41">
        <f t="shared" si="36"/>
        <v>1.0904371023761822E-2</v>
      </c>
      <c r="M272" s="42">
        <f t="shared" si="37"/>
        <v>5.7341869835834955E-3</v>
      </c>
    </row>
    <row r="273" spans="1:13" ht="15" customHeight="1" x14ac:dyDescent="0.2">
      <c r="A273" s="47">
        <f t="shared" si="38"/>
        <v>261</v>
      </c>
      <c r="B273" s="48">
        <f>E272*(Ph_sa/(1+((E272+F272)*10^-5)))+F272*(Ph_a/(1+((E272+F272)*10^-5)))</f>
        <v>1141921.2298356011</v>
      </c>
      <c r="C273" s="49">
        <f>Psj_h*B272+Psj_sj*C272</f>
        <v>2565027.615559543</v>
      </c>
      <c r="D273" s="48">
        <f>Plj_sj*C272+Plj_lj*D272</f>
        <v>508925.56276810513</v>
      </c>
      <c r="E273" s="48">
        <f>Psa_lj*D272+Psa_sa*E272</f>
        <v>46788.464205838703</v>
      </c>
      <c r="F273" s="48">
        <f>Pa_sa*E272+Pa_a*F272</f>
        <v>24626.622221397101</v>
      </c>
      <c r="G273" s="48">
        <f t="shared" si="39"/>
        <v>4287289.4945904855</v>
      </c>
      <c r="H273" s="43">
        <f t="shared" si="32"/>
        <v>1.0034931125173865</v>
      </c>
      <c r="I273" s="41">
        <f t="shared" si="33"/>
        <v>0.26635039021191065</v>
      </c>
      <c r="J273" s="41">
        <f t="shared" si="34"/>
        <v>0.59828654416642091</v>
      </c>
      <c r="K273" s="41">
        <f t="shared" si="35"/>
        <v>0.11870566786083496</v>
      </c>
      <c r="L273" s="41">
        <f t="shared" si="36"/>
        <v>1.0913297146104629E-2</v>
      </c>
      <c r="M273" s="42">
        <f t="shared" si="37"/>
        <v>5.7441006147286987E-3</v>
      </c>
    </row>
    <row r="274" spans="1:13" ht="15" customHeight="1" x14ac:dyDescent="0.2">
      <c r="A274" s="47">
        <f t="shared" si="38"/>
        <v>262</v>
      </c>
      <c r="B274" s="48">
        <f>E273*(Ph_sa/(1+((E273+F273)*10^-5)))+F273*(Ph_a/(1+((E273+F273)*10^-5)))</f>
        <v>1145607.9566075688</v>
      </c>
      <c r="C274" s="49">
        <f>Psj_h*B273+Psj_sj*C273</f>
        <v>2574011.2438773895</v>
      </c>
      <c r="D274" s="48">
        <f>Plj_sj*C273+Plj_lj*D273</f>
        <v>510902.20457443513</v>
      </c>
      <c r="E274" s="48">
        <f>Psa_lj*D273+Psa_sa*E273</f>
        <v>46989.537498364916</v>
      </c>
      <c r="F274" s="48">
        <f>Pa_sa*E273+Pa_a*F273</f>
        <v>24754.536631940893</v>
      </c>
      <c r="G274" s="48">
        <f t="shared" si="39"/>
        <v>4302265.4791896995</v>
      </c>
      <c r="H274" s="43">
        <f t="shared" si="32"/>
        <v>1.0034114279301813</v>
      </c>
      <c r="I274" s="41">
        <f t="shared" si="33"/>
        <v>0.26628016382274383</v>
      </c>
      <c r="J274" s="41">
        <f t="shared" si="34"/>
        <v>0.59829205248444728</v>
      </c>
      <c r="K274" s="41">
        <f t="shared" si="35"/>
        <v>0.11875190107298071</v>
      </c>
      <c r="L274" s="41">
        <f t="shared" si="36"/>
        <v>1.0922045077333315E-2</v>
      </c>
      <c r="M274" s="42">
        <f t="shared" si="37"/>
        <v>5.7538375424947578E-3</v>
      </c>
    </row>
    <row r="275" spans="1:13" ht="15" customHeight="1" x14ac:dyDescent="0.2">
      <c r="A275" s="47">
        <f t="shared" si="38"/>
        <v>263</v>
      </c>
      <c r="B275" s="48">
        <f>E274*(Ph_sa/(1+((E274+F274)*10^-5)))+F274*(Ph_a/(1+((E274+F274)*10^-5)))</f>
        <v>1149219.445955364</v>
      </c>
      <c r="C275" s="49">
        <f>Psj_h*B274+Psj_sj*C274</f>
        <v>2582815.2751559136</v>
      </c>
      <c r="D275" s="48">
        <f>Plj_sj*C274+Plj_lj*D274</f>
        <v>512840.5193708291</v>
      </c>
      <c r="E275" s="48">
        <f>Psa_lj*D274+Psa_sa*E274</f>
        <v>47186.844686886732</v>
      </c>
      <c r="F275" s="48">
        <f>Pa_sa*E274+Pa_a*F274</f>
        <v>24880.262639469034</v>
      </c>
      <c r="G275" s="48">
        <f t="shared" si="39"/>
        <v>4316942.3478084626</v>
      </c>
      <c r="H275" s="43">
        <f t="shared" si="32"/>
        <v>1.0033315244881296</v>
      </c>
      <c r="I275" s="41">
        <f t="shared" si="33"/>
        <v>0.2662114416558693</v>
      </c>
      <c r="J275" s="41">
        <f t="shared" si="34"/>
        <v>0.59829737510094494</v>
      </c>
      <c r="K275" s="41">
        <f t="shared" si="35"/>
        <v>0.11879716661751981</v>
      </c>
      <c r="L275" s="41">
        <f t="shared" si="36"/>
        <v>1.0930617294632529E-2</v>
      </c>
      <c r="M275" s="42">
        <f t="shared" si="37"/>
        <v>5.7633993310333967E-3</v>
      </c>
    </row>
    <row r="276" spans="1:13" ht="15" customHeight="1" x14ac:dyDescent="0.2">
      <c r="A276" s="47">
        <f t="shared" si="38"/>
        <v>264</v>
      </c>
      <c r="B276" s="48">
        <f>E275*(Ph_sa/(1+((E275+F275)*10^-5)))+F275*(Ph_a/(1+((E275+F275)*10^-5)))</f>
        <v>1152756.8430872886</v>
      </c>
      <c r="C276" s="49">
        <f>Psj_h*B275+Psj_sj*C275</f>
        <v>2591442.2644544779</v>
      </c>
      <c r="D276" s="48">
        <f>Plj_sj*C275+Plj_lj*D275</f>
        <v>514740.99628975382</v>
      </c>
      <c r="E276" s="48">
        <f>Psa_lj*D275+Psa_sa*E275</f>
        <v>47380.42761162659</v>
      </c>
      <c r="F276" s="48">
        <f>Pa_sa*E275+Pa_a*F275</f>
        <v>25003.815510883171</v>
      </c>
      <c r="G276" s="48">
        <f t="shared" si="39"/>
        <v>4331324.34695403</v>
      </c>
      <c r="H276" s="43">
        <f t="shared" si="32"/>
        <v>1.0032533698335508</v>
      </c>
      <c r="I276" s="41">
        <f t="shared" si="33"/>
        <v>0.26614419765122321</v>
      </c>
      <c r="J276" s="41">
        <f t="shared" si="34"/>
        <v>0.59830251832257486</v>
      </c>
      <c r="K276" s="41">
        <f t="shared" si="35"/>
        <v>0.11884148012414296</v>
      </c>
      <c r="L276" s="41">
        <f t="shared" si="36"/>
        <v>1.0939016295315428E-2</v>
      </c>
      <c r="M276" s="42">
        <f t="shared" si="37"/>
        <v>5.7727876067436299E-3</v>
      </c>
    </row>
    <row r="277" spans="1:13" ht="15" customHeight="1" x14ac:dyDescent="0.2">
      <c r="A277" s="47">
        <f t="shared" si="38"/>
        <v>265</v>
      </c>
      <c r="B277" s="48">
        <f>E276*(Ph_sa/(1+((E276+F276)*10^-5)))+F276*(Ph_a/(1+((E276+F276)*10^-5)))</f>
        <v>1156221.2948383228</v>
      </c>
      <c r="C277" s="49">
        <f>Psj_h*B276+Psj_sj*C276</f>
        <v>2599894.7809954174</v>
      </c>
      <c r="D277" s="48">
        <f>Plj_sj*C276+Plj_lj*D276</f>
        <v>516604.13058360165</v>
      </c>
      <c r="E277" s="48">
        <f>Psa_lj*D276+Psa_sa*E276</f>
        <v>47570.329041268931</v>
      </c>
      <c r="F277" s="48">
        <f>Pa_sa*E276+Pa_a*F276</f>
        <v>25125.211465124263</v>
      </c>
      <c r="G277" s="48">
        <f t="shared" si="39"/>
        <v>4345415.7469237344</v>
      </c>
      <c r="H277" s="43">
        <f t="shared" si="32"/>
        <v>1.0031769318579942</v>
      </c>
      <c r="I277" s="41">
        <f t="shared" si="33"/>
        <v>0.26607840588253279</v>
      </c>
      <c r="J277" s="41">
        <f t="shared" si="34"/>
        <v>0.59830748826184699</v>
      </c>
      <c r="K277" s="41">
        <f t="shared" si="35"/>
        <v>0.11888485720827129</v>
      </c>
      <c r="L277" s="41">
        <f t="shared" si="36"/>
        <v>1.0947244593327016E-2</v>
      </c>
      <c r="M277" s="42">
        <f t="shared" si="37"/>
        <v>5.7820040540220441E-3</v>
      </c>
    </row>
    <row r="278" spans="1:13" ht="15" customHeight="1" x14ac:dyDescent="0.2">
      <c r="A278" s="47">
        <f t="shared" si="38"/>
        <v>266</v>
      </c>
      <c r="B278" s="48">
        <f>E277*(Ph_sa/(1+((E277+F277)*10^-5)))+F277*(Ph_a/(1+((E277+F277)*10^-5)))</f>
        <v>1159613.9485186471</v>
      </c>
      <c r="C278" s="49">
        <f>Psj_h*B277+Psj_sj*C277</f>
        <v>2608175.4050556463</v>
      </c>
      <c r="D278" s="48">
        <f>Plj_sj*C277+Plj_lj*D277</f>
        <v>518430.42286440707</v>
      </c>
      <c r="E278" s="48">
        <f>Psa_lj*D277+Psa_sa*E277</f>
        <v>47756.592589409971</v>
      </c>
      <c r="F278" s="48">
        <f>Pa_sa*E277+Pa_a*F277</f>
        <v>25244.467618255141</v>
      </c>
      <c r="G278" s="48">
        <f t="shared" si="39"/>
        <v>4359220.8366463659</v>
      </c>
      <c r="H278" s="43">
        <f t="shared" si="32"/>
        <v>1.0031021787206038</v>
      </c>
      <c r="I278" s="41">
        <f t="shared" si="33"/>
        <v>0.26601404057582934</v>
      </c>
      <c r="J278" s="41">
        <f t="shared" si="34"/>
        <v>0.59831229084098592</v>
      </c>
      <c r="K278" s="41">
        <f t="shared" si="35"/>
        <v>0.11892731345614639</v>
      </c>
      <c r="L278" s="41">
        <f t="shared" si="36"/>
        <v>1.0955304715911125E-2</v>
      </c>
      <c r="M278" s="42">
        <f t="shared" si="37"/>
        <v>5.7910504111271877E-3</v>
      </c>
    </row>
    <row r="279" spans="1:13" ht="15" customHeight="1" x14ac:dyDescent="0.2">
      <c r="A279" s="47">
        <f t="shared" si="38"/>
        <v>267</v>
      </c>
      <c r="B279" s="48">
        <f>E278*(Ph_sa/(1+((E278+F278)*10^-5)))+F278*(Ph_a/(1+((E278+F278)*10^-5)))</f>
        <v>1162935.9508218144</v>
      </c>
      <c r="C279" s="49">
        <f>Psj_h*B278+Psj_sj*C278</f>
        <v>2616286.7250042059</v>
      </c>
      <c r="D279" s="48">
        <f>Plj_sj*C278+Plj_lj*D278</f>
        <v>520220.37837461563</v>
      </c>
      <c r="E279" s="48">
        <f>Psa_lj*D278+Psa_sa*E278</f>
        <v>47939.262633915583</v>
      </c>
      <c r="F279" s="48">
        <f>Pa_sa*E278+Pa_a*F278</f>
        <v>25361.601929671382</v>
      </c>
      <c r="G279" s="48">
        <f t="shared" si="39"/>
        <v>4372743.9187642233</v>
      </c>
      <c r="H279" s="43">
        <f t="shared" si="32"/>
        <v>1.0030290788650651</v>
      </c>
      <c r="I279" s="41">
        <f t="shared" si="33"/>
        <v>0.26595107612669677</v>
      </c>
      <c r="J279" s="41">
        <f t="shared" si="34"/>
        <v>0.59831693179590362</v>
      </c>
      <c r="K279" s="41">
        <f t="shared" si="35"/>
        <v>0.11896886441080103</v>
      </c>
      <c r="L279" s="41">
        <f t="shared" si="36"/>
        <v>1.096319920043789E-2</v>
      </c>
      <c r="M279" s="42">
        <f t="shared" si="37"/>
        <v>5.7999284661606251E-3</v>
      </c>
    </row>
    <row r="280" spans="1:13" ht="15" customHeight="1" x14ac:dyDescent="0.2">
      <c r="A280" s="47">
        <f t="shared" si="38"/>
        <v>268</v>
      </c>
      <c r="B280" s="48">
        <f>E279*(Ph_sa/(1+((E279+F279)*10^-5)))+F279*(Ph_a/(1+((E279+F279)*10^-5)))</f>
        <v>1166188.446791</v>
      </c>
      <c r="C280" s="49">
        <f>Psj_h*B279+Psj_sj*C279</f>
        <v>2624231.3344826815</v>
      </c>
      <c r="D280" s="48">
        <f>Plj_sj*C279+Plj_lj*D279</f>
        <v>521974.50628852786</v>
      </c>
      <c r="E280" s="48">
        <f>Psa_lj*D279+Psa_sa*E279</f>
        <v>48118.384239186969</v>
      </c>
      <c r="F280" s="48">
        <f>Pa_sa*E279+Pa_a*F279</f>
        <v>25476.63314949839</v>
      </c>
      <c r="G280" s="48">
        <f t="shared" si="39"/>
        <v>4385989.3049508939</v>
      </c>
      <c r="H280" s="43">
        <f t="shared" si="32"/>
        <v>1.0029576010351782</v>
      </c>
      <c r="I280" s="41">
        <f t="shared" si="33"/>
        <v>0.26588948711630678</v>
      </c>
      <c r="J280" s="41">
        <f t="shared" si="34"/>
        <v>0.59832141668025862</v>
      </c>
      <c r="K280" s="41">
        <f t="shared" si="35"/>
        <v>0.11900952555888003</v>
      </c>
      <c r="L280" s="41">
        <f t="shared" si="36"/>
        <v>1.097093059138814E-2</v>
      </c>
      <c r="M280" s="42">
        <f t="shared" si="37"/>
        <v>5.8086400531666658E-3</v>
      </c>
    </row>
    <row r="281" spans="1:13" ht="15" customHeight="1" x14ac:dyDescent="0.2">
      <c r="A281" s="47">
        <f t="shared" si="38"/>
        <v>269</v>
      </c>
      <c r="B281" s="48">
        <f>E280*(Ph_sa/(1+((E280+F280)*10^-5)))+F280*(Ph_a/(1+((E280+F280)*10^-5)))</f>
        <v>1169372.5788417093</v>
      </c>
      <c r="C281" s="49">
        <f>Psj_h*B280+Psj_sj*C280</f>
        <v>2632011.8297252501</v>
      </c>
      <c r="D281" s="48">
        <f>Plj_sj*C280+Plj_lj*D280</f>
        <v>523693.31904398691</v>
      </c>
      <c r="E281" s="48">
        <f>Psa_lj*D280+Psa_sa*E280</f>
        <v>48294.003081325645</v>
      </c>
      <c r="F281" s="48">
        <f>Pa_sa*E280+Pa_a*F280</f>
        <v>25589.580767225303</v>
      </c>
      <c r="G281" s="48">
        <f t="shared" si="39"/>
        <v>4398961.3114594966</v>
      </c>
      <c r="H281" s="43">
        <f t="shared" si="32"/>
        <v>1.0028877142891308</v>
      </c>
      <c r="I281" s="41">
        <f t="shared" si="33"/>
        <v>0.26582924832629012</v>
      </c>
      <c r="J281" s="41">
        <f t="shared" si="34"/>
        <v>0.59832575086958328</v>
      </c>
      <c r="K281" s="41">
        <f t="shared" si="35"/>
        <v>0.11904931231828335</v>
      </c>
      <c r="L281" s="41">
        <f t="shared" si="36"/>
        <v>1.0978501437491061E-2</v>
      </c>
      <c r="M281" s="42">
        <f t="shared" si="37"/>
        <v>5.8171870483523618E-3</v>
      </c>
    </row>
    <row r="282" spans="1:13" ht="15" customHeight="1" x14ac:dyDescent="0.2">
      <c r="A282" s="47">
        <f t="shared" si="38"/>
        <v>270</v>
      </c>
      <c r="B282" s="48">
        <f>E281*(Ph_sa/(1+((E281+F281)*10^-5)))+F281*(Ph_a/(1+((E281+F281)*10^-5)))</f>
        <v>1172489.4858393017</v>
      </c>
      <c r="C282" s="49">
        <f>Psj_h*B281+Psj_sj*C281</f>
        <v>2639630.8070150046</v>
      </c>
      <c r="D282" s="48">
        <f>Plj_sj*C281+Plj_lj*D281</f>
        <v>525377.33170382469</v>
      </c>
      <c r="E282" s="48">
        <f>Psa_lj*D281+Psa_sa*E281</f>
        <v>48466.165376181831</v>
      </c>
      <c r="F282" s="48">
        <f>Pa_sa*E281+Pa_a*F281</f>
        <v>25700.464961619509</v>
      </c>
      <c r="G282" s="48">
        <f t="shared" si="39"/>
        <v>4411664.254895932</v>
      </c>
      <c r="H282" s="43">
        <f t="shared" si="32"/>
        <v>1.0028193880125331</v>
      </c>
      <c r="I282" s="41">
        <f t="shared" si="33"/>
        <v>0.26577033475249351</v>
      </c>
      <c r="J282" s="41">
        <f t="shared" si="34"/>
        <v>0.59832993956546487</v>
      </c>
      <c r="K282" s="41">
        <f t="shared" si="35"/>
        <v>0.11908824002660147</v>
      </c>
      <c r="L282" s="41">
        <f t="shared" si="36"/>
        <v>1.0985914289011351E-2</v>
      </c>
      <c r="M282" s="42">
        <f t="shared" si="37"/>
        <v>5.8255713664288724E-3</v>
      </c>
    </row>
    <row r="283" spans="1:13" ht="15" customHeight="1" x14ac:dyDescent="0.2">
      <c r="A283" s="47">
        <f t="shared" si="38"/>
        <v>271</v>
      </c>
      <c r="B283" s="48">
        <f>E282*(Ph_sa/(1+((E282+F282)*10^-5)))+F282*(Ph_a/(1+((E282+F282)*10^-5)))</f>
        <v>1175540.3022296668</v>
      </c>
      <c r="C283" s="49">
        <f>Psj_h*B282+Psj_sj*C282</f>
        <v>2647090.8602730772</v>
      </c>
      <c r="D283" s="48">
        <f>Plj_sj*C282+Plj_lj*D282</f>
        <v>527027.06134653883</v>
      </c>
      <c r="E283" s="48">
        <f>Psa_lj*D282+Psa_sa*E282</f>
        <v>48634.917810263243</v>
      </c>
      <c r="F283" s="48">
        <f>Pa_sa*E282+Pa_a*F282</f>
        <v>25809.306551959053</v>
      </c>
      <c r="G283" s="48">
        <f t="shared" si="39"/>
        <v>4424102.448211506</v>
      </c>
      <c r="H283" s="43">
        <f t="shared" si="32"/>
        <v>1.002752591930262</v>
      </c>
      <c r="I283" s="41">
        <f t="shared" si="33"/>
        <v>0.2657127216176679</v>
      </c>
      <c r="J283" s="41">
        <f t="shared" si="34"/>
        <v>0.59833398779976121</v>
      </c>
      <c r="K283" s="41">
        <f t="shared" si="35"/>
        <v>0.11912632393031394</v>
      </c>
      <c r="L283" s="41">
        <f t="shared" si="36"/>
        <v>1.0993171695181802E-2</v>
      </c>
      <c r="M283" s="42">
        <f t="shared" si="37"/>
        <v>5.8337949570749113E-3</v>
      </c>
    </row>
    <row r="284" spans="1:13" ht="15" customHeight="1" x14ac:dyDescent="0.2">
      <c r="A284" s="47">
        <f t="shared" si="38"/>
        <v>272</v>
      </c>
      <c r="B284" s="48">
        <f>E283*(Ph_sa/(1+((E283+F283)*10^-5)))+F283*(Ph_a/(1+((E283+F283)*10^-5)))</f>
        <v>1178526.1572213869</v>
      </c>
      <c r="C284" s="49">
        <f>Psj_h*B283+Psj_sj*C283</f>
        <v>2654394.5787769984</v>
      </c>
      <c r="D284" s="48">
        <f>Plj_sj*C283+Plj_lj*D283</f>
        <v>528643.02648562985</v>
      </c>
      <c r="E284" s="48">
        <f>Psa_lj*D283+Psa_sa*E283</f>
        <v>48800.307474475238</v>
      </c>
      <c r="F284" s="48">
        <f>Pa_sa*E283+Pa_a*F283</f>
        <v>25916.126950614031</v>
      </c>
      <c r="G284" s="48">
        <f t="shared" si="39"/>
        <v>4436280.1969091054</v>
      </c>
      <c r="H284" s="43">
        <f t="shared" si="32"/>
        <v>1.0026872961171889</v>
      </c>
      <c r="I284" s="41">
        <f t="shared" si="33"/>
        <v>0.26565638438313766</v>
      </c>
      <c r="J284" s="41">
        <f t="shared" si="34"/>
        <v>0.59833790043884016</v>
      </c>
      <c r="K284" s="41">
        <f t="shared" si="35"/>
        <v>0.11916357917472208</v>
      </c>
      <c r="L284" s="41">
        <f t="shared" si="36"/>
        <v>1.100027620177732E-2</v>
      </c>
      <c r="M284" s="42">
        <f t="shared" si="37"/>
        <v>5.8418598015225918E-3</v>
      </c>
    </row>
    <row r="285" spans="1:13" ht="15" customHeight="1" x14ac:dyDescent="0.2">
      <c r="A285" s="47">
        <f t="shared" si="38"/>
        <v>273</v>
      </c>
      <c r="B285" s="48">
        <f>E284*(Ph_sa/(1+((E284+F284)*10^-5)))+F284*(Ph_a/(1+((E284+F284)*10^-5)))</f>
        <v>1181448.1740176997</v>
      </c>
      <c r="C285" s="49">
        <f>Psj_h*B284+Psj_sj*C284</f>
        <v>2661544.5450046659</v>
      </c>
      <c r="D285" s="48">
        <f>Plj_sj*C284+Plj_lj*D284</f>
        <v>530225.74651699699</v>
      </c>
      <c r="E285" s="48">
        <f>Psa_lj*D284+Psa_sa*E284</f>
        <v>48962.381800657415</v>
      </c>
      <c r="F285" s="48">
        <f>Pa_sa*E284+Pa_a*F284</f>
        <v>26020.948117002208</v>
      </c>
      <c r="G285" s="48">
        <f t="shared" si="39"/>
        <v>4448201.7954570213</v>
      </c>
      <c r="H285" s="43">
        <f t="shared" si="32"/>
        <v>1.0026234710078308</v>
      </c>
      <c r="I285" s="41">
        <f t="shared" si="33"/>
        <v>0.2656012987594944</v>
      </c>
      <c r="J285" s="41">
        <f t="shared" si="34"/>
        <v>0.59834168218782691</v>
      </c>
      <c r="K285" s="41">
        <f t="shared" si="35"/>
        <v>0.11920002079458719</v>
      </c>
      <c r="L285" s="41">
        <f t="shared" si="36"/>
        <v>1.1007230348826131E-2</v>
      </c>
      <c r="M285" s="42">
        <f t="shared" si="37"/>
        <v>5.8497679092656225E-3</v>
      </c>
    </row>
    <row r="286" spans="1:13" ht="15" customHeight="1" x14ac:dyDescent="0.2">
      <c r="A286" s="47">
        <f t="shared" si="38"/>
        <v>274</v>
      </c>
      <c r="B286" s="48">
        <f>E285*(Ph_sa/(1+((E285+F285)*10^-5)))+F285*(Ph_a/(1+((E285+F285)*10^-5)))</f>
        <v>1184307.4690965866</v>
      </c>
      <c r="C286" s="49">
        <f>Psj_h*B285+Psj_sj*C285</f>
        <v>2668543.3326002271</v>
      </c>
      <c r="D286" s="48">
        <f>Plj_sj*C285+Plj_lj*D285</f>
        <v>531775.741193756</v>
      </c>
      <c r="E286" s="48">
        <f>Psa_lj*D285+Psa_sa*E285</f>
        <v>49121.188500876851</v>
      </c>
      <c r="F286" s="48">
        <f>Pa_sa*E285+Pa_a*F285</f>
        <v>26123.792512938639</v>
      </c>
      <c r="G286" s="48">
        <f t="shared" si="39"/>
        <v>4459871.5239043841</v>
      </c>
      <c r="H286" s="43">
        <f t="shared" si="32"/>
        <v>1.0025610874049871</v>
      </c>
      <c r="I286" s="41">
        <f t="shared" si="33"/>
        <v>0.26554744071636111</v>
      </c>
      <c r="J286" s="41">
        <f t="shared" si="34"/>
        <v>0.59834533759485009</v>
      </c>
      <c r="K286" s="41">
        <f t="shared" si="35"/>
        <v>0.11923566370544553</v>
      </c>
      <c r="L286" s="41">
        <f t="shared" si="36"/>
        <v>1.1014036668454033E-2</v>
      </c>
      <c r="M286" s="42">
        <f t="shared" si="37"/>
        <v>5.8575213148894982E-3</v>
      </c>
    </row>
    <row r="287" spans="1:13" ht="15" customHeight="1" x14ac:dyDescent="0.2">
      <c r="A287" s="47">
        <f t="shared" si="38"/>
        <v>275</v>
      </c>
      <c r="B287" s="48">
        <f>E286*(Ph_sa/(1+((E286+F286)*10^-5)))+F286*(Ph_a/(1+((E286+F286)*10^-5)))</f>
        <v>1187105.1515373127</v>
      </c>
      <c r="C287" s="49">
        <f>Psj_h*B286+Psj_sj*C286</f>
        <v>2675393.5044581555</v>
      </c>
      <c r="D287" s="48">
        <f>Plj_sj*C286+Plj_lj*D286</f>
        <v>533293.53012782149</v>
      </c>
      <c r="E287" s="48">
        <f>Psa_lj*D286+Psa_sa*E286</f>
        <v>49276.775509433428</v>
      </c>
      <c r="F287" s="48">
        <f>Pa_sa*E286+Pa_a*F286</f>
        <v>26224.683059393872</v>
      </c>
      <c r="G287" s="48">
        <f t="shared" si="39"/>
        <v>4471293.6446921164</v>
      </c>
      <c r="H287" s="43">
        <f t="shared" si="32"/>
        <v>1.0025001164874168</v>
      </c>
      <c r="I287" s="41">
        <f t="shared" si="33"/>
        <v>0.26549478649127151</v>
      </c>
      <c r="J287" s="41">
        <f t="shared" si="34"/>
        <v>0.59834887105527534</v>
      </c>
      <c r="K287" s="41">
        <f t="shared" si="35"/>
        <v>0.1192705226955728</v>
      </c>
      <c r="L287" s="41">
        <f t="shared" si="36"/>
        <v>1.10206976828574E-2</v>
      </c>
      <c r="M287" s="42">
        <f t="shared" si="37"/>
        <v>5.8651220750230212E-3</v>
      </c>
    </row>
    <row r="288" spans="1:13" ht="15" customHeight="1" x14ac:dyDescent="0.2">
      <c r="A288" s="47">
        <f t="shared" si="38"/>
        <v>276</v>
      </c>
      <c r="B288" s="48">
        <f>E287*(Ph_sa/(1+((E287+F287)*10^-5)))+F287*(Ph_a/(1+((E287+F287)*10^-5)))</f>
        <v>1189842.3223917524</v>
      </c>
      <c r="C288" s="49">
        <f>Psj_h*B287+Psj_sj*C287</f>
        <v>2682097.6109217694</v>
      </c>
      <c r="D288" s="48">
        <f>Plj_sj*C287+Plj_lj*D287</f>
        <v>534779.63231757237</v>
      </c>
      <c r="E288" s="48">
        <f>Psa_lj*D287+Psa_sa*E287</f>
        <v>49429.190927528645</v>
      </c>
      <c r="F288" s="48">
        <f>Pa_sa*E287+Pa_a*F287</f>
        <v>26323.643094670508</v>
      </c>
      <c r="G288" s="48">
        <f t="shared" si="39"/>
        <v>4482472.3996532932</v>
      </c>
      <c r="H288" s="43">
        <f t="shared" si="32"/>
        <v>1.0024405298166013</v>
      </c>
      <c r="I288" s="41">
        <f t="shared" si="33"/>
        <v>0.26544331259770465</v>
      </c>
      <c r="J288" s="41">
        <f t="shared" si="34"/>
        <v>0.5983522868159149</v>
      </c>
      <c r="K288" s="41">
        <f t="shared" si="35"/>
        <v>0.11930461241856974</v>
      </c>
      <c r="L288" s="41">
        <f t="shared" si="36"/>
        <v>1.1027215902400616E-2</v>
      </c>
      <c r="M288" s="42">
        <f t="shared" si="37"/>
        <v>5.8725722654101717E-3</v>
      </c>
    </row>
    <row r="289" spans="1:13" ht="15" customHeight="1" x14ac:dyDescent="0.2">
      <c r="A289" s="47">
        <f t="shared" si="38"/>
        <v>277</v>
      </c>
      <c r="B289" s="48">
        <f>E288*(Ph_sa/(1+((E288+F288)*10^-5)))+F288*(Ph_a/(1+((E288+F288)*10^-5)))</f>
        <v>1192520.0740988525</v>
      </c>
      <c r="C289" s="49">
        <f>Psj_h*B288+Psj_sj*C288</f>
        <v>2688658.1880924366</v>
      </c>
      <c r="D289" s="48">
        <f>Plj_sj*C288+Plj_lj*D288</f>
        <v>536234.56570090121</v>
      </c>
      <c r="E289" s="48">
        <f>Psa_lj*D288+Psa_sa*E288</f>
        <v>49578.482970546007</v>
      </c>
      <c r="F289" s="48">
        <f>Pa_sa*E288+Pa_a*F288</f>
        <v>26420.696334003311</v>
      </c>
      <c r="G289" s="48">
        <f t="shared" si="39"/>
        <v>4493412.0071967393</v>
      </c>
      <c r="H289" s="43">
        <f t="shared" si="32"/>
        <v>1.0023822993426434</v>
      </c>
      <c r="I289" s="41">
        <f t="shared" si="33"/>
        <v>0.26539299583231812</v>
      </c>
      <c r="J289" s="41">
        <f t="shared" si="34"/>
        <v>0.59835558897920504</v>
      </c>
      <c r="K289" s="41">
        <f t="shared" si="35"/>
        <v>0.11933794738654215</v>
      </c>
      <c r="L289" s="41">
        <f t="shared" si="36"/>
        <v>1.1033593823833673E-2</v>
      </c>
      <c r="M289" s="42">
        <f t="shared" si="37"/>
        <v>5.8798739781011381E-3</v>
      </c>
    </row>
    <row r="290" spans="1:13" ht="15" customHeight="1" x14ac:dyDescent="0.2">
      <c r="A290" s="47">
        <f t="shared" si="38"/>
        <v>278</v>
      </c>
      <c r="B290" s="48">
        <f>E289*(Ph_sa/(1+((E289+F289)*10^-5)))+F289*(Ph_a/(1+((E289+F289)*10^-5)))</f>
        <v>1195139.4899405953</v>
      </c>
      <c r="C290" s="49">
        <f>Psj_h*B289+Psj_sj*C289</f>
        <v>2695077.7562457081</v>
      </c>
      <c r="D290" s="48">
        <f>Plj_sj*C289+Plj_lj*D289</f>
        <v>537658.84673293575</v>
      </c>
      <c r="E290" s="48">
        <f>Psa_lj*D289+Psa_sa*E289</f>
        <v>49724.699917887519</v>
      </c>
      <c r="F290" s="48">
        <f>Pa_sa*E289+Pa_a*F289</f>
        <v>26515.866830584029</v>
      </c>
      <c r="G290" s="48">
        <f t="shared" si="39"/>
        <v>4504116.6596677098</v>
      </c>
      <c r="H290" s="43">
        <f t="shared" si="32"/>
        <v>1.0023253974093513</v>
      </c>
      <c r="I290" s="41">
        <f t="shared" si="33"/>
        <v>0.26534381328141854</v>
      </c>
      <c r="J290" s="41">
        <f t="shared" si="34"/>
        <v>0.598358781507346</v>
      </c>
      <c r="K290" s="41">
        <f t="shared" si="35"/>
        <v>0.119370541963849</v>
      </c>
      <c r="L290" s="41">
        <f t="shared" si="36"/>
        <v>1.1039833928625628E-2</v>
      </c>
      <c r="M290" s="42">
        <f t="shared" si="37"/>
        <v>5.8870293187610803E-3</v>
      </c>
    </row>
    <row r="291" spans="1:13" ht="15" customHeight="1" x14ac:dyDescent="0.2">
      <c r="A291" s="47">
        <f t="shared" si="38"/>
        <v>279</v>
      </c>
      <c r="B291" s="48">
        <f>E290*(Ph_sa/(1+((E290+F290)*10^-5)))+F290*(Ph_a/(1+((E290+F290)*10^-5)))</f>
        <v>1197701.6435378564</v>
      </c>
      <c r="C291" s="49">
        <f>Psj_h*B290+Psj_sj*C290</f>
        <v>2701358.8183506345</v>
      </c>
      <c r="D291" s="48">
        <f>Plj_sj*C290+Plj_lj*D290</f>
        <v>539052.98998771003</v>
      </c>
      <c r="E291" s="48">
        <f>Psa_lj*D290+Psa_sa*E290</f>
        <v>49867.890065308537</v>
      </c>
      <c r="F291" s="48">
        <f>Pa_sa*E290+Pa_a*F290</f>
        <v>26609.178938007961</v>
      </c>
      <c r="G291" s="48">
        <f t="shared" si="39"/>
        <v>4514590.5208795173</v>
      </c>
      <c r="H291" s="43">
        <f t="shared" si="32"/>
        <v>1.0022697967585505</v>
      </c>
      <c r="I291" s="41">
        <f t="shared" si="33"/>
        <v>0.26529574232670922</v>
      </c>
      <c r="J291" s="41">
        <f t="shared" si="34"/>
        <v>0.59836186822639337</v>
      </c>
      <c r="K291" s="41">
        <f t="shared" si="35"/>
        <v>0.11940241036139276</v>
      </c>
      <c r="L291" s="41">
        <f t="shared" si="36"/>
        <v>1.104593868140968E-2</v>
      </c>
      <c r="M291" s="42">
        <f t="shared" si="37"/>
        <v>5.8940404040949542E-3</v>
      </c>
    </row>
    <row r="292" spans="1:13" ht="15" customHeight="1" x14ac:dyDescent="0.2">
      <c r="A292" s="47">
        <f t="shared" si="38"/>
        <v>280</v>
      </c>
      <c r="B292" s="48">
        <f>E291*(Ph_sa/(1+((E291+F291)*10^-5)))+F291*(Ph_a/(1+((E291+F291)*10^-5)))</f>
        <v>1200207.5983845631</v>
      </c>
      <c r="C292" s="49">
        <f>Psj_h*B291+Psj_sj*C291</f>
        <v>2707503.8586885491</v>
      </c>
      <c r="D292" s="48">
        <f>Plj_sj*C291+Plj_lj*D291</f>
        <v>540417.50778305344</v>
      </c>
      <c r="E292" s="48">
        <f>Psa_lj*D291+Psa_sa*E291</f>
        <v>50008.101679690655</v>
      </c>
      <c r="F292" s="48">
        <f>Pa_sa*E291+Pa_a*F291</f>
        <v>26700.657274135952</v>
      </c>
      <c r="G292" s="48">
        <f t="shared" si="39"/>
        <v>4524837.7238099929</v>
      </c>
      <c r="H292" s="43">
        <f t="shared" si="32"/>
        <v>1.0022154705336712</v>
      </c>
      <c r="I292" s="41">
        <f t="shared" si="33"/>
        <v>0.26524876065035263</v>
      </c>
      <c r="J292" s="41">
        <f t="shared" si="34"/>
        <v>0.5983648528302985</v>
      </c>
      <c r="K292" s="41">
        <f t="shared" si="35"/>
        <v>0.1194335666314266</v>
      </c>
      <c r="L292" s="41">
        <f t="shared" si="36"/>
        <v>1.1051910528535585E-2</v>
      </c>
      <c r="M292" s="42">
        <f t="shared" si="37"/>
        <v>5.9009093593866014E-3</v>
      </c>
    </row>
    <row r="293" spans="1:13" ht="15" customHeight="1" x14ac:dyDescent="0.2">
      <c r="A293" s="47">
        <f t="shared" si="38"/>
        <v>281</v>
      </c>
      <c r="B293" s="48">
        <f>E292*(Ph_sa/(1+((E292+F292)*10^-5)))+F292*(Ph_a/(1+((E292+F292)*10^-5)))</f>
        <v>1202658.4074185914</v>
      </c>
      <c r="C293" s="49">
        <f>Psj_h*B292+Psj_sj*C292</f>
        <v>2713515.3415676299</v>
      </c>
      <c r="D293" s="48">
        <f>Plj_sj*C292+Plj_lj*D292</f>
        <v>541752.9098279638</v>
      </c>
      <c r="E293" s="48">
        <f>Psa_lj*D292+Psa_sa*E292</f>
        <v>50145.38295619053</v>
      </c>
      <c r="F293" s="48">
        <f>Pa_sa*E292+Pa_a*F292</f>
        <v>26790.326686362059</v>
      </c>
      <c r="G293" s="48">
        <f t="shared" si="39"/>
        <v>4534862.3684567381</v>
      </c>
      <c r="H293" s="43">
        <f t="shared" si="32"/>
        <v>1.0021623922826499</v>
      </c>
      <c r="I293" s="41">
        <f t="shared" si="33"/>
        <v>0.2652028462393819</v>
      </c>
      <c r="J293" s="41">
        <f t="shared" si="34"/>
        <v>0.59836773888488881</v>
      </c>
      <c r="K293" s="41">
        <f t="shared" si="35"/>
        <v>0.1194640246628539</v>
      </c>
      <c r="L293" s="41">
        <f t="shared" si="36"/>
        <v>1.1057751896725266E-2</v>
      </c>
      <c r="M293" s="42">
        <f t="shared" si="37"/>
        <v>5.9076383161500651E-3</v>
      </c>
    </row>
    <row r="294" spans="1:13" ht="15" customHeight="1" x14ac:dyDescent="0.2">
      <c r="A294" s="47">
        <f t="shared" si="38"/>
        <v>282</v>
      </c>
      <c r="B294" s="48">
        <f>E293*(Ph_sa/(1+((E293+F293)*10^-5)))+F293*(Ph_a/(1+((E293+F293)*10^-5)))</f>
        <v>1205055.1126278732</v>
      </c>
      <c r="C294" s="49">
        <f>Psj_h*B293+Psj_sj*C293</f>
        <v>2719395.710129593</v>
      </c>
      <c r="D294" s="48">
        <f>Plj_sj*C293+Plj_lj*D293</f>
        <v>543059.70289172686</v>
      </c>
      <c r="E294" s="48">
        <f>Psa_lj*D293+Psa_sa*E293</f>
        <v>50279.781977700957</v>
      </c>
      <c r="F294" s="48">
        <f>Pa_sa*E293+Pa_a*F293</f>
        <v>26878.212218274119</v>
      </c>
      <c r="G294" s="48">
        <f t="shared" si="39"/>
        <v>4544668.5198451681</v>
      </c>
      <c r="H294" s="43">
        <f t="shared" si="32"/>
        <v>1.002110535960185</v>
      </c>
      <c r="I294" s="41">
        <f t="shared" si="33"/>
        <v>0.26515797738949903</v>
      </c>
      <c r="J294" s="41">
        <f t="shared" si="34"/>
        <v>0.59837052983178629</v>
      </c>
      <c r="K294" s="41">
        <f t="shared" si="35"/>
        <v>0.11949379817699626</v>
      </c>
      <c r="L294" s="41">
        <f t="shared" si="36"/>
        <v>1.1063465191827441E-2</v>
      </c>
      <c r="M294" s="42">
        <f t="shared" si="37"/>
        <v>5.9142294098910057E-3</v>
      </c>
    </row>
    <row r="295" spans="1:13" ht="15" customHeight="1" x14ac:dyDescent="0.2">
      <c r="A295" s="47">
        <f t="shared" si="38"/>
        <v>283</v>
      </c>
      <c r="B295" s="48">
        <f>E294*(Ph_sa/(1+((E294+F294)*10^-5)))+F294*(Ph_a/(1+((E294+F294)*10^-5)))</f>
        <v>1207398.7446902087</v>
      </c>
      <c r="C295" s="49">
        <f>Psj_h*B294+Psj_sj*C294</f>
        <v>2725147.3852449181</v>
      </c>
      <c r="D295" s="48">
        <f>Plj_sj*C294+Plj_lj*D294</f>
        <v>544338.39049404534</v>
      </c>
      <c r="E295" s="48">
        <f>Psa_lj*D294+Psa_sa*E294</f>
        <v>50411.346676559224</v>
      </c>
      <c r="F295" s="48">
        <f>Pa_sa*E294+Pa_a*F294</f>
        <v>26964.339077691791</v>
      </c>
      <c r="G295" s="48">
        <f t="shared" si="39"/>
        <v>4554260.2061834224</v>
      </c>
      <c r="H295" s="43">
        <f t="shared" si="32"/>
        <v>1.0020598759293906</v>
      </c>
      <c r="I295" s="41">
        <f t="shared" si="33"/>
        <v>0.26511413270829276</v>
      </c>
      <c r="J295" s="41">
        <f t="shared" si="34"/>
        <v>0.59837322899225731</v>
      </c>
      <c r="K295" s="41">
        <f t="shared" si="35"/>
        <v>0.11952290072380686</v>
      </c>
      <c r="L295" s="41">
        <f t="shared" si="36"/>
        <v>1.1069052797667248E-2</v>
      </c>
      <c r="M295" s="42">
        <f t="shared" si="37"/>
        <v>5.9206847779759483E-3</v>
      </c>
    </row>
    <row r="296" spans="1:13" ht="15" customHeight="1" x14ac:dyDescent="0.2">
      <c r="A296" s="47">
        <f t="shared" si="38"/>
        <v>284</v>
      </c>
      <c r="B296" s="48">
        <f>E295*(Ph_sa/(1+((E295+F295)*10^-5)))+F295*(Ph_a/(1+((E295+F295)*10^-5)))</f>
        <v>1209690.3226453087</v>
      </c>
      <c r="C296" s="49">
        <f>Psj_h*B295+Psj_sj*C295</f>
        <v>2730772.7644930682</v>
      </c>
      <c r="D296" s="48">
        <f>Plj_sj*C295+Plj_lj*D295</f>
        <v>545589.47261544398</v>
      </c>
      <c r="E296" s="48">
        <f>Psa_lj*D295+Psa_sa*E295</f>
        <v>50540.124798436802</v>
      </c>
      <c r="F296" s="48">
        <f>Pa_sa*E295+Pa_a*F295</f>
        <v>27048.732606064037</v>
      </c>
      <c r="G296" s="48">
        <f t="shared" si="39"/>
        <v>4563641.4171583215</v>
      </c>
      <c r="H296" s="43">
        <f t="shared" si="32"/>
        <v>1.0020103869628769</v>
      </c>
      <c r="I296" s="41">
        <f t="shared" si="33"/>
        <v>0.26507129111790645</v>
      </c>
      <c r="J296" s="41">
        <f t="shared" si="34"/>
        <v>0.59837583957099327</v>
      </c>
      <c r="K296" s="41">
        <f t="shared" si="35"/>
        <v>0.11955134567850655</v>
      </c>
      <c r="L296" s="41">
        <f t="shared" si="36"/>
        <v>1.1074517074986802E-2</v>
      </c>
      <c r="M296" s="42">
        <f t="shared" si="37"/>
        <v>5.9270065576069479E-3</v>
      </c>
    </row>
    <row r="297" spans="1:13" ht="15" customHeight="1" x14ac:dyDescent="0.2">
      <c r="A297" s="47">
        <f t="shared" si="38"/>
        <v>285</v>
      </c>
      <c r="B297" s="48">
        <f>E296*(Ph_sa/(1+((E296+F296)*10^-5)))+F296*(Ph_a/(1+((E296+F296)*10^-5)))</f>
        <v>1211930.8535976426</v>
      </c>
      <c r="C297" s="49">
        <f>Psj_h*B296+Psj_sj*C296</f>
        <v>2736274.2212242102</v>
      </c>
      <c r="D297" s="48">
        <f>Plj_sj*C296+Plj_lj*D296</f>
        <v>546813.44542721973</v>
      </c>
      <c r="E297" s="48">
        <f>Psa_lj*D296+Psa_sa*E296</f>
        <v>50666.163868343923</v>
      </c>
      <c r="F297" s="48">
        <f>Pa_sa*E296+Pa_a*F296</f>
        <v>27131.418249205799</v>
      </c>
      <c r="G297" s="48">
        <f t="shared" si="39"/>
        <v>4572816.1023666216</v>
      </c>
      <c r="H297" s="43">
        <f t="shared" si="32"/>
        <v>1.0019620442433037</v>
      </c>
      <c r="I297" s="41">
        <f t="shared" si="33"/>
        <v>0.26502943185719152</v>
      </c>
      <c r="J297" s="41">
        <f t="shared" si="34"/>
        <v>0.59837836465981542</v>
      </c>
      <c r="K297" s="41">
        <f t="shared" si="35"/>
        <v>0.11957914623862113</v>
      </c>
      <c r="L297" s="41">
        <f t="shared" si="36"/>
        <v>1.1079860360472857E-2</v>
      </c>
      <c r="M297" s="42">
        <f t="shared" si="37"/>
        <v>5.9331968838992159E-3</v>
      </c>
    </row>
    <row r="298" spans="1:13" ht="15" customHeight="1" x14ac:dyDescent="0.2">
      <c r="A298" s="47">
        <f t="shared" si="38"/>
        <v>286</v>
      </c>
      <c r="B298" s="48">
        <f>E297*(Ph_sa/(1+((E297+F297)*10^-5)))+F297*(Ph_a/(1+((E297+F297)*10^-5)))</f>
        <v>1214121.3324486786</v>
      </c>
      <c r="C298" s="49">
        <f>Psj_h*B297+Psj_sj*C297</f>
        <v>2741654.1036990285</v>
      </c>
      <c r="D298" s="48">
        <f>Plj_sj*C297+Plj_lj*D297</f>
        <v>548010.80104021542</v>
      </c>
      <c r="E298" s="48">
        <f>Psa_lj*D297+Psa_sa*E297</f>
        <v>50789.51115868194</v>
      </c>
      <c r="F298" s="48">
        <f>Pa_sa*E297+Pa_a*F297</f>
        <v>27212.421529351668</v>
      </c>
      <c r="G298" s="48">
        <f t="shared" si="39"/>
        <v>4581788.1698759561</v>
      </c>
      <c r="H298" s="43">
        <f t="shared" si="32"/>
        <v>1.0019148233634283</v>
      </c>
      <c r="I298" s="41">
        <f t="shared" si="33"/>
        <v>0.26498853448337151</v>
      </c>
      <c r="J298" s="41">
        <f t="shared" si="34"/>
        <v>0.59838080724130338</v>
      </c>
      <c r="K298" s="41">
        <f t="shared" si="35"/>
        <v>0.11960631542139842</v>
      </c>
      <c r="L298" s="41">
        <f t="shared" si="36"/>
        <v>1.1085084965867589E-2</v>
      </c>
      <c r="M298" s="42">
        <f t="shared" si="37"/>
        <v>5.9392578880591062E-3</v>
      </c>
    </row>
    <row r="299" spans="1:13" ht="15" customHeight="1" x14ac:dyDescent="0.2">
      <c r="A299" s="47">
        <f t="shared" si="38"/>
        <v>287</v>
      </c>
      <c r="B299" s="48">
        <f>E298*(Ph_sa/(1+((E298+F298)*10^-5)))+F298*(Ph_a/(1+((E298+F298)*10^-5)))</f>
        <v>1216262.7416571607</v>
      </c>
      <c r="C299" s="49">
        <f>Psj_h*B298+Psj_sj*C298</f>
        <v>2746914.7343032751</v>
      </c>
      <c r="D299" s="48">
        <f>Plj_sj*C298+Plj_lj*D298</f>
        <v>549182.02727169951</v>
      </c>
      <c r="E299" s="48">
        <f>Psa_lj*D298+Psa_sa*E298</f>
        <v>50910.213659276429</v>
      </c>
      <c r="F299" s="48">
        <f>Pa_sa*E298+Pa_a*F298</f>
        <v>27291.768018502433</v>
      </c>
      <c r="G299" s="48">
        <f t="shared" si="39"/>
        <v>4590561.4849099144</v>
      </c>
      <c r="H299" s="43">
        <f t="shared" si="32"/>
        <v>1.0018687003256943</v>
      </c>
      <c r="I299" s="41">
        <f t="shared" si="33"/>
        <v>0.26494857887325057</v>
      </c>
      <c r="J299" s="41">
        <f t="shared" si="34"/>
        <v>0.59838317019234544</v>
      </c>
      <c r="K299" s="41">
        <f t="shared" si="35"/>
        <v>0.11963286606158521</v>
      </c>
      <c r="L299" s="41">
        <f t="shared" si="36"/>
        <v>1.1090193177158914E-2</v>
      </c>
      <c r="M299" s="42">
        <f t="shared" si="37"/>
        <v>5.9451916956598629E-3</v>
      </c>
    </row>
    <row r="300" spans="1:13" ht="15" customHeight="1" x14ac:dyDescent="0.2">
      <c r="A300" s="47">
        <f t="shared" si="38"/>
        <v>288</v>
      </c>
      <c r="B300" s="48">
        <f>E299*(Ph_sa/(1+((E299+F299)*10^-5)))+F299*(Ph_a/(1+((E299+F299)*10^-5)))</f>
        <v>1218356.0510260891</v>
      </c>
      <c r="C300" s="49">
        <f>Psj_h*B299+Psj_sj*C299</f>
        <v>2752058.4088337859</v>
      </c>
      <c r="D300" s="48">
        <f>Plj_sj*C299+Plj_lj*D299</f>
        <v>550327.60742964747</v>
      </c>
      <c r="E300" s="48">
        <f>Psa_lj*D299+Psa_sa*E299</f>
        <v>51028.318049323854</v>
      </c>
      <c r="F300" s="48">
        <f>Pa_sa*E299+Pa_a*F299</f>
        <v>27369.483313038931</v>
      </c>
      <c r="G300" s="48">
        <f t="shared" si="39"/>
        <v>4599139.8686518855</v>
      </c>
      <c r="H300" s="43">
        <f t="shared" si="32"/>
        <v>1.0018236515413781</v>
      </c>
      <c r="I300" s="41">
        <f t="shared" si="33"/>
        <v>0.26490954522398935</v>
      </c>
      <c r="J300" s="41">
        <f t="shared" si="34"/>
        <v>0.59838545628760753</v>
      </c>
      <c r="K300" s="41">
        <f t="shared" si="35"/>
        <v>0.1196588108095441</v>
      </c>
      <c r="L300" s="41">
        <f t="shared" si="36"/>
        <v>1.109518725384654E-2</v>
      </c>
      <c r="M300" s="42">
        <f t="shared" si="37"/>
        <v>5.951000425012419E-3</v>
      </c>
    </row>
    <row r="301" spans="1:13" ht="15" customHeight="1" x14ac:dyDescent="0.2">
      <c r="A301" s="47">
        <f t="shared" si="38"/>
        <v>289</v>
      </c>
      <c r="B301" s="48">
        <f>E300*(Ph_sa/(1+((E300+F300)*10^-5)))+F300*(Ph_a/(1+((E300+F300)*10^-5)))</f>
        <v>1220402.2175151163</v>
      </c>
      <c r="C301" s="49">
        <f>Psj_h*B300+Psj_sj*C300</f>
        <v>2757087.3958527613</v>
      </c>
      <c r="D301" s="48">
        <f>Plj_sj*C300+Plj_lj*D300</f>
        <v>551448.02011372754</v>
      </c>
      <c r="E301" s="48">
        <f>Psa_lj*D300+Psa_sa*E300</f>
        <v>51143.870671184995</v>
      </c>
      <c r="F301" s="48">
        <f>Pa_sa*E300+Pa_a*F300</f>
        <v>27445.593009576125</v>
      </c>
      <c r="G301" s="48">
        <f t="shared" si="39"/>
        <v>4607527.0971623659</v>
      </c>
      <c r="H301" s="43">
        <f t="shared" si="32"/>
        <v>1.0017796538293346</v>
      </c>
      <c r="I301" s="41">
        <f t="shared" si="33"/>
        <v>0.2648714140534788</v>
      </c>
      <c r="J301" s="41">
        <f t="shared" si="34"/>
        <v>0.598387668202921</v>
      </c>
      <c r="K301" s="41">
        <f t="shared" si="35"/>
        <v>0.11968416212969152</v>
      </c>
      <c r="L301" s="41">
        <f t="shared" si="36"/>
        <v>1.1100069428280287E-2</v>
      </c>
      <c r="M301" s="42">
        <f t="shared" si="37"/>
        <v>5.956686185628517E-3</v>
      </c>
    </row>
    <row r="302" spans="1:13" ht="15" customHeight="1" x14ac:dyDescent="0.2">
      <c r="A302" s="47">
        <f t="shared" si="38"/>
        <v>290</v>
      </c>
      <c r="B302" s="48">
        <f>E301*(Ph_sa/(1+((E301+F301)*10^-5)))+F301*(Ph_a/(1+((E301+F301)*10^-5)))</f>
        <v>1222402.1850771029</v>
      </c>
      <c r="C302" s="49">
        <f>Psj_h*B301+Psj_sj*C301</f>
        <v>2762003.936107195</v>
      </c>
      <c r="D302" s="48">
        <f>Plj_sj*C301+Plj_lj*D301</f>
        <v>552543.7390323088</v>
      </c>
      <c r="E302" s="48">
        <f>Psa_lj*D301+Psa_sa*E301</f>
        <v>51256.917505958525</v>
      </c>
      <c r="F302" s="48">
        <f>Pa_sa*E301+Pa_a*F301</f>
        <v>27520.122682029265</v>
      </c>
      <c r="G302" s="48">
        <f t="shared" si="39"/>
        <v>4615726.9004045939</v>
      </c>
      <c r="H302" s="43">
        <f t="shared" si="32"/>
        <v>1.0017366844143625</v>
      </c>
      <c r="I302" s="41">
        <f t="shared" si="33"/>
        <v>0.26483416620033401</v>
      </c>
      <c r="J302" s="41">
        <f t="shared" si="34"/>
        <v>0.59838980851858681</v>
      </c>
      <c r="K302" s="41">
        <f t="shared" si="35"/>
        <v>0.11970893229923878</v>
      </c>
      <c r="L302" s="41">
        <f t="shared" si="36"/>
        <v>1.1104841905067124E-2</v>
      </c>
      <c r="M302" s="42">
        <f t="shared" si="37"/>
        <v>5.9622510767734062E-3</v>
      </c>
    </row>
    <row r="303" spans="1:13" ht="15" customHeight="1" x14ac:dyDescent="0.2">
      <c r="A303" s="47">
        <f t="shared" si="38"/>
        <v>291</v>
      </c>
      <c r="B303" s="48">
        <f>E302*(Ph_sa/(1+((E302+F302)*10^-5)))+F302*(Ph_a/(1+((E302+F302)*10^-5)))</f>
        <v>1224356.8845176266</v>
      </c>
      <c r="C303" s="49">
        <f>Psj_h*B302+Psj_sj*C302</f>
        <v>2766810.2420104025</v>
      </c>
      <c r="D303" s="48">
        <f>Plj_sj*C302+Plj_lj*D302</f>
        <v>553615.23283481901</v>
      </c>
      <c r="E303" s="48">
        <f>Psa_lj*D302+Psa_sa*E302</f>
        <v>51367.504150769069</v>
      </c>
      <c r="F303" s="48">
        <f>Pa_sa*E302+Pa_a*F302</f>
        <v>27593.097859862813</v>
      </c>
      <c r="G303" s="48">
        <f t="shared" si="39"/>
        <v>4623742.96137348</v>
      </c>
      <c r="H303" s="43">
        <f t="shared" si="32"/>
        <v>1.0016947209252205</v>
      </c>
      <c r="I303" s="41">
        <f t="shared" si="33"/>
        <v>0.26479778282353572</v>
      </c>
      <c r="J303" s="41">
        <f t="shared" si="34"/>
        <v>0.59839187972259666</v>
      </c>
      <c r="K303" s="41">
        <f t="shared" si="35"/>
        <v>0.11973313340721863</v>
      </c>
      <c r="L303" s="41">
        <f t="shared" si="36"/>
        <v>1.1109506860543645E-2</v>
      </c>
      <c r="M303" s="42">
        <f t="shared" si="37"/>
        <v>5.967697186105324E-3</v>
      </c>
    </row>
    <row r="304" spans="1:13" ht="15" customHeight="1" x14ac:dyDescent="0.2">
      <c r="A304" s="47">
        <f t="shared" si="38"/>
        <v>292</v>
      </c>
      <c r="B304" s="48">
        <f>E303*(Ph_sa/(1+((E303+F303)*10^-5)))+F303*(Ph_a/(1+((E303+F303)*10^-5)))</f>
        <v>1226267.2333762576</v>
      </c>
      <c r="C304" s="49">
        <f>Psj_h*B303+Psj_sj*C303</f>
        <v>2771508.497182711</v>
      </c>
      <c r="D304" s="48">
        <f>Plj_sj*C303+Plj_lj*D303</f>
        <v>554662.96495879511</v>
      </c>
      <c r="E304" s="48">
        <f>Psa_lj*D303+Psa_sa*E303</f>
        <v>51475.67579770436</v>
      </c>
      <c r="F304" s="48">
        <f>Pa_sa*E303+Pa_a*F303</f>
        <v>27664.544007492121</v>
      </c>
      <c r="G304" s="48">
        <f t="shared" si="39"/>
        <v>4631578.9153229604</v>
      </c>
      <c r="H304" s="43">
        <f t="shared" si="32"/>
        <v>1.0016537413923181</v>
      </c>
      <c r="I304" s="41">
        <f t="shared" si="33"/>
        <v>0.26476224540173898</v>
      </c>
      <c r="J304" s="41">
        <f t="shared" si="34"/>
        <v>0.59839388421377104</v>
      </c>
      <c r="K304" s="41">
        <f t="shared" si="35"/>
        <v>0.11975677735378032</v>
      </c>
      <c r="L304" s="41">
        <f t="shared" si="36"/>
        <v>1.1114066442310626E-2</v>
      </c>
      <c r="M304" s="42">
        <f t="shared" si="37"/>
        <v>5.9730265883989738E-3</v>
      </c>
    </row>
    <row r="305" spans="1:13" ht="15" customHeight="1" x14ac:dyDescent="0.2">
      <c r="A305" s="47">
        <f t="shared" si="38"/>
        <v>293</v>
      </c>
      <c r="B305" s="48">
        <f>E304*(Ph_sa/(1+((E304+F304)*10^-5)))+F304*(Ph_a/(1+((E304+F304)*10^-5)))</f>
        <v>1228134.1358284703</v>
      </c>
      <c r="C305" s="49">
        <f>Psj_h*B304+Psj_sj*C304</f>
        <v>2776100.8560484196</v>
      </c>
      <c r="D305" s="48">
        <f>Plj_sj*C304+Plj_lj*D304</f>
        <v>555687.39349098329</v>
      </c>
      <c r="E305" s="48">
        <f>Psa_lj*D304+Psa_sa*E304</f>
        <v>51581.477214337327</v>
      </c>
      <c r="F305" s="48">
        <f>Pa_sa*E304+Pa_a*F304</f>
        <v>27734.486504806995</v>
      </c>
      <c r="G305" s="48">
        <f t="shared" si="39"/>
        <v>4639238.3490870176</v>
      </c>
      <c r="H305" s="43">
        <f t="shared" si="32"/>
        <v>1.0016137242451053</v>
      </c>
      <c r="I305" s="41">
        <f t="shared" si="33"/>
        <v>0.26472753573227426</v>
      </c>
      <c r="J305" s="41">
        <f t="shared" si="34"/>
        <v>0.59839582430481164</v>
      </c>
      <c r="K305" s="41">
        <f t="shared" si="35"/>
        <v>0.11977987584973732</v>
      </c>
      <c r="L305" s="41">
        <f t="shared" si="36"/>
        <v>1.1118522768826555E-2</v>
      </c>
      <c r="M305" s="42">
        <f t="shared" si="37"/>
        <v>5.9782413443502042E-3</v>
      </c>
    </row>
    <row r="306" spans="1:13" ht="15" customHeight="1" x14ac:dyDescent="0.2">
      <c r="A306" s="47">
        <f t="shared" si="38"/>
        <v>294</v>
      </c>
      <c r="B306" s="48">
        <f>E305*(Ph_sa/(1+((E305+F305)*10^-5)))+F305*(Ph_a/(1+((E305+F305)*10^-5)))</f>
        <v>1229958.4826070899</v>
      </c>
      <c r="C306" s="49">
        <f>Psj_h*B305+Psj_sj*C305</f>
        <v>2780589.4434862565</v>
      </c>
      <c r="D306" s="48">
        <f>Plj_sj*C305+Plj_lj*D305</f>
        <v>556688.97104185994</v>
      </c>
      <c r="E306" s="48">
        <f>Psa_lj*D305+Psa_sa*E305</f>
        <v>51684.95272576969</v>
      </c>
      <c r="F306" s="48">
        <f>Pa_sa*E305+Pa_a*F305</f>
        <v>27802.950628785868</v>
      </c>
      <c r="G306" s="48">
        <f t="shared" si="39"/>
        <v>4646724.8004897619</v>
      </c>
      <c r="H306" s="43">
        <f t="shared" si="32"/>
        <v>1.0015746483091845</v>
      </c>
      <c r="I306" s="41">
        <f t="shared" si="33"/>
        <v>0.26469363592986034</v>
      </c>
      <c r="J306" s="41">
        <f t="shared" si="34"/>
        <v>0.59839770222527144</v>
      </c>
      <c r="K306" s="41">
        <f t="shared" si="35"/>
        <v>0.11980244041635202</v>
      </c>
      <c r="L306" s="41">
        <f t="shared" si="36"/>
        <v>1.1122877929057071E-2</v>
      </c>
      <c r="M306" s="42">
        <f t="shared" si="37"/>
        <v>5.9833434994591142E-3</v>
      </c>
    </row>
    <row r="307" spans="1:13" ht="15" customHeight="1" x14ac:dyDescent="0.2">
      <c r="A307" s="47">
        <f t="shared" si="38"/>
        <v>295</v>
      </c>
      <c r="B307" s="48">
        <f>E306*(Ph_sa/(1+((E306+F306)*10^-5)))+F306*(Ph_a/(1+((E306+F306)*10^-5)))</f>
        <v>1231741.1509422103</v>
      </c>
      <c r="C307" s="49">
        <f>Psj_h*B306+Psj_sj*C306</f>
        <v>2784976.3545306241</v>
      </c>
      <c r="D307" s="48">
        <f>Plj_sj*C306+Plj_lj*D306</f>
        <v>557668.14463296067</v>
      </c>
      <c r="E307" s="48">
        <f>Psa_lj*D306+Psa_sa*E306</f>
        <v>51786.146198134731</v>
      </c>
      <c r="F307" s="48">
        <f>Pa_sa*E306+Pa_a*F306</f>
        <v>27869.961536168761</v>
      </c>
      <c r="G307" s="48">
        <f t="shared" si="39"/>
        <v>4654041.7578400988</v>
      </c>
      <c r="H307" s="43">
        <f t="shared" si="32"/>
        <v>1.0015364928031665</v>
      </c>
      <c r="I307" s="41">
        <f t="shared" si="33"/>
        <v>0.26466052842505028</v>
      </c>
      <c r="J307" s="41">
        <f t="shared" si="34"/>
        <v>0.59839952012444086</v>
      </c>
      <c r="K307" s="41">
        <f t="shared" si="35"/>
        <v>0.11982448238534278</v>
      </c>
      <c r="L307" s="41">
        <f t="shared" si="36"/>
        <v>1.1127133982177299E-2</v>
      </c>
      <c r="M307" s="42">
        <f t="shared" si="37"/>
        <v>5.9883350829888068E-3</v>
      </c>
    </row>
    <row r="308" spans="1:13" ht="15" customHeight="1" x14ac:dyDescent="0.2">
      <c r="A308" s="47">
        <f t="shared" si="38"/>
        <v>296</v>
      </c>
      <c r="B308" s="48">
        <f>E307*(Ph_sa/(1+((E307+F307)*10^-5)))+F307*(Ph_a/(1+((E307+F307)*10^-5)))</f>
        <v>1233483.0045185601</v>
      </c>
      <c r="C308" s="49">
        <f>Psj_h*B307+Psj_sj*C307</f>
        <v>2789263.6541210208</v>
      </c>
      <c r="D308" s="48">
        <f>Plj_sj*C307+Plj_lj*D307</f>
        <v>558625.35559642012</v>
      </c>
      <c r="E308" s="48">
        <f>Psa_lj*D307+Psa_sa*E307</f>
        <v>51885.101023498202</v>
      </c>
      <c r="F308" s="48">
        <f>Pa_sa*E307+Pa_a*F307</f>
        <v>27935.544247156999</v>
      </c>
      <c r="G308" s="48">
        <f t="shared" si="39"/>
        <v>4661192.6595066562</v>
      </c>
      <c r="H308" s="43">
        <f t="shared" si="32"/>
        <v>1.0014992373352931</v>
      </c>
      <c r="I308" s="41">
        <f t="shared" si="33"/>
        <v>0.26462819596242837</v>
      </c>
      <c r="J308" s="41">
        <f t="shared" si="34"/>
        <v>0.59840128007415128</v>
      </c>
      <c r="K308" s="41">
        <f t="shared" si="35"/>
        <v>0.11984601289909896</v>
      </c>
      <c r="L308" s="41">
        <f t="shared" si="36"/>
        <v>1.1131292957324308E-2</v>
      </c>
      <c r="M308" s="42">
        <f t="shared" si="37"/>
        <v>5.9932181069970438E-3</v>
      </c>
    </row>
    <row r="309" spans="1:13" ht="15" customHeight="1" x14ac:dyDescent="0.2">
      <c r="A309" s="47">
        <f t="shared" si="38"/>
        <v>297</v>
      </c>
      <c r="B309" s="48">
        <f>E308*(Ph_sa/(1+((E308+F308)*10^-5)))+F308*(Ph_a/(1+((E308+F308)*10^-5)))</f>
        <v>1235184.8934493312</v>
      </c>
      <c r="C309" s="49">
        <f>Psj_h*B308+Psj_sj*C308</f>
        <v>2793453.3768971055</v>
      </c>
      <c r="D309" s="48">
        <f>Plj_sj*C308+Plj_lj*D308</f>
        <v>559561.03948614222</v>
      </c>
      <c r="E309" s="48">
        <f>Psa_lj*D308+Psa_sa*E308</f>
        <v>51981.860106097374</v>
      </c>
      <c r="F309" s="48">
        <f>Pa_sa*E308+Pa_a*F308</f>
        <v>27999.723630107408</v>
      </c>
      <c r="G309" s="48">
        <f t="shared" si="39"/>
        <v>4668180.8935687831</v>
      </c>
      <c r="H309" s="43">
        <f t="shared" si="32"/>
        <v>1.0014628618998433</v>
      </c>
      <c r="I309" s="41">
        <f t="shared" si="33"/>
        <v>0.26459662159857805</v>
      </c>
      <c r="J309" s="41">
        <f t="shared" si="34"/>
        <v>0.59840298407149661</v>
      </c>
      <c r="K309" s="41">
        <f t="shared" si="35"/>
        <v>0.11986704291109053</v>
      </c>
      <c r="L309" s="41">
        <f t="shared" si="36"/>
        <v>1.1135356853396849E-2</v>
      </c>
      <c r="M309" s="42">
        <f t="shared" si="37"/>
        <v>5.9979945654380726E-3</v>
      </c>
    </row>
    <row r="310" spans="1:13" ht="15" customHeight="1" x14ac:dyDescent="0.2">
      <c r="A310" s="47">
        <f t="shared" si="38"/>
        <v>298</v>
      </c>
      <c r="B310" s="48">
        <f>E309*(Ph_sa/(1+((E309+F309)*10^-5)))+F309*(Ph_a/(1+((E309+F309)*10^-5)))</f>
        <v>1236847.6542655146</v>
      </c>
      <c r="C310" s="49">
        <f>Psj_h*B309+Psj_sj*C309</f>
        <v>2797547.5270369635</v>
      </c>
      <c r="D310" s="48">
        <f>Plj_sj*C309+Plj_lj*D309</f>
        <v>560475.62600003509</v>
      </c>
      <c r="E310" s="48">
        <f>Psa_lj*D309+Psa_sa*E309</f>
        <v>52076.465849859625</v>
      </c>
      <c r="F310" s="48">
        <f>Pa_sa*E309+Pa_a*F309</f>
        <v>28062.524387188714</v>
      </c>
      <c r="G310" s="48">
        <f t="shared" si="39"/>
        <v>4675009.7975395611</v>
      </c>
      <c r="H310" s="43">
        <f t="shared" si="32"/>
        <v>1.0014273468733415</v>
      </c>
      <c r="I310" s="41">
        <f t="shared" si="33"/>
        <v>0.26456578869983599</v>
      </c>
      <c r="J310" s="41">
        <f t="shared" si="34"/>
        <v>0.59840463404147337</v>
      </c>
      <c r="K310" s="41">
        <f t="shared" si="35"/>
        <v>0.11988758318645902</v>
      </c>
      <c r="L310" s="41">
        <f t="shared" si="36"/>
        <v>1.1139327638899764E-2</v>
      </c>
      <c r="M310" s="42">
        <f t="shared" si="37"/>
        <v>6.0026664333319487E-3</v>
      </c>
    </row>
    <row r="311" spans="1:13" ht="15" customHeight="1" x14ac:dyDescent="0.2">
      <c r="A311" s="47">
        <f t="shared" si="38"/>
        <v>299</v>
      </c>
      <c r="B311" s="48">
        <f>E310*(Ph_sa/(1+((E310+F310)*10^-5)))+F310*(Ph_a/(1+((E310+F310)*10^-5)))</f>
        <v>1238472.1099198363</v>
      </c>
      <c r="C311" s="49">
        <f>Psj_h*B310+Psj_sj*C310</f>
        <v>2801548.0781362075</v>
      </c>
      <c r="D311" s="48">
        <f>Plj_sj*C310+Plj_lj*D310</f>
        <v>561369.53891276417</v>
      </c>
      <c r="E311" s="48">
        <f>Psa_lj*D310+Psa_sa*E310</f>
        <v>52168.960147143385</v>
      </c>
      <c r="F311" s="48">
        <f>Pa_sa*E310+Pa_a*F310</f>
        <v>28123.971040967768</v>
      </c>
      <c r="G311" s="48">
        <f t="shared" si="39"/>
        <v>4681682.6581569193</v>
      </c>
      <c r="H311" s="43">
        <f t="shared" si="32"/>
        <v>1.0013926730105898</v>
      </c>
      <c r="I311" s="41">
        <f t="shared" si="33"/>
        <v>0.26453568093985186</v>
      </c>
      <c r="J311" s="41">
        <f t="shared" si="34"/>
        <v>0.59840623183954089</v>
      </c>
      <c r="K311" s="41">
        <f t="shared" si="35"/>
        <v>0.11990764430277802</v>
      </c>
      <c r="L311" s="41">
        <f t="shared" si="36"/>
        <v>1.1143207251830524E-2</v>
      </c>
      <c r="M311" s="42">
        <f t="shared" si="37"/>
        <v>6.0072356659986838E-3</v>
      </c>
    </row>
    <row r="312" spans="1:13" ht="15" customHeight="1" x14ac:dyDescent="0.2">
      <c r="A312" s="47">
        <f t="shared" si="38"/>
        <v>300</v>
      </c>
      <c r="B312" s="48">
        <f>E311*(Ph_sa/(1+((E311+F311)*10^-5)))+F311*(Ph_a/(1+((E311+F311)*10^-5)))</f>
        <v>1240059.069804407</v>
      </c>
      <c r="C312" s="49">
        <f>Psj_h*B311+Psj_sj*C311</f>
        <v>2805456.9731256431</v>
      </c>
      <c r="D312" s="48">
        <f>Plj_sj*C311+Plj_lj*D311</f>
        <v>562243.19601849187</v>
      </c>
      <c r="E312" s="48">
        <f>Psa_lj*D311+Psa_sa*E311</f>
        <v>52259.384368645507</v>
      </c>
      <c r="F312" s="48">
        <f>Pa_sa*E311+Pa_a*F311</f>
        <v>28184.087921893515</v>
      </c>
      <c r="G312" s="48">
        <f t="shared" si="39"/>
        <v>4688202.7112390809</v>
      </c>
      <c r="H312" s="43">
        <f t="shared" si="32"/>
        <v>1.0013588214405389</v>
      </c>
      <c r="I312" s="41">
        <f t="shared" si="33"/>
        <v>0.26450628229696627</v>
      </c>
      <c r="J312" s="41">
        <f t="shared" si="34"/>
        <v>0.59840777925410304</v>
      </c>
      <c r="K312" s="41">
        <f t="shared" si="35"/>
        <v>0.11992723665097074</v>
      </c>
      <c r="L312" s="41">
        <f t="shared" si="36"/>
        <v>1.1146997599605388E-2</v>
      </c>
      <c r="M312" s="42">
        <f t="shared" si="37"/>
        <v>6.0117041983546241E-3</v>
      </c>
    </row>
    <row r="313" spans="1:13" ht="15" customHeight="1" x14ac:dyDescent="0.2">
      <c r="A313" s="47">
        <f t="shared" si="38"/>
        <v>301</v>
      </c>
      <c r="B313" s="48">
        <f>E312*(Ph_sa/(1+((E312+F312)*10^-5)))+F312*(Ph_a/(1+((E312+F312)*10^-5)))</f>
        <v>1241609.3297812471</v>
      </c>
      <c r="C313" s="49">
        <f>Psj_h*B312+Psj_sj*C312</f>
        <v>2809276.1242253017</v>
      </c>
      <c r="D313" s="48">
        <f>Plj_sj*C312+Plj_lj*D312</f>
        <v>563097.00908308849</v>
      </c>
      <c r="E313" s="48">
        <f>Psa_lj*D312+Psa_sa*E312</f>
        <v>52347.779354420636</v>
      </c>
      <c r="F313" s="48">
        <f>Pa_sa*E312+Pa_a*F312</f>
        <v>28242.899156646614</v>
      </c>
      <c r="G313" s="48">
        <f t="shared" si="39"/>
        <v>4694573.1416007048</v>
      </c>
      <c r="H313" s="43">
        <f t="shared" si="32"/>
        <v>1.0013257736620065</v>
      </c>
      <c r="I313" s="41">
        <f t="shared" si="33"/>
        <v>0.26447757705142422</v>
      </c>
      <c r="J313" s="41">
        <f t="shared" si="34"/>
        <v>0.59840927800891075</v>
      </c>
      <c r="K313" s="41">
        <f t="shared" si="35"/>
        <v>0.11994637043637364</v>
      </c>
      <c r="L313" s="41">
        <f t="shared" si="36"/>
        <v>1.115070055902285E-2</v>
      </c>
      <c r="M313" s="42">
        <f t="shared" si="37"/>
        <v>6.0160739442684788E-3</v>
      </c>
    </row>
    <row r="314" spans="1:13" ht="15" customHeight="1" x14ac:dyDescent="0.2">
      <c r="A314" s="47">
        <f t="shared" si="38"/>
        <v>302</v>
      </c>
      <c r="B314" s="48">
        <f>E313*(Ph_sa/(1+((E313+F313)*10^-5)))+F313*(Ph_a/(1+((E313+F313)*10^-5)))</f>
        <v>1243123.672224872</v>
      </c>
      <c r="C314" s="49">
        <f>Psj_h*B313+Psj_sj*C313</f>
        <v>2813007.4129327289</v>
      </c>
      <c r="D314" s="48">
        <f>Plj_sj*C313+Plj_lj*D313</f>
        <v>563931.38380531804</v>
      </c>
      <c r="E314" s="48">
        <f>Psa_lj*D313+Psa_sa*E313</f>
        <v>52434.185405959732</v>
      </c>
      <c r="F314" s="48">
        <f>Pa_sa*E313+Pa_a*F313</f>
        <v>28300.428657323038</v>
      </c>
      <c r="G314" s="48">
        <f t="shared" si="39"/>
        <v>4700797.0830262015</v>
      </c>
      <c r="H314" s="43">
        <f t="shared" si="32"/>
        <v>1.0012935115392729</v>
      </c>
      <c r="I314" s="41">
        <f t="shared" si="33"/>
        <v>0.26444954978243701</v>
      </c>
      <c r="J314" s="41">
        <f t="shared" si="34"/>
        <v>0.59841072976539067</v>
      </c>
      <c r="K314" s="41">
        <f t="shared" si="35"/>
        <v>0.1199650556799358</v>
      </c>
      <c r="L314" s="41">
        <f t="shared" si="36"/>
        <v>1.1154317976262127E-2</v>
      </c>
      <c r="M314" s="42">
        <f t="shared" si="37"/>
        <v>6.020346795974494E-3</v>
      </c>
    </row>
    <row r="315" spans="1:13" ht="15" customHeight="1" x14ac:dyDescent="0.2">
      <c r="A315" s="47">
        <f t="shared" si="38"/>
        <v>303</v>
      </c>
      <c r="B315" s="48">
        <f>E314*(Ph_sa/(1+((E314+F314)*10^-5)))+F314*(Ph_a/(1+((E314+F314)*10^-5)))</f>
        <v>1244602.8660761656</v>
      </c>
      <c r="C315" s="49">
        <f>Psj_h*B314+Psj_sj*C314</f>
        <v>2816652.6900434969</v>
      </c>
      <c r="D315" s="48">
        <f>Plj_sj*C314+Plj_lj*D314</f>
        <v>564746.71978651721</v>
      </c>
      <c r="E315" s="48">
        <f>Psa_lj*D314+Psa_sa*E314</f>
        <v>52518.642279276195</v>
      </c>
      <c r="F315" s="48">
        <f>Pa_sa*E314+Pa_a*F314</f>
        <v>28356.700111420243</v>
      </c>
      <c r="G315" s="48">
        <f t="shared" si="39"/>
        <v>4706877.6182968765</v>
      </c>
      <c r="H315" s="43">
        <f t="shared" si="32"/>
        <v>1.0012620172975524</v>
      </c>
      <c r="I315" s="41">
        <f t="shared" si="33"/>
        <v>0.26442218536510603</v>
      </c>
      <c r="J315" s="41">
        <f t="shared" si="34"/>
        <v>0.59841213612489608</v>
      </c>
      <c r="K315" s="41">
        <f t="shared" si="35"/>
        <v>0.11998330221954306</v>
      </c>
      <c r="L315" s="41">
        <f t="shared" si="36"/>
        <v>1.1157851666914466E-2</v>
      </c>
      <c r="M315" s="42">
        <f t="shared" si="37"/>
        <v>6.0245246235402974E-3</v>
      </c>
    </row>
    <row r="316" spans="1:13" ht="15" customHeight="1" x14ac:dyDescent="0.2">
      <c r="A316" s="47">
        <f t="shared" si="38"/>
        <v>304</v>
      </c>
      <c r="B316" s="48">
        <f>E315*(Ph_sa/(1+((E315+F315)*10^-5)))+F315*(Ph_a/(1+((E315+F315)*10^-5)))</f>
        <v>1246047.6669067934</v>
      </c>
      <c r="C316" s="49">
        <f>Psj_h*B315+Psj_sj*C315</f>
        <v>2820213.7757019899</v>
      </c>
      <c r="D316" s="48">
        <f>Plj_sj*C315+Plj_lj*D315</f>
        <v>565543.41050830309</v>
      </c>
      <c r="E316" s="48">
        <f>Psa_lj*D315+Psa_sa*E315</f>
        <v>52601.189178949673</v>
      </c>
      <c r="F316" s="48">
        <f>Pa_sa*E315+Pa_a*F315</f>
        <v>28411.736972594914</v>
      </c>
      <c r="G316" s="48">
        <f t="shared" si="39"/>
        <v>4712817.7792686298</v>
      </c>
      <c r="H316" s="43">
        <f t="shared" si="32"/>
        <v>1.0012312735183673</v>
      </c>
      <c r="I316" s="41">
        <f t="shared" si="33"/>
        <v>0.26439546896722249</v>
      </c>
      <c r="J316" s="41">
        <f t="shared" si="34"/>
        <v>0.59841349863088733</v>
      </c>
      <c r="K316" s="41">
        <f t="shared" si="35"/>
        <v>0.12000111971145813</v>
      </c>
      <c r="L316" s="41">
        <f t="shared" si="36"/>
        <v>1.1161303416045234E-2</v>
      </c>
      <c r="M316" s="42">
        <f t="shared" si="37"/>
        <v>6.0286092743870225E-3</v>
      </c>
    </row>
    <row r="317" spans="1:13" ht="15" customHeight="1" x14ac:dyDescent="0.2">
      <c r="A317" s="47">
        <f t="shared" si="38"/>
        <v>305</v>
      </c>
      <c r="B317" s="48">
        <f>E316*(Ph_sa/(1+((E316+F316)*10^-5)))+F316*(Ph_a/(1+((E316+F316)*10^-5)))</f>
        <v>1247458.8169934463</v>
      </c>
      <c r="C317" s="49">
        <f>Psj_h*B316+Psj_sj*C316</f>
        <v>2823692.4594805846</v>
      </c>
      <c r="D317" s="48">
        <f>Plj_sj*C316+Plj_lj*D316</f>
        <v>566321.84331786202</v>
      </c>
      <c r="E317" s="48">
        <f>Psa_lj*D316+Psa_sa*E316</f>
        <v>52681.864753079171</v>
      </c>
      <c r="F317" s="48">
        <f>Pa_sa*E316+Pa_a*F316</f>
        <v>28465.562452161725</v>
      </c>
      <c r="G317" s="48">
        <f t="shared" si="39"/>
        <v>4718620.5469971336</v>
      </c>
      <c r="H317" s="43">
        <f t="shared" si="32"/>
        <v>1.0012012631348204</v>
      </c>
      <c r="I317" s="41">
        <f t="shared" si="33"/>
        <v>0.264369386045952</v>
      </c>
      <c r="J317" s="41">
        <f t="shared" si="34"/>
        <v>0.59841481877103775</v>
      </c>
      <c r="K317" s="41">
        <f t="shared" si="35"/>
        <v>0.12001851763186629</v>
      </c>
      <c r="L317" s="41">
        <f t="shared" si="36"/>
        <v>1.1164674978284744E-2</v>
      </c>
      <c r="M317" s="42">
        <f t="shared" si="37"/>
        <v>6.0326025728593127E-3</v>
      </c>
    </row>
    <row r="318" spans="1:13" ht="15" customHeight="1" x14ac:dyDescent="0.2">
      <c r="A318" s="47">
        <f t="shared" si="38"/>
        <v>306</v>
      </c>
      <c r="B318" s="48">
        <f>E317*(Ph_sa/(1+((E317+F317)*10^-5)))+F317*(Ph_a/(1+((E317+F317)*10^-5)))</f>
        <v>1248837.0454012314</v>
      </c>
      <c r="C318" s="49">
        <f>Psj_h*B317+Psj_sj*C317</f>
        <v>2827090.5004854272</v>
      </c>
      <c r="D318" s="48">
        <f>Plj_sj*C317+Plj_lj*D317</f>
        <v>567082.39942038758</v>
      </c>
      <c r="E318" s="48">
        <f>Psa_lj*D317+Psa_sa*E317</f>
        <v>52760.707089098534</v>
      </c>
      <c r="F318" s="48">
        <f>Pa_sa*E317+Pa_a*F317</f>
        <v>28518.199511303057</v>
      </c>
      <c r="G318" s="48">
        <f t="shared" si="39"/>
        <v>4724288.851907447</v>
      </c>
      <c r="H318" s="43">
        <f t="shared" si="32"/>
        <v>1.0011719694268026</v>
      </c>
      <c r="I318" s="41">
        <f t="shared" si="33"/>
        <v>0.26434392234442</v>
      </c>
      <c r="J318" s="41">
        <f t="shared" si="34"/>
        <v>0.59841609797927153</v>
      </c>
      <c r="K318" s="41">
        <f t="shared" si="35"/>
        <v>0.12003550527851958</v>
      </c>
      <c r="L318" s="41">
        <f t="shared" si="36"/>
        <v>1.1167968077946002E-2</v>
      </c>
      <c r="M318" s="42">
        <f t="shared" si="37"/>
        <v>6.0365063198429833E-3</v>
      </c>
    </row>
    <row r="319" spans="1:13" ht="15" customHeight="1" x14ac:dyDescent="0.2">
      <c r="A319" s="47">
        <f t="shared" si="38"/>
        <v>307</v>
      </c>
      <c r="B319" s="48">
        <f>E318*(Ph_sa/(1+((E318+F318)*10^-5)))+F318*(Ph_a/(1+((E318+F318)*10^-5)))</f>
        <v>1250183.0680755591</v>
      </c>
      <c r="C319" s="49">
        <f>Psj_h*B318+Psj_sj*C318</f>
        <v>2830409.6274870862</v>
      </c>
      <c r="D319" s="48">
        <f>Plj_sj*C318+Plj_lj*D318</f>
        <v>567825.4538782523</v>
      </c>
      <c r="E319" s="48">
        <f>Psa_lj*D318+Psa_sa*E318</f>
        <v>52837.753710408906</v>
      </c>
      <c r="F319" s="48">
        <f>Pa_sa*E318+Pa_a*F318</f>
        <v>28569.670853960179</v>
      </c>
      <c r="G319" s="48">
        <f t="shared" si="39"/>
        <v>4729825.5740052667</v>
      </c>
      <c r="H319" s="43">
        <f t="shared" si="32"/>
        <v>1.0011433760161166</v>
      </c>
      <c r="I319" s="41">
        <f t="shared" si="33"/>
        <v>0.26431906388820398</v>
      </c>
      <c r="J319" s="41">
        <f t="shared" si="34"/>
        <v>0.59841733763773142</v>
      </c>
      <c r="K319" s="41">
        <f t="shared" si="35"/>
        <v>0.12005209177246924</v>
      </c>
      <c r="L319" s="41">
        <f t="shared" si="36"/>
        <v>1.1171184409167405E-2</v>
      </c>
      <c r="M319" s="42">
        <f t="shared" si="37"/>
        <v>6.0403222924280226E-3</v>
      </c>
    </row>
    <row r="320" spans="1:13" ht="15" customHeight="1" x14ac:dyDescent="0.2">
      <c r="A320" s="47">
        <f t="shared" si="38"/>
        <v>308</v>
      </c>
      <c r="B320" s="48">
        <f>E319*(Ph_sa/(1+((E319+F319)*10^-5)))+F319*(Ph_a/(1+((E319+F319)*10^-5)))</f>
        <v>1251497.587941902</v>
      </c>
      <c r="C320" s="49">
        <f>Psj_h*B319+Psj_sj*C319</f>
        <v>2833651.5390744237</v>
      </c>
      <c r="D320" s="48">
        <f>Plj_sj*C319+Plj_lj*D319</f>
        <v>568551.37561651261</v>
      </c>
      <c r="E320" s="48">
        <f>Psa_lj*D319+Psa_sa*E319</f>
        <v>52913.041573784365</v>
      </c>
      <c r="F320" s="48">
        <f>Pa_sa*E319+Pa_a*F319</f>
        <v>28619.998920376922</v>
      </c>
      <c r="G320" s="48">
        <f t="shared" si="39"/>
        <v>4735233.5431269994</v>
      </c>
      <c r="H320" s="43">
        <f t="shared" si="32"/>
        <v>1.0011154668615547</v>
      </c>
      <c r="I320" s="41">
        <f t="shared" si="33"/>
        <v>0.26429479698174557</v>
      </c>
      <c r="J320" s="41">
        <f t="shared" si="34"/>
        <v>0.5984185390786807</v>
      </c>
      <c r="K320" s="41">
        <f t="shared" si="35"/>
        <v>0.12006828605988019</v>
      </c>
      <c r="L320" s="41">
        <f t="shared" si="36"/>
        <v>1.1174325636078819E-2</v>
      </c>
      <c r="M320" s="42">
        <f t="shared" si="37"/>
        <v>6.0440522436148256E-3</v>
      </c>
    </row>
    <row r="321" spans="1:13" ht="15" customHeight="1" x14ac:dyDescent="0.2">
      <c r="A321" s="47">
        <f t="shared" si="38"/>
        <v>309</v>
      </c>
      <c r="B321" s="48">
        <f>E320*(Ph_sa/(1+((E320+F320)*10^-5)))+F320*(Ph_a/(1+((E320+F320)*10^-5)))</f>
        <v>1252781.295012837</v>
      </c>
      <c r="C321" s="49">
        <f>Psj_h*B320+Psj_sj*C320</f>
        <v>2836817.9038301036</v>
      </c>
      <c r="D321" s="48">
        <f>Plj_sj*C320+Plj_lj*D320</f>
        <v>569260.52743436315</v>
      </c>
      <c r="E321" s="48">
        <f>Psa_lj*D320+Psa_sa*E320</f>
        <v>52986.607067508317</v>
      </c>
      <c r="F321" s="48">
        <f>Pa_sa*E320+Pa_a*F320</f>
        <v>28669.20588126752</v>
      </c>
      <c r="G321" s="48">
        <f t="shared" si="39"/>
        <v>4740515.5392260803</v>
      </c>
      <c r="H321" s="43">
        <f t="shared" si="32"/>
        <v>1.0010882262539191</v>
      </c>
      <c r="I321" s="41">
        <f t="shared" si="33"/>
        <v>0.26427110820469152</v>
      </c>
      <c r="J321" s="41">
        <f t="shared" si="34"/>
        <v>0.59841970358633867</v>
      </c>
      <c r="K321" s="41">
        <f t="shared" si="35"/>
        <v>0.1200840969139189</v>
      </c>
      <c r="L321" s="41">
        <f t="shared" si="36"/>
        <v>1.117739339298922E-2</v>
      </c>
      <c r="M321" s="42">
        <f t="shared" si="37"/>
        <v>6.0476979020615031E-3</v>
      </c>
    </row>
    <row r="322" spans="1:13" ht="15" customHeight="1" x14ac:dyDescent="0.2">
      <c r="A322" s="47">
        <f t="shared" si="38"/>
        <v>310</v>
      </c>
      <c r="B322" s="48">
        <f>E321*(Ph_sa/(1+((E321+F321)*10^-5)))+F321*(Ph_a/(1+((E321+F321)*10^-5)))</f>
        <v>1254034.8665017989</v>
      </c>
      <c r="C322" s="49">
        <f>Psj_h*B321+Psj_sj*C321</f>
        <v>2839910.3605262279</v>
      </c>
      <c r="D322" s="48">
        <f>Plj_sj*C321+Plj_lj*D321</f>
        <v>569953.26602217136</v>
      </c>
      <c r="E322" s="48">
        <f>Psa_lj*D321+Psa_sa*E321</f>
        <v>53058.486010199849</v>
      </c>
      <c r="F322" s="48">
        <f>Pa_sa*E321+Pa_a*F321</f>
        <v>28717.313632580917</v>
      </c>
      <c r="G322" s="48">
        <f t="shared" si="39"/>
        <v>4745674.2926929779</v>
      </c>
      <c r="H322" s="43">
        <f t="shared" si="32"/>
        <v>1.0010616388110118</v>
      </c>
      <c r="I322" s="41">
        <f t="shared" si="33"/>
        <v>0.26424798440817243</v>
      </c>
      <c r="J322" s="41">
        <f t="shared" si="34"/>
        <v>0.59842083239865451</v>
      </c>
      <c r="K322" s="41">
        <f t="shared" si="35"/>
        <v>0.12009953293670855</v>
      </c>
      <c r="L322" s="41">
        <f t="shared" si="36"/>
        <v>1.1180389284594435E-2</v>
      </c>
      <c r="M322" s="42">
        <f t="shared" si="37"/>
        <v>6.0512609718702389E-3</v>
      </c>
    </row>
    <row r="323" spans="1:13" ht="15" customHeight="1" x14ac:dyDescent="0.2">
      <c r="A323" s="47">
        <f t="shared" si="38"/>
        <v>311</v>
      </c>
      <c r="B323" s="48">
        <f>E322*(Ph_sa/(1+((E322+F322)*10^-5)))+F322*(Ph_a/(1+((E322+F322)*10^-5)))</f>
        <v>1255258.9669430063</v>
      </c>
      <c r="C323" s="49">
        <f>Psj_h*B322+Psj_sj*C322</f>
        <v>2842930.5183386523</v>
      </c>
      <c r="D323" s="48">
        <f>Plj_sj*C322+Plj_lj*D322</f>
        <v>570629.94198373822</v>
      </c>
      <c r="E323" s="48">
        <f>Psa_lj*D322+Psa_sa*E322</f>
        <v>53128.713650290651</v>
      </c>
      <c r="F323" s="48">
        <f>Pa_sa*E322+Pa_a*F322</f>
        <v>28764.343790834471</v>
      </c>
      <c r="G323" s="48">
        <f t="shared" si="39"/>
        <v>4750712.484706522</v>
      </c>
      <c r="H323" s="43">
        <f t="shared" si="32"/>
        <v>1.0010356894725827</v>
      </c>
      <c r="I323" s="41">
        <f t="shared" si="33"/>
        <v>0.26422541271102634</v>
      </c>
      <c r="J323" s="41">
        <f t="shared" si="34"/>
        <v>0.59842192670901573</v>
      </c>
      <c r="K323" s="41">
        <f t="shared" si="35"/>
        <v>0.12011460256134385</v>
      </c>
      <c r="L323" s="41">
        <f t="shared" si="36"/>
        <v>1.1183314886203371E-2</v>
      </c>
      <c r="M323" s="42">
        <f t="shared" si="37"/>
        <v>6.0547431324106758E-3</v>
      </c>
    </row>
    <row r="324" spans="1:13" ht="15" customHeight="1" x14ac:dyDescent="0.2">
      <c r="A324" s="47">
        <f t="shared" si="38"/>
        <v>312</v>
      </c>
      <c r="B324" s="48">
        <f>E323*(Ph_sa/(1+((E323+F323)*10^-5)))+F323*(Ph_a/(1+((E323+F323)*10^-5)))</f>
        <v>1256454.2483170491</v>
      </c>
      <c r="C324" s="49">
        <f>Psj_h*B323+Psj_sj*C323</f>
        <v>2845879.9570786017</v>
      </c>
      <c r="D324" s="48">
        <f>Plj_sj*C323+Plj_lj*D323</f>
        <v>571290.8998634438</v>
      </c>
      <c r="E324" s="48">
        <f>Psa_lj*D323+Psa_sa*E323</f>
        <v>53197.324666114589</v>
      </c>
      <c r="F324" s="48">
        <f>Pa_sa*E323+Pa_a*F323</f>
        <v>28810.317688990759</v>
      </c>
      <c r="G324" s="48">
        <f t="shared" si="39"/>
        <v>4755632.7476141993</v>
      </c>
      <c r="H324" s="43">
        <f t="shared" si="32"/>
        <v>1.001010363495269</v>
      </c>
      <c r="I324" s="41">
        <f t="shared" si="33"/>
        <v>0.2642033804959783</v>
      </c>
      <c r="J324" s="41">
        <f t="shared" si="34"/>
        <v>0.5984229876679017</v>
      </c>
      <c r="K324" s="41">
        <f t="shared" si="35"/>
        <v>0.1201293140539602</v>
      </c>
      <c r="L324" s="41">
        <f t="shared" si="36"/>
        <v>1.1186171743981401E-2</v>
      </c>
      <c r="M324" s="42">
        <f t="shared" si="37"/>
        <v>6.0581460381784712E-3</v>
      </c>
    </row>
    <row r="325" spans="1:13" ht="15" customHeight="1" x14ac:dyDescent="0.2">
      <c r="A325" s="47">
        <f t="shared" si="38"/>
        <v>313</v>
      </c>
      <c r="B325" s="48">
        <f>E324*(Ph_sa/(1+((E324+F324)*10^-5)))+F324*(Ph_a/(1+((E324+F324)*10^-5)))</f>
        <v>1257621.350181648</v>
      </c>
      <c r="C325" s="49">
        <f>Psj_h*B324+Psj_sj*C324</f>
        <v>2848760.227440265</v>
      </c>
      <c r="D325" s="48">
        <f>Plj_sj*C324+Plj_lj*D324</f>
        <v>571936.47817795561</v>
      </c>
      <c r="E325" s="48">
        <f>Psa_lj*D324+Psa_sa*E324</f>
        <v>53264.353166573426</v>
      </c>
      <c r="F325" s="48">
        <f>Pa_sa*E324+Pa_a*F324</f>
        <v>28855.256372851698</v>
      </c>
      <c r="G325" s="48">
        <f t="shared" si="39"/>
        <v>4760437.6653392939</v>
      </c>
      <c r="H325" s="43">
        <f t="shared" si="32"/>
        <v>1.0009856464475053</v>
      </c>
      <c r="I325" s="41">
        <f t="shared" si="33"/>
        <v>0.26418187540578009</v>
      </c>
      <c r="J325" s="41">
        <f t="shared" si="34"/>
        <v>0.59842401638447318</v>
      </c>
      <c r="K325" s="41">
        <f t="shared" si="35"/>
        <v>0.1201436755158502</v>
      </c>
      <c r="L325" s="41">
        <f t="shared" si="36"/>
        <v>1.1188961375209411E-2</v>
      </c>
      <c r="M325" s="42">
        <f t="shared" si="37"/>
        <v>6.0614713186870556E-3</v>
      </c>
    </row>
    <row r="326" spans="1:13" ht="15" customHeight="1" x14ac:dyDescent="0.2">
      <c r="A326" s="47">
        <f t="shared" si="38"/>
        <v>314</v>
      </c>
      <c r="B326" s="48">
        <f>E325*(Ph_sa/(1+((E325+F325)*10^-5)))+F325*(Ph_a/(1+((E325+F325)*10^-5)))</f>
        <v>1258760.8998071146</v>
      </c>
      <c r="C326" s="49">
        <f>Psj_h*B325+Psj_sj*C325</f>
        <v>2851572.8512631189</v>
      </c>
      <c r="D326" s="48">
        <f>Plj_sj*C325+Plj_lj*D325</f>
        <v>572567.00945218443</v>
      </c>
      <c r="E326" s="48">
        <f>Psa_lj*D325+Psa_sa*E325</f>
        <v>53329.832692343698</v>
      </c>
      <c r="F326" s="48">
        <f>Pa_sa*E325+Pa_a*F325</f>
        <v>28899.18059794508</v>
      </c>
      <c r="G326" s="48">
        <f t="shared" si="39"/>
        <v>4765129.7738127066</v>
      </c>
      <c r="H326" s="43">
        <f t="shared" si="32"/>
        <v>1.0009615242044381</v>
      </c>
      <c r="I326" s="41">
        <f t="shared" si="33"/>
        <v>0.26416088533931925</v>
      </c>
      <c r="J326" s="41">
        <f t="shared" si="34"/>
        <v>0.59842501392810965</v>
      </c>
      <c r="K326" s="41">
        <f t="shared" si="35"/>
        <v>0.12015769488562289</v>
      </c>
      <c r="L326" s="41">
        <f t="shared" si="36"/>
        <v>1.1191685268557353E-2</v>
      </c>
      <c r="M326" s="42">
        <f t="shared" si="37"/>
        <v>6.0647205783908968E-3</v>
      </c>
    </row>
    <row r="327" spans="1:13" ht="15" customHeight="1" x14ac:dyDescent="0.2">
      <c r="A327" s="47">
        <f t="shared" si="38"/>
        <v>315</v>
      </c>
      <c r="B327" s="48">
        <f>E326*(Ph_sa/(1+((E326+F326)*10^-5)))+F326*(Ph_a/(1+((E326+F326)*10^-5)))</f>
        <v>1259873.51231608</v>
      </c>
      <c r="C327" s="49">
        <f>Psj_h*B326+Psj_sj*C326</f>
        <v>2854319.3218077747</v>
      </c>
      <c r="D327" s="48">
        <f>Plj_sj*C326+Plj_lj*D326</f>
        <v>573182.82025919203</v>
      </c>
      <c r="E327" s="48">
        <f>Psa_lj*D326+Psa_sa*E326</f>
        <v>53393.796217590985</v>
      </c>
      <c r="F327" s="48">
        <f>Pa_sa*E326+Pa_a*F326</f>
        <v>28942.110826879263</v>
      </c>
      <c r="G327" s="48">
        <f t="shared" si="39"/>
        <v>4769711.5614275159</v>
      </c>
      <c r="H327" s="43">
        <f t="shared" si="32"/>
        <v>1.00093798294283</v>
      </c>
      <c r="I327" s="41">
        <f t="shared" si="33"/>
        <v>0.2641403984477031</v>
      </c>
      <c r="J327" s="41">
        <f t="shared" si="34"/>
        <v>0.59842598132988822</v>
      </c>
      <c r="K327" s="41">
        <f t="shared" si="35"/>
        <v>0.12017137994139954</v>
      </c>
      <c r="L327" s="41">
        <f t="shared" si="36"/>
        <v>1.1194344884370927E-2</v>
      </c>
      <c r="M327" s="42">
        <f t="shared" si="37"/>
        <v>6.0678953966384593E-3</v>
      </c>
    </row>
    <row r="328" spans="1:13" ht="15" customHeight="1" x14ac:dyDescent="0.2">
      <c r="A328" s="47">
        <f t="shared" si="38"/>
        <v>316</v>
      </c>
      <c r="B328" s="48">
        <f>E327*(Ph_sa/(1+((E327+F327)*10^-5)))+F327*(Ph_a/(1+((E327+F327)*10^-5)))</f>
        <v>1260959.7908270671</v>
      </c>
      <c r="C328" s="49">
        <f>Psj_h*B327+Psj_sj*C327</f>
        <v>2857001.1040442195</v>
      </c>
      <c r="D328" s="48">
        <f>Plj_sj*C327+Plj_lj*D327</f>
        <v>573784.23126376572</v>
      </c>
      <c r="E328" s="48">
        <f>Psa_lj*D327+Psa_sa*E327</f>
        <v>53456.276152159327</v>
      </c>
      <c r="F328" s="48">
        <f>Pa_sa*E327+Pa_a*F327</f>
        <v>28984.067227142419</v>
      </c>
      <c r="G328" s="48">
        <f t="shared" si="39"/>
        <v>4774185.4695143541</v>
      </c>
      <c r="H328" s="43">
        <f t="shared" si="32"/>
        <v>1.0009150091359711</v>
      </c>
      <c r="I328" s="41">
        <f t="shared" si="33"/>
        <v>0.26412040313032414</v>
      </c>
      <c r="J328" s="41">
        <f t="shared" si="34"/>
        <v>0.59842691958401084</v>
      </c>
      <c r="K328" s="41">
        <f t="shared" si="35"/>
        <v>0.12018473830304145</v>
      </c>
      <c r="L328" s="41">
        <f t="shared" si="36"/>
        <v>1.1196941654970325E-2</v>
      </c>
      <c r="M328" s="42">
        <f t="shared" si="37"/>
        <v>6.0709973276532082E-3</v>
      </c>
    </row>
    <row r="329" spans="1:13" ht="15" customHeight="1" x14ac:dyDescent="0.2">
      <c r="A329" s="47">
        <f t="shared" si="38"/>
        <v>317</v>
      </c>
      <c r="B329" s="48">
        <f>E328*(Ph_sa/(1+((E328+F328)*10^-5)))+F328*(Ph_a/(1+((E328+F328)*10^-5)))</f>
        <v>1262020.3266015081</v>
      </c>
      <c r="C329" s="49">
        <f>Psj_h*B328+Psj_sj*C328</f>
        <v>2859619.6349513563</v>
      </c>
      <c r="D329" s="48">
        <f>Plj_sj*C328+Plj_lj*D328</f>
        <v>574371.5572693866</v>
      </c>
      <c r="E329" s="48">
        <f>Psa_lj*D328+Psa_sa*E328</f>
        <v>53517.304344204735</v>
      </c>
      <c r="F329" s="48">
        <f>Pa_sa*E328+Pa_a*F328</f>
        <v>29025.069669323591</v>
      </c>
      <c r="G329" s="48">
        <f t="shared" si="39"/>
        <v>4778553.89283578</v>
      </c>
      <c r="H329" s="43">
        <f t="shared" si="32"/>
        <v>1.0008925895486034</v>
      </c>
      <c r="I329" s="41">
        <f t="shared" si="33"/>
        <v>0.26410088803091347</v>
      </c>
      <c r="J329" s="41">
        <f t="shared" si="34"/>
        <v>0.59842782964918007</v>
      </c>
      <c r="K329" s="41">
        <f t="shared" si="35"/>
        <v>0.12019777743440539</v>
      </c>
      <c r="L329" s="41">
        <f t="shared" si="36"/>
        <v>1.1199476984959874E-2</v>
      </c>
      <c r="M329" s="42">
        <f t="shared" si="37"/>
        <v>6.0740279005410533E-3</v>
      </c>
    </row>
    <row r="330" spans="1:13" ht="15" customHeight="1" x14ac:dyDescent="0.2">
      <c r="A330" s="47">
        <f t="shared" si="38"/>
        <v>318</v>
      </c>
      <c r="B330" s="48">
        <f>E329*(Ph_sa/(1+((E329+F329)*10^-5)))+F329*(Ph_a/(1+((E329+F329)*10^-5)))</f>
        <v>1263055.6991938327</v>
      </c>
      <c r="C330" s="49">
        <f>Psj_h*B329+Psj_sj*C329</f>
        <v>2862176.3238268215</v>
      </c>
      <c r="D330" s="48">
        <f>Plj_sj*C329+Plj_lj*D329</f>
        <v>574945.10726833332</v>
      </c>
      <c r="E330" s="48">
        <f>Psa_lj*D329+Psa_sa*E329</f>
        <v>53576.912083243129</v>
      </c>
      <c r="F330" s="48">
        <f>Pa_sa*E329+Pa_a*F329</f>
        <v>29065.137725733388</v>
      </c>
      <c r="G330" s="48">
        <f t="shared" si="39"/>
        <v>4782819.1800979637</v>
      </c>
      <c r="H330" s="43">
        <f t="shared" si="32"/>
        <v>1.0008707112318584</v>
      </c>
      <c r="I330" s="41">
        <f t="shared" si="33"/>
        <v>0.26408184203358537</v>
      </c>
      <c r="J330" s="41">
        <f t="shared" si="34"/>
        <v>0.59842871244992313</v>
      </c>
      <c r="K330" s="41">
        <f t="shared" si="35"/>
        <v>0.12021050464562139</v>
      </c>
      <c r="L330" s="41">
        <f t="shared" si="36"/>
        <v>1.1201952251547537E-2</v>
      </c>
      <c r="M330" s="42">
        <f t="shared" si="37"/>
        <v>6.0769886193226446E-3</v>
      </c>
    </row>
    <row r="331" spans="1:13" ht="15" customHeight="1" x14ac:dyDescent="0.2">
      <c r="A331" s="47">
        <f t="shared" si="38"/>
        <v>319</v>
      </c>
      <c r="B331" s="48">
        <f>E330*(Ph_sa/(1+((E330+F330)*10^-5)))+F330*(Ph_a/(1+((E330+F330)*10^-5)))</f>
        <v>1264066.4766042717</v>
      </c>
      <c r="C331" s="49">
        <f>Psj_h*B330+Psj_sj*C330</f>
        <v>2864672.5526060923</v>
      </c>
      <c r="D331" s="48">
        <f>Plj_sj*C330+Plj_lj*D330</f>
        <v>575505.18449467223</v>
      </c>
      <c r="E331" s="48">
        <f>Psa_lj*D330+Psa_sa*E330</f>
        <v>53635.130103584328</v>
      </c>
      <c r="F331" s="48">
        <f>Pa_sa*E330+Pa_a*F330</f>
        <v>29104.290669402981</v>
      </c>
      <c r="G331" s="48">
        <f t="shared" si="39"/>
        <v>4786983.6344780233</v>
      </c>
      <c r="H331" s="43">
        <f t="shared" si="32"/>
        <v>1.0008493615182128</v>
      </c>
      <c r="I331" s="41">
        <f t="shared" si="33"/>
        <v>0.26406325425888083</v>
      </c>
      <c r="J331" s="41">
        <f t="shared" si="34"/>
        <v>0.5984295688778678</v>
      </c>
      <c r="K331" s="41">
        <f t="shared" si="35"/>
        <v>0.12022292709538912</v>
      </c>
      <c r="L331" s="41">
        <f t="shared" si="36"/>
        <v>1.1204368804873249E-2</v>
      </c>
      <c r="M331" s="42">
        <f t="shared" si="37"/>
        <v>6.0798809629890324E-3</v>
      </c>
    </row>
    <row r="332" spans="1:13" ht="15" customHeight="1" x14ac:dyDescent="0.2">
      <c r="A332" s="47">
        <f t="shared" si="38"/>
        <v>320</v>
      </c>
      <c r="B332" s="48">
        <f>E331*(Ph_sa/(1+((E331+F331)*10^-5)))+F331*(Ph_a/(1+((E331+F331)*10^-5)))</f>
        <v>1265053.2154340316</v>
      </c>
      <c r="C332" s="49">
        <f>Psj_h*B331+Psj_sj*C331</f>
        <v>2867109.6761899665</v>
      </c>
      <c r="D332" s="48">
        <f>Plj_sj*C331+Plj_lj*D331</f>
        <v>576052.08647989994</v>
      </c>
      <c r="E332" s="48">
        <f>Psa_lj*D331+Psa_sa*E331</f>
        <v>53691.988588124805</v>
      </c>
      <c r="F332" s="48">
        <f>Pa_sa*E331+Pa_a*F331</f>
        <v>29142.547473440743</v>
      </c>
      <c r="G332" s="48">
        <f t="shared" si="39"/>
        <v>4791049.5141654639</v>
      </c>
      <c r="H332" s="43">
        <f t="shared" si="32"/>
        <v>1.0008285280164726</v>
      </c>
      <c r="I332" s="41">
        <f t="shared" si="33"/>
        <v>0.26404511405981301</v>
      </c>
      <c r="J332" s="41">
        <f t="shared" si="34"/>
        <v>0.59843039979297274</v>
      </c>
      <c r="K332" s="41">
        <f t="shared" si="35"/>
        <v>0.12023505179328969</v>
      </c>
      <c r="L332" s="41">
        <f t="shared" si="36"/>
        <v>1.1206727968345204E-2</v>
      </c>
      <c r="M332" s="42">
        <f t="shared" si="37"/>
        <v>6.0827063855792736E-3</v>
      </c>
    </row>
    <row r="333" spans="1:13" ht="15" customHeight="1" x14ac:dyDescent="0.2">
      <c r="A333" s="47">
        <f t="shared" si="38"/>
        <v>321</v>
      </c>
      <c r="B333" s="48">
        <f>E332*(Ph_sa/(1+((E332+F332)*10^-5)))+F332*(Ph_a/(1+((E332+F332)*10^-5)))</f>
        <v>1266016.461042528</v>
      </c>
      <c r="C333" s="49">
        <f>Psj_h*B332+Psj_sj*C332</f>
        <v>2869489.0227795178</v>
      </c>
      <c r="D333" s="48">
        <f>Plj_sj*C332+Plj_lj*D332</f>
        <v>576586.10511101165</v>
      </c>
      <c r="E333" s="48">
        <f>Psa_lj*D332+Psa_sa*E332</f>
        <v>53747.517172473279</v>
      </c>
      <c r="F333" s="48">
        <f>Pa_sa*E332+Pa_a*F332</f>
        <v>29179.926810726578</v>
      </c>
      <c r="G333" s="48">
        <f t="shared" si="39"/>
        <v>4795019.0329162572</v>
      </c>
      <c r="H333" s="43">
        <f t="shared" ref="H333:H396" si="40">G334/G333</f>
        <v>1.0008081986067865</v>
      </c>
      <c r="I333" s="41">
        <f t="shared" ref="I333:I396" si="41">B333/G333</f>
        <v>0.2640274110179196</v>
      </c>
      <c r="J333" s="41">
        <f t="shared" ref="J333:J396" si="42">C333/G333</f>
        <v>0.59843120602471067</v>
      </c>
      <c r="K333" s="41">
        <f t="shared" ref="K333:K396" si="43">D333/G333</f>
        <v>0.12024688560210799</v>
      </c>
      <c r="L333" s="41">
        <f t="shared" ref="L333:L396" si="44">E333/G333</f>
        <v>1.1209031038983148E-2</v>
      </c>
      <c r="M333" s="42">
        <f t="shared" ref="M333:M396" si="45">F333/G333</f>
        <v>6.0854663162785809E-3</v>
      </c>
    </row>
    <row r="334" spans="1:13" ht="15" customHeight="1" x14ac:dyDescent="0.2">
      <c r="A334" s="47">
        <f t="shared" ref="A334:A397" si="46">A333+1</f>
        <v>322</v>
      </c>
      <c r="B334" s="48">
        <f>E333*(Ph_sa/(1+((E333+F333)*10^-5)))+F333*(Ph_a/(1+((E333+F333)*10^-5)))</f>
        <v>1266956.747706376</v>
      </c>
      <c r="C334" s="49">
        <f>Psj_h*B333+Psj_sj*C333</f>
        <v>2871811.8942177072</v>
      </c>
      <c r="D334" s="48">
        <f>Plj_sj*C333+Plj_lj*D333</f>
        <v>577107.52669078333</v>
      </c>
      <c r="E334" s="48">
        <f>Psa_lj*D333+Psa_sa*E333</f>
        <v>53801.744949384316</v>
      </c>
      <c r="F334" s="48">
        <f>Pa_sa*E333+Pa_a*F333</f>
        <v>29216.447053924665</v>
      </c>
      <c r="G334" s="48">
        <f t="shared" ref="G334:G397" si="47">SUM(B334:F334)</f>
        <v>4798894.360618175</v>
      </c>
      <c r="H334" s="43">
        <f t="shared" si="40"/>
        <v>1.0007883614356887</v>
      </c>
      <c r="I334" s="41">
        <f t="shared" si="41"/>
        <v>0.26401013493932624</v>
      </c>
      <c r="J334" s="41">
        <f t="shared" si="42"/>
        <v>0.59843198837320755</v>
      </c>
      <c r="K334" s="41">
        <f t="shared" si="43"/>
        <v>0.12025843524016282</v>
      </c>
      <c r="L334" s="41">
        <f t="shared" si="44"/>
        <v>1.1211279287767814E-2</v>
      </c>
      <c r="M334" s="42">
        <f t="shared" si="45"/>
        <v>6.0881621595356636E-3</v>
      </c>
    </row>
    <row r="335" spans="1:13" ht="15" customHeight="1" x14ac:dyDescent="0.2">
      <c r="A335" s="47">
        <f t="shared" si="46"/>
        <v>323</v>
      </c>
      <c r="B335" s="48">
        <f>E334*(Ph_sa/(1+((E334+F334)*10^-5)))+F334*(Ph_a/(1+((E334+F334)*10^-5)))</f>
        <v>1267874.5987798439</v>
      </c>
      <c r="C335" s="49">
        <f>Psj_h*B334+Psj_sj*C334</f>
        <v>2874079.566336852</v>
      </c>
      <c r="D335" s="48">
        <f>Plj_sj*C334+Plj_lj*D334</f>
        <v>577616.63200006308</v>
      </c>
      <c r="E335" s="48">
        <f>Psa_lj*D334+Psa_sa*E334</f>
        <v>53854.70047347623</v>
      </c>
      <c r="F335" s="48">
        <f>Pa_sa*E334+Pa_a*F334</f>
        <v>29252.126275796141</v>
      </c>
      <c r="G335" s="48">
        <f t="shared" si="47"/>
        <v>4802677.6238660309</v>
      </c>
      <c r="H335" s="43">
        <f t="shared" si="40"/>
        <v>1.000769004911181</v>
      </c>
      <c r="I335" s="41">
        <f t="shared" si="41"/>
        <v>0.26399327585082377</v>
      </c>
      <c r="J335" s="41">
        <f t="shared" si="42"/>
        <v>0.59843274761034082</v>
      </c>
      <c r="K335" s="41">
        <f t="shared" si="43"/>
        <v>0.12026970728364164</v>
      </c>
      <c r="L335" s="41">
        <f t="shared" si="44"/>
        <v>1.1213473959995798E-2</v>
      </c>
      <c r="M335" s="42">
        <f t="shared" si="45"/>
        <v>6.0907952951980435E-3</v>
      </c>
    </row>
    <row r="336" spans="1:13" ht="15" customHeight="1" x14ac:dyDescent="0.2">
      <c r="A336" s="47">
        <f t="shared" si="46"/>
        <v>324</v>
      </c>
      <c r="B336" s="48">
        <f>E335*(Ph_sa/(1+((E335+F335)*10^-5)))+F335*(Ph_a/(1+((E335+F335)*10^-5)))</f>
        <v>1268770.5268565167</v>
      </c>
      <c r="C336" s="49">
        <f>Psj_h*B335+Psj_sj*C335</f>
        <v>2876293.2893112013</v>
      </c>
      <c r="D336" s="48">
        <f>Plj_sj*C335+Plj_lj*D335</f>
        <v>578113.6963618804</v>
      </c>
      <c r="E336" s="48">
        <f>Psa_lj*D335+Psa_sa*E335</f>
        <v>53906.411766210702</v>
      </c>
      <c r="F336" s="48">
        <f>Pa_sa*E335+Pa_a*F335</f>
        <v>29286.982249793804</v>
      </c>
      <c r="G336" s="48">
        <f t="shared" si="47"/>
        <v>4806370.9065456027</v>
      </c>
      <c r="H336" s="43">
        <f t="shared" si="40"/>
        <v>1.0007501176978535</v>
      </c>
      <c r="I336" s="41">
        <f t="shared" si="41"/>
        <v>0.26397682399596528</v>
      </c>
      <c r="J336" s="41">
        <f t="shared" si="42"/>
        <v>0.5984334844807947</v>
      </c>
      <c r="K336" s="41">
        <f t="shared" si="43"/>
        <v>0.12028070816893692</v>
      </c>
      <c r="L336" s="41">
        <f t="shared" si="44"/>
        <v>1.1215616275639013E-2</v>
      </c>
      <c r="M336" s="42">
        <f t="shared" si="45"/>
        <v>6.0933670786640802E-3</v>
      </c>
    </row>
    <row r="337" spans="1:13" ht="15" customHeight="1" x14ac:dyDescent="0.2">
      <c r="A337" s="47">
        <f t="shared" si="46"/>
        <v>325</v>
      </c>
      <c r="B337" s="48">
        <f>E336*(Ph_sa/(1+((E336+F336)*10^-5)))+F336*(Ph_a/(1+((E336+F336)*10^-5)))</f>
        <v>1269645.0339319045</v>
      </c>
      <c r="C337" s="49">
        <f>Psj_h*B336+Psj_sj*C336</f>
        <v>2878454.288013923</v>
      </c>
      <c r="D337" s="48">
        <f>Plj_sj*C336+Plj_lj*D336</f>
        <v>578598.98970718868</v>
      </c>
      <c r="E337" s="48">
        <f>Psa_lj*D336+Psa_sa*E336</f>
        <v>53956.906321112554</v>
      </c>
      <c r="F337" s="48">
        <f>Pa_sa*E336+Pa_a*F336</f>
        <v>29321.032450921699</v>
      </c>
      <c r="G337" s="48">
        <f t="shared" si="47"/>
        <v>4809976.250425051</v>
      </c>
      <c r="H337" s="43">
        <f t="shared" si="40"/>
        <v>1.0007316887120481</v>
      </c>
      <c r="I337" s="41">
        <f t="shared" si="41"/>
        <v>0.26396076983118322</v>
      </c>
      <c r="J337" s="41">
        <f t="shared" si="42"/>
        <v>0.5984341997030771</v>
      </c>
      <c r="K337" s="41">
        <f t="shared" si="43"/>
        <v>0.12029144419498095</v>
      </c>
      <c r="L337" s="41">
        <f t="shared" si="44"/>
        <v>1.1217707429708091E-2</v>
      </c>
      <c r="M337" s="42">
        <f t="shared" si="45"/>
        <v>6.0958788410505433E-3</v>
      </c>
    </row>
    <row r="338" spans="1:13" ht="15" customHeight="1" x14ac:dyDescent="0.2">
      <c r="A338" s="47">
        <f t="shared" si="46"/>
        <v>326</v>
      </c>
      <c r="B338" s="48">
        <f>E337*(Ph_sa/(1+((E337+F337)*10^-5)))+F337*(Ph_a/(1+((E337+F337)*10^-5)))</f>
        <v>1270498.6115667634</v>
      </c>
      <c r="C338" s="49">
        <f>Psj_h*B337+Psj_sj*C337</f>
        <v>2880563.7623778232</v>
      </c>
      <c r="D338" s="48">
        <f>Plj_sj*C337+Plj_lj*D337</f>
        <v>579072.77664206806</v>
      </c>
      <c r="E338" s="48">
        <f>Psa_lj*D337+Psa_sa*E337</f>
        <v>54006.211109209253</v>
      </c>
      <c r="F338" s="48">
        <f>Pa_sa*E337+Pa_a*F337</f>
        <v>29354.29405684306</v>
      </c>
      <c r="G338" s="48">
        <f t="shared" si="47"/>
        <v>4813495.6557527063</v>
      </c>
      <c r="H338" s="43">
        <f t="shared" si="40"/>
        <v>1.0007137071170691</v>
      </c>
      <c r="I338" s="41">
        <f t="shared" si="41"/>
        <v>0.2639451040219315</v>
      </c>
      <c r="J338" s="41">
        <f t="shared" si="42"/>
        <v>0.59843489397049798</v>
      </c>
      <c r="K338" s="41">
        <f t="shared" si="43"/>
        <v>0.12030192152557703</v>
      </c>
      <c r="L338" s="41">
        <f t="shared" si="44"/>
        <v>1.1219748592619032E-2</v>
      </c>
      <c r="M338" s="42">
        <f t="shared" si="45"/>
        <v>6.098331889374648E-3</v>
      </c>
    </row>
    <row r="339" spans="1:13" ht="15" customHeight="1" x14ac:dyDescent="0.2">
      <c r="A339" s="47">
        <f t="shared" si="46"/>
        <v>327</v>
      </c>
      <c r="B339" s="48">
        <f>E338*(Ph_sa/(1+((E338+F338)*10^-5)))+F338*(Ph_a/(1+((E338+F338)*10^-5)))</f>
        <v>1271331.7410509074</v>
      </c>
      <c r="C339" s="49">
        <f>Psj_h*B338+Psj_sj*C338</f>
        <v>2882622.8877591752</v>
      </c>
      <c r="D339" s="48">
        <f>Plj_sj*C338+Plj_lj*D338</f>
        <v>579535.31651622395</v>
      </c>
      <c r="E339" s="48">
        <f>Psa_lj*D338+Psa_sa*E338</f>
        <v>54054.352584670574</v>
      </c>
      <c r="F339" s="48">
        <f>Pa_sa*E338+Pa_a*F338</f>
        <v>29386.783949220749</v>
      </c>
      <c r="G339" s="48">
        <f t="shared" si="47"/>
        <v>4816931.0818601977</v>
      </c>
      <c r="H339" s="43">
        <f t="shared" si="40"/>
        <v>1.0006961623184356</v>
      </c>
      <c r="I339" s="41">
        <f t="shared" si="41"/>
        <v>0.2639298174388548</v>
      </c>
      <c r="J339" s="41">
        <f t="shared" si="42"/>
        <v>0.59843556795210917</v>
      </c>
      <c r="K339" s="41">
        <f t="shared" si="43"/>
        <v>0.12031214619172412</v>
      </c>
      <c r="L339" s="41">
        <f t="shared" si="44"/>
        <v>1.1221740910562482E-2</v>
      </c>
      <c r="M339" s="42">
        <f t="shared" si="45"/>
        <v>6.1007275067494196E-3</v>
      </c>
    </row>
    <row r="340" spans="1:13" ht="15" customHeight="1" x14ac:dyDescent="0.2">
      <c r="A340" s="47">
        <f t="shared" si="46"/>
        <v>328</v>
      </c>
      <c r="B340" s="48">
        <f>E339*(Ph_sa/(1+((E339+F339)*10^-5)))+F339*(Ph_a/(1+((E339+F339)*10^-5)))</f>
        <v>1272144.8935672976</v>
      </c>
      <c r="C340" s="49">
        <f>Psj_h*B339+Psj_sj*C339</f>
        <v>2884632.8153040623</v>
      </c>
      <c r="D340" s="48">
        <f>Plj_sj*C339+Plj_lj*D339</f>
        <v>579986.86349262507</v>
      </c>
      <c r="E340" s="48">
        <f>Psa_lj*D339+Psa_sa*E339</f>
        <v>54101.356690629917</v>
      </c>
      <c r="F340" s="48">
        <f>Pa_sa*E339+Pa_a*F339</f>
        <v>29418.518715274979</v>
      </c>
      <c r="G340" s="48">
        <f t="shared" si="47"/>
        <v>4820284.4477698896</v>
      </c>
      <c r="H340" s="43">
        <f t="shared" si="40"/>
        <v>1.0006790439591939</v>
      </c>
      <c r="I340" s="41">
        <f t="shared" si="41"/>
        <v>0.2639149011539883</v>
      </c>
      <c r="J340" s="41">
        <f t="shared" si="42"/>
        <v>0.59843622229361193</v>
      </c>
      <c r="K340" s="41">
        <f t="shared" si="43"/>
        <v>0.12032212409393322</v>
      </c>
      <c r="L340" s="41">
        <f t="shared" si="44"/>
        <v>1.1223685505875068E-2</v>
      </c>
      <c r="M340" s="42">
        <f t="shared" si="45"/>
        <v>6.1030669525914578E-3</v>
      </c>
    </row>
    <row r="341" spans="1:13" ht="15" customHeight="1" x14ac:dyDescent="0.2">
      <c r="A341" s="47">
        <f t="shared" si="46"/>
        <v>329</v>
      </c>
      <c r="B341" s="48">
        <f>E340*(Ph_sa/(1+((E340+F340)*10^-5)))+F340*(Ph_a/(1+((E340+F340)*10^-5)))</f>
        <v>1272938.5303562148</v>
      </c>
      <c r="C341" s="49">
        <f>Psj_h*B340+Psj_sj*C340</f>
        <v>2886594.6723166816</v>
      </c>
      <c r="D341" s="48">
        <f>Plj_sj*C340+Plj_lj*D340</f>
        <v>580427.66661813436</v>
      </c>
      <c r="E341" s="48">
        <f>Psa_lj*D340+Psa_sa*E340</f>
        <v>54147.248865169633</v>
      </c>
      <c r="F341" s="48">
        <f>Pa_sa*E340+Pa_a*F340</f>
        <v>29449.514649543715</v>
      </c>
      <c r="G341" s="48">
        <f t="shared" si="47"/>
        <v>4823557.6328057442</v>
      </c>
      <c r="H341" s="43">
        <f t="shared" si="40"/>
        <v>1.000662341915272</v>
      </c>
      <c r="I341" s="41">
        <f t="shared" si="41"/>
        <v>0.26390034643698823</v>
      </c>
      <c r="J341" s="41">
        <f t="shared" si="42"/>
        <v>0.59843685761822663</v>
      </c>
      <c r="K341" s="41">
        <f t="shared" si="43"/>
        <v>0.12033186100453286</v>
      </c>
      <c r="L341" s="41">
        <f t="shared" si="44"/>
        <v>1.1225583477412194E-2</v>
      </c>
      <c r="M341" s="42">
        <f t="shared" si="45"/>
        <v>6.1053514628400243E-3</v>
      </c>
    </row>
    <row r="342" spans="1:13" ht="15" customHeight="1" x14ac:dyDescent="0.2">
      <c r="A342" s="47">
        <f t="shared" si="46"/>
        <v>330</v>
      </c>
      <c r="B342" s="48">
        <f>E341*(Ph_sa/(1+((E341+F341)*10^-5)))+F341*(Ph_a/(1+((E341+F341)*10^-5)))</f>
        <v>1273713.1028793307</v>
      </c>
      <c r="C342" s="49">
        <f>Psj_h*B341+Psj_sj*C341</f>
        <v>2888509.562629072</v>
      </c>
      <c r="D342" s="48">
        <f>Plj_sj*C341+Plj_lj*D341</f>
        <v>580857.96989499312</v>
      </c>
      <c r="E342" s="48">
        <f>Psa_lj*D341+Psa_sa*E341</f>
        <v>54192.054047453727</v>
      </c>
      <c r="F342" s="48">
        <f>Pa_sa*E341+Pa_a*F341</f>
        <v>29479.787755831829</v>
      </c>
      <c r="G342" s="48">
        <f t="shared" si="47"/>
        <v>4826752.4772066819</v>
      </c>
      <c r="H342" s="43">
        <f t="shared" si="40"/>
        <v>1.0006460462908946</v>
      </c>
      <c r="I342" s="41">
        <f t="shared" si="41"/>
        <v>0.26388614475139788</v>
      </c>
      <c r="J342" s="41">
        <f t="shared" si="42"/>
        <v>0.59843747452753127</v>
      </c>
      <c r="K342" s="41">
        <f t="shared" si="43"/>
        <v>0.12034136256996232</v>
      </c>
      <c r="L342" s="41">
        <f t="shared" si="44"/>
        <v>1.122743590092184E-2</v>
      </c>
      <c r="M342" s="42">
        <f t="shared" si="45"/>
        <v>6.10758225018662E-3</v>
      </c>
    </row>
    <row r="343" spans="1:13" ht="15" customHeight="1" x14ac:dyDescent="0.2">
      <c r="A343" s="47">
        <f t="shared" si="46"/>
        <v>331</v>
      </c>
      <c r="B343" s="48">
        <f>E342*(Ph_sa/(1+((E342+F342)*10^-5)))+F342*(Ph_a/(1+((E342+F342)*10^-5)))</f>
        <v>1274469.0529835068</v>
      </c>
      <c r="C343" s="49">
        <f>Psj_h*B342+Psj_sj*C342</f>
        <v>2890378.5669717859</v>
      </c>
      <c r="D343" s="48">
        <f>Plj_sj*C342+Plj_lj*D342</f>
        <v>581278.01235302608</v>
      </c>
      <c r="E343" s="48">
        <f>Psa_lj*D342+Psa_sa*E342</f>
        <v>54235.796683991946</v>
      </c>
      <c r="F343" s="48">
        <f>Pa_sa*E342+Pa_a*F342</f>
        <v>29509.353749335536</v>
      </c>
      <c r="G343" s="48">
        <f t="shared" si="47"/>
        <v>4829870.7827416472</v>
      </c>
      <c r="H343" s="43">
        <f t="shared" si="40"/>
        <v>1.0006301474140498</v>
      </c>
      <c r="I343" s="41">
        <f t="shared" si="41"/>
        <v>0.26387228775094934</v>
      </c>
      <c r="J343" s="41">
        <f t="shared" si="42"/>
        <v>0.5984380736022672</v>
      </c>
      <c r="K343" s="41">
        <f t="shared" si="43"/>
        <v>0.12035063431305032</v>
      </c>
      <c r="L343" s="41">
        <f t="shared" si="44"/>
        <v>1.1229243829418832E-2</v>
      </c>
      <c r="M343" s="42">
        <f t="shared" si="45"/>
        <v>6.1097605043140988E-3</v>
      </c>
    </row>
    <row r="344" spans="1:13" ht="15" customHeight="1" x14ac:dyDescent="0.2">
      <c r="A344" s="47">
        <f t="shared" si="46"/>
        <v>332</v>
      </c>
      <c r="B344" s="48">
        <f>E343*(Ph_sa/(1+((E343+F343)*10^-5)))+F343*(Ph_a/(1+((E343+F343)*10^-5)))</f>
        <v>1275206.8130641596</v>
      </c>
      <c r="C344" s="49">
        <f>Psj_h*B343+Psj_sj*C343</f>
        <v>2892202.7433450324</v>
      </c>
      <c r="D344" s="48">
        <f>Plj_sj*C343+Plj_lj*D343</f>
        <v>581688.02812244487</v>
      </c>
      <c r="E344" s="48">
        <f>Psa_lj*D343+Psa_sa*E343</f>
        <v>54278.500735020411</v>
      </c>
      <c r="F344" s="48">
        <f>Pa_sa*E343+Pa_a*F343</f>
        <v>29538.228058929384</v>
      </c>
      <c r="G344" s="48">
        <f t="shared" si="47"/>
        <v>4832914.3133255867</v>
      </c>
      <c r="H344" s="43">
        <f t="shared" si="40"/>
        <v>1.0006146358320172</v>
      </c>
      <c r="I344" s="41">
        <f t="shared" si="41"/>
        <v>0.26385876727590363</v>
      </c>
      <c r="J344" s="41">
        <f t="shared" si="42"/>
        <v>0.59843865540311492</v>
      </c>
      <c r="K344" s="41">
        <f t="shared" si="43"/>
        <v>0.12035968163527781</v>
      </c>
      <c r="L344" s="41">
        <f t="shared" si="44"/>
        <v>1.1231008293559155E-2</v>
      </c>
      <c r="M344" s="42">
        <f t="shared" si="45"/>
        <v>6.1118873921445077E-3</v>
      </c>
    </row>
    <row r="345" spans="1:13" ht="15" customHeight="1" x14ac:dyDescent="0.2">
      <c r="A345" s="47">
        <f t="shared" si="46"/>
        <v>333</v>
      </c>
      <c r="B345" s="48">
        <f>E344*(Ph_sa/(1+((E344+F344)*10^-5)))+F344*(Ph_a/(1+((E344+F344)*10^-5)))</f>
        <v>1275926.8062280398</v>
      </c>
      <c r="C345" s="49">
        <f>Psj_h*B344+Psj_sj*C344</f>
        <v>2893983.1273898655</v>
      </c>
      <c r="D345" s="48">
        <f>Plj_sj*C344+Plj_lj*D344</f>
        <v>582088.24650713173</v>
      </c>
      <c r="E345" s="48">
        <f>Psa_lj*D344+Psa_sa*E344</f>
        <v>54320.189680984404</v>
      </c>
      <c r="F345" s="48">
        <f>Pa_sa*E344+Pa_a*F344</f>
        <v>29566.42582960353</v>
      </c>
      <c r="G345" s="48">
        <f t="shared" si="47"/>
        <v>4835884.7956356248</v>
      </c>
      <c r="H345" s="43">
        <f t="shared" si="40"/>
        <v>1.0005995023069472</v>
      </c>
      <c r="I345" s="41">
        <f t="shared" si="41"/>
        <v>0.26384557534942954</v>
      </c>
      <c r="J345" s="41">
        <f t="shared" si="42"/>
        <v>0.5984392204714386</v>
      </c>
      <c r="K345" s="41">
        <f t="shared" si="43"/>
        <v>0.12036850981902321</v>
      </c>
      <c r="L345" s="41">
        <f t="shared" si="44"/>
        <v>1.1232730302013863E-2</v>
      </c>
      <c r="M345" s="42">
        <f t="shared" si="45"/>
        <v>6.1139640580948418E-3</v>
      </c>
    </row>
    <row r="346" spans="1:13" ht="15" customHeight="1" x14ac:dyDescent="0.2">
      <c r="A346" s="47">
        <f t="shared" si="46"/>
        <v>334</v>
      </c>
      <c r="B346" s="48">
        <f>E345*(Ph_sa/(1+((E345+F345)*10^-5)))+F345*(Ph_a/(1+((E345+F345)*10^-5)))</f>
        <v>1276629.4464552931</v>
      </c>
      <c r="C346" s="49">
        <f>Psj_h*B345+Psj_sj*C345</f>
        <v>2895720.7327590021</v>
      </c>
      <c r="D346" s="48">
        <f>Plj_sj*C345+Plj_lj*D345</f>
        <v>582478.89205829368</v>
      </c>
      <c r="E346" s="48">
        <f>Psa_lj*D345+Psa_sa*E345</f>
        <v>54360.886529109965</v>
      </c>
      <c r="F346" s="48">
        <f>Pa_sa*E345+Pa_a*F345</f>
        <v>29593.961925039632</v>
      </c>
      <c r="G346" s="48">
        <f t="shared" si="47"/>
        <v>4838783.9197267387</v>
      </c>
      <c r="H346" s="43">
        <f t="shared" si="40"/>
        <v>1.0005847378115074</v>
      </c>
      <c r="I346" s="41">
        <f t="shared" si="41"/>
        <v>0.26383270417402488</v>
      </c>
      <c r="J346" s="41">
        <f t="shared" si="42"/>
        <v>0.59843976933000398</v>
      </c>
      <c r="K346" s="41">
        <f t="shared" si="43"/>
        <v>0.1203771240297889</v>
      </c>
      <c r="L346" s="41">
        <f t="shared" si="44"/>
        <v>1.123441084184224E-2</v>
      </c>
      <c r="M346" s="42">
        <f t="shared" si="45"/>
        <v>6.1159916243399637E-3</v>
      </c>
    </row>
    <row r="347" spans="1:13" ht="15" customHeight="1" x14ac:dyDescent="0.2">
      <c r="A347" s="47">
        <f t="shared" si="46"/>
        <v>335</v>
      </c>
      <c r="B347" s="48">
        <f>E346*(Ph_sa/(1+((E346+F346)*10^-5)))+F346*(Ph_a/(1+((E346+F346)*10^-5)))</f>
        <v>1277315.1387606645</v>
      </c>
      <c r="C347" s="49">
        <f>Psj_h*B346+Psj_sj*C346</f>
        <v>2897416.5514869015</v>
      </c>
      <c r="D347" s="48">
        <f>Plj_sj*C346+Plj_lj*D346</f>
        <v>582860.18464838434</v>
      </c>
      <c r="E347" s="48">
        <f>Psa_lj*D346+Psa_sa*E346</f>
        <v>54400.613820051585</v>
      </c>
      <c r="F347" s="48">
        <f>Pa_sa*E346+Pa_a*F346</f>
        <v>29620.850930314195</v>
      </c>
      <c r="G347" s="48">
        <f t="shared" si="47"/>
        <v>4841613.3396463171</v>
      </c>
      <c r="H347" s="43">
        <f t="shared" si="40"/>
        <v>1.0005703335245839</v>
      </c>
      <c r="I347" s="41">
        <f t="shared" si="41"/>
        <v>0.26382014612797916</v>
      </c>
      <c r="J347" s="41">
        <f t="shared" si="42"/>
        <v>0.59844030248366753</v>
      </c>
      <c r="K347" s="41">
        <f t="shared" si="43"/>
        <v>0.12038552931840746</v>
      </c>
      <c r="L347" s="41">
        <f t="shared" si="44"/>
        <v>1.1236050878863776E-2</v>
      </c>
      <c r="M347" s="42">
        <f t="shared" si="45"/>
        <v>6.1179711910819418E-3</v>
      </c>
    </row>
    <row r="348" spans="1:13" ht="15" customHeight="1" x14ac:dyDescent="0.2">
      <c r="A348" s="47">
        <f t="shared" si="46"/>
        <v>336</v>
      </c>
      <c r="B348" s="48">
        <f>E347*(Ph_sa/(1+((E347+F347)*10^-5)))+F347*(Ph_a/(1+((E347+F347)*10^-5)))</f>
        <v>1277984.2793537313</v>
      </c>
      <c r="C348" s="49">
        <f>Psj_h*B347+Psj_sj*C347</f>
        <v>2899071.5543587403</v>
      </c>
      <c r="D348" s="48">
        <f>Plj_sj*C347+Plj_lj*D347</f>
        <v>583232.33954519522</v>
      </c>
      <c r="E348" s="48">
        <f>Psa_lj*D347+Psa_sa*E347</f>
        <v>54439.393634603919</v>
      </c>
      <c r="F348" s="48">
        <f>Pa_sa*E347+Pa_a*F347</f>
        <v>29647.107154718742</v>
      </c>
      <c r="G348" s="48">
        <f t="shared" si="47"/>
        <v>4844374.6740469895</v>
      </c>
      <c r="H348" s="43">
        <f t="shared" si="40"/>
        <v>1.0005562808270472</v>
      </c>
      <c r="I348" s="41">
        <f t="shared" si="41"/>
        <v>0.26380789376188024</v>
      </c>
      <c r="J348" s="41">
        <f t="shared" si="42"/>
        <v>0.59844082042003921</v>
      </c>
      <c r="K348" s="41">
        <f t="shared" si="43"/>
        <v>0.12039373062322677</v>
      </c>
      <c r="L348" s="41">
        <f t="shared" si="44"/>
        <v>1.1237651358028684E-2</v>
      </c>
      <c r="M348" s="42">
        <f t="shared" si="45"/>
        <v>6.1199038368251468E-3</v>
      </c>
    </row>
    <row r="349" spans="1:13" ht="15" customHeight="1" x14ac:dyDescent="0.2">
      <c r="A349" s="47">
        <f t="shared" si="46"/>
        <v>337</v>
      </c>
      <c r="B349" s="48">
        <f>E348*(Ph_sa/(1+((E348+F348)*10^-5)))+F348*(Ph_a/(1+((E348+F348)*10^-5)))</f>
        <v>1278637.2557980525</v>
      </c>
      <c r="C349" s="49">
        <f>Psj_h*B348+Psj_sj*C348</f>
        <v>2900686.6912779631</v>
      </c>
      <c r="D349" s="48">
        <f>Plj_sj*C348+Plj_lj*D348</f>
        <v>583595.56748602551</v>
      </c>
      <c r="E349" s="48">
        <f>Psa_lj*D348+Psa_sa*E348</f>
        <v>54477.247600466289</v>
      </c>
      <c r="F349" s="48">
        <f>Pa_sa*E348+Pa_a*F348</f>
        <v>29672.744634686685</v>
      </c>
      <c r="G349" s="48">
        <f t="shared" si="47"/>
        <v>4847069.5067971945</v>
      </c>
      <c r="H349" s="43">
        <f t="shared" si="40"/>
        <v>1.0005425712975753</v>
      </c>
      <c r="I349" s="41">
        <f t="shared" si="41"/>
        <v>0.26379593979516491</v>
      </c>
      <c r="J349" s="41">
        <f t="shared" si="42"/>
        <v>0.5984413236101197</v>
      </c>
      <c r="K349" s="41">
        <f t="shared" si="43"/>
        <v>0.1204017327722723</v>
      </c>
      <c r="L349" s="41">
        <f t="shared" si="44"/>
        <v>1.1239213203786571E-2</v>
      </c>
      <c r="M349" s="42">
        <f t="shared" si="45"/>
        <v>6.1217906186564241E-3</v>
      </c>
    </row>
    <row r="350" spans="1:13" ht="15" customHeight="1" x14ac:dyDescent="0.2">
      <c r="A350" s="47">
        <f t="shared" si="46"/>
        <v>338</v>
      </c>
      <c r="B350" s="48">
        <f>E349*(Ph_sa/(1+((E349+F349)*10^-5)))+F349*(Ph_a/(1+((E349+F349)*10^-5)))</f>
        <v>1279274.44716913</v>
      </c>
      <c r="C350" s="49">
        <f>Psj_h*B349+Psj_sj*C349</f>
        <v>2902262.8916320931</v>
      </c>
      <c r="D350" s="48">
        <f>Plj_sj*C349+Plj_lj*D349</f>
        <v>583950.07475184579</v>
      </c>
      <c r="E350" s="48">
        <f>Psa_lj*D349+Psa_sa*E349</f>
        <v>54514.196899049275</v>
      </c>
      <c r="F350" s="48">
        <f>Pa_sa*E349+Pa_a*F349</f>
        <v>29697.777136817243</v>
      </c>
      <c r="G350" s="48">
        <f t="shared" si="47"/>
        <v>4849699.387588935</v>
      </c>
      <c r="H350" s="43">
        <f t="shared" si="40"/>
        <v>1.0005291967085468</v>
      </c>
      <c r="I350" s="41">
        <f t="shared" si="41"/>
        <v>0.26378427711271624</v>
      </c>
      <c r="J350" s="41">
        <f t="shared" si="42"/>
        <v>0.59844181250891415</v>
      </c>
      <c r="K350" s="41">
        <f t="shared" si="43"/>
        <v>0.12040954048538688</v>
      </c>
      <c r="L350" s="41">
        <f t="shared" si="44"/>
        <v>1.1240737320453057E-2</v>
      </c>
      <c r="M350" s="42">
        <f t="shared" si="45"/>
        <v>6.1236325725297627E-3</v>
      </c>
    </row>
    <row r="351" spans="1:13" ht="15" customHeight="1" x14ac:dyDescent="0.2">
      <c r="A351" s="47">
        <f t="shared" si="46"/>
        <v>339</v>
      </c>
      <c r="B351" s="48">
        <f>E350*(Ph_sa/(1+((E350+F350)*10^-5)))+F350*(Ph_a/(1+((E350+F350)*10^-5)))</f>
        <v>1279896.2242110898</v>
      </c>
      <c r="C351" s="49">
        <f>Psj_h*B350+Psj_sj*C350</f>
        <v>2903801.064656524</v>
      </c>
      <c r="D351" s="48">
        <f>Plj_sj*C350+Plj_lj*D350</f>
        <v>584296.0632413741</v>
      </c>
      <c r="E351" s="48">
        <f>Psa_lj*D350+Psa_sa*E350</f>
        <v>54550.262272313303</v>
      </c>
      <c r="F351" s="48">
        <f>Pa_sa*E350+Pa_a*F350</f>
        <v>29722.218160987257</v>
      </c>
      <c r="G351" s="48">
        <f t="shared" si="47"/>
        <v>4852265.8325422881</v>
      </c>
      <c r="H351" s="43">
        <f t="shared" si="40"/>
        <v>1.0005161490219874</v>
      </c>
      <c r="I351" s="41">
        <f t="shared" si="41"/>
        <v>0.26377289876150561</v>
      </c>
      <c r="J351" s="41">
        <f t="shared" si="42"/>
        <v>0.59844228755602025</v>
      </c>
      <c r="K351" s="41">
        <f t="shared" si="43"/>
        <v>0.12041715837634538</v>
      </c>
      <c r="L351" s="41">
        <f t="shared" si="44"/>
        <v>1.1242224592573966E-2</v>
      </c>
      <c r="M351" s="42">
        <f t="shared" si="45"/>
        <v>6.1254307135548353E-3</v>
      </c>
    </row>
    <row r="352" spans="1:13" ht="15" customHeight="1" x14ac:dyDescent="0.2">
      <c r="A352" s="47">
        <f t="shared" si="46"/>
        <v>340</v>
      </c>
      <c r="B352" s="48">
        <f>E351*(Ph_sa/(1+((E351+F351)*10^-5)))+F351*(Ph_a/(1+((E351+F351)*10^-5)))</f>
        <v>1280502.9494919926</v>
      </c>
      <c r="C352" s="49">
        <f>Psj_h*B351+Psj_sj*C351</f>
        <v>2905302.0997960218</v>
      </c>
      <c r="D352" s="48">
        <f>Plj_sj*C351+Plj_lj*D351</f>
        <v>584633.73054499063</v>
      </c>
      <c r="E352" s="48">
        <f>Psa_lj*D351+Psa_sa*E351</f>
        <v>54585.464029629904</v>
      </c>
      <c r="F352" s="48">
        <f>Pa_sa*E351+Pa_a*F351</f>
        <v>29746.080943542143</v>
      </c>
      <c r="G352" s="48">
        <f t="shared" si="47"/>
        <v>4854770.3248061771</v>
      </c>
      <c r="H352" s="43">
        <f t="shared" si="40"/>
        <v>1.0005034203855876</v>
      </c>
      <c r="I352" s="41">
        <f t="shared" si="41"/>
        <v>0.26376179794728305</v>
      </c>
      <c r="J352" s="41">
        <f t="shared" si="42"/>
        <v>0.59844274917619589</v>
      </c>
      <c r="K352" s="41">
        <f t="shared" si="43"/>
        <v>0.12042459095494526</v>
      </c>
      <c r="L352" s="41">
        <f t="shared" si="44"/>
        <v>1.124367588528695E-2</v>
      </c>
      <c r="M352" s="42">
        <f t="shared" si="45"/>
        <v>6.1271860362889013E-3</v>
      </c>
    </row>
    <row r="353" spans="1:13" ht="15" customHeight="1" x14ac:dyDescent="0.2">
      <c r="A353" s="47">
        <f t="shared" si="46"/>
        <v>341</v>
      </c>
      <c r="B353" s="48">
        <f>E352*(Ph_sa/(1+((E352+F352)*10^-5)))+F352*(Ph_a/(1+((E352+F352)*10^-5)))</f>
        <v>1281094.9775576964</v>
      </c>
      <c r="C353" s="49">
        <f>Psj_h*B352+Psj_sj*C352</f>
        <v>2906766.8670636984</v>
      </c>
      <c r="D353" s="48">
        <f>Plj_sj*C352+Plj_lj*D352</f>
        <v>584963.27001842088</v>
      </c>
      <c r="E353" s="48">
        <f>Psa_lj*D352+Psa_sa*E352</f>
        <v>54619.822054656674</v>
      </c>
      <c r="F353" s="48">
        <f>Pa_sa*E352+Pa_a*F352</f>
        <v>29769.378460557753</v>
      </c>
      <c r="G353" s="48">
        <f t="shared" si="47"/>
        <v>4857214.3151550302</v>
      </c>
      <c r="H353" s="43">
        <f t="shared" si="40"/>
        <v>1.0004910031287801</v>
      </c>
      <c r="I353" s="41">
        <f t="shared" si="41"/>
        <v>0.26375096803131426</v>
      </c>
      <c r="J353" s="41">
        <f t="shared" si="42"/>
        <v>0.59844319777990307</v>
      </c>
      <c r="K353" s="41">
        <f t="shared" si="43"/>
        <v>0.12043184262907088</v>
      </c>
      <c r="L353" s="41">
        <f t="shared" si="44"/>
        <v>1.1245092044680213E-2</v>
      </c>
      <c r="M353" s="42">
        <f t="shared" si="45"/>
        <v>6.1288995150315063E-3</v>
      </c>
    </row>
    <row r="354" spans="1:13" ht="15" customHeight="1" x14ac:dyDescent="0.2">
      <c r="A354" s="47">
        <f t="shared" si="46"/>
        <v>342</v>
      </c>
      <c r="B354" s="48">
        <f>E353*(Ph_sa/(1+((E353+F353)*10^-5)))+F353*(Ph_a/(1+((E353+F353)*10^-5)))</f>
        <v>1281672.6550841967</v>
      </c>
      <c r="C354" s="49">
        <f>Psj_h*B353+Psj_sj*C353</f>
        <v>2908196.2173972251</v>
      </c>
      <c r="D354" s="48">
        <f>Plj_sj*C353+Plj_lj*D353</f>
        <v>585284.87085612258</v>
      </c>
      <c r="E354" s="48">
        <f>Psa_lj*D353+Psa_sa*E353</f>
        <v>54653.355812217618</v>
      </c>
      <c r="F354" s="48">
        <f>Pa_sa*E353+Pa_a*F353</f>
        <v>29792.123431165244</v>
      </c>
      <c r="G354" s="48">
        <f t="shared" si="47"/>
        <v>4859599.2225809274</v>
      </c>
      <c r="H354" s="43">
        <f t="shared" si="40"/>
        <v>1.0004788897588817</v>
      </c>
      <c r="I354" s="41">
        <f t="shared" si="41"/>
        <v>0.26374040252716596</v>
      </c>
      <c r="J354" s="41">
        <f t="shared" si="42"/>
        <v>0.59844363376383236</v>
      </c>
      <c r="K354" s="41">
        <f t="shared" si="43"/>
        <v>0.12043891770673189</v>
      </c>
      <c r="L354" s="41">
        <f t="shared" si="44"/>
        <v>1.1246473898148186E-2</v>
      </c>
      <c r="M354" s="42">
        <f t="shared" si="45"/>
        <v>6.1305721041215169E-3</v>
      </c>
    </row>
    <row r="355" spans="1:13" ht="15" customHeight="1" x14ac:dyDescent="0.2">
      <c r="A355" s="47">
        <f t="shared" si="46"/>
        <v>343</v>
      </c>
      <c r="B355" s="48">
        <f>E354*(Ph_sa/(1+((E354+F354)*10^-5)))+F354*(Ph_a/(1+((E354+F354)*10^-5)))</f>
        <v>1282236.3210283807</v>
      </c>
      <c r="C355" s="49">
        <f>Psj_h*B354+Psj_sj*C354</f>
        <v>2909590.9830120821</v>
      </c>
      <c r="D355" s="48">
        <f>Plj_sj*C354+Plj_lj*D354</f>
        <v>585598.71816431556</v>
      </c>
      <c r="E355" s="48">
        <f>Psa_lj*D354+Psa_sa*E354</f>
        <v>54686.08435518117</v>
      </c>
      <c r="F355" s="48">
        <f>Pa_sa*E354+Pa_a*F354</f>
        <v>29814.328320931552</v>
      </c>
      <c r="G355" s="48">
        <f t="shared" si="47"/>
        <v>4861926.4348808909</v>
      </c>
      <c r="H355" s="43">
        <f t="shared" si="40"/>
        <v>1.0004670729572978</v>
      </c>
      <c r="I355" s="41">
        <f t="shared" si="41"/>
        <v>0.26373009509753992</v>
      </c>
      <c r="J355" s="41">
        <f t="shared" si="42"/>
        <v>0.59844405751140539</v>
      </c>
      <c r="K355" s="41">
        <f t="shared" si="43"/>
        <v>0.12044582039807473</v>
      </c>
      <c r="L355" s="41">
        <f t="shared" si="44"/>
        <v>1.1247822254743944E-2</v>
      </c>
      <c r="M355" s="42">
        <f t="shared" si="45"/>
        <v>6.1322047382360188E-3</v>
      </c>
    </row>
    <row r="356" spans="1:13" ht="15" customHeight="1" x14ac:dyDescent="0.2">
      <c r="A356" s="47">
        <f t="shared" si="46"/>
        <v>344</v>
      </c>
      <c r="B356" s="48">
        <f>E355*(Ph_sa/(1+((E355+F355)*10^-5)))+F355*(Ph_a/(1+((E355+F355)*10^-5)))</f>
        <v>1282786.3067771283</v>
      </c>
      <c r="C356" s="49">
        <f>Psj_h*B355+Psj_sj*C355</f>
        <v>2910951.9777516504</v>
      </c>
      <c r="D356" s="48">
        <f>Plj_sj*C355+Plj_lj*D355</f>
        <v>585904.99303359794</v>
      </c>
      <c r="E356" s="48">
        <f>Psa_lj*D355+Psa_sa*E355</f>
        <v>54718.02633132854</v>
      </c>
      <c r="F356" s="48">
        <f>Pa_sa*E355+Pa_a*F355</f>
        <v>29836.005345288359</v>
      </c>
      <c r="G356" s="48">
        <f t="shared" si="47"/>
        <v>4864197.3092389945</v>
      </c>
      <c r="H356" s="43">
        <f t="shared" si="40"/>
        <v>1.0004555455757906</v>
      </c>
      <c r="I356" s="41">
        <f t="shared" si="41"/>
        <v>0.26372003955115475</v>
      </c>
      <c r="J356" s="41">
        <f t="shared" si="42"/>
        <v>0.59844446939325946</v>
      </c>
      <c r="K356" s="41">
        <f t="shared" si="43"/>
        <v>0.12045255481736677</v>
      </c>
      <c r="L356" s="41">
        <f t="shared" si="44"/>
        <v>1.1249137905528178E-2</v>
      </c>
      <c r="M356" s="42">
        <f t="shared" si="45"/>
        <v>6.1337983326906226E-3</v>
      </c>
    </row>
    <row r="357" spans="1:13" ht="15" customHeight="1" x14ac:dyDescent="0.2">
      <c r="A357" s="47">
        <f t="shared" si="46"/>
        <v>345</v>
      </c>
      <c r="B357" s="48">
        <f>E356*(Ph_sa/(1+((E356+F356)*10^-5)))+F356*(Ph_a/(1+((E356+F356)*10^-5)))</f>
        <v>1283322.9362947145</v>
      </c>
      <c r="C357" s="49">
        <f>Psj_h*B356+Psj_sj*C356</f>
        <v>2912279.9974339716</v>
      </c>
      <c r="D357" s="48">
        <f>Plj_sj*C356+Plj_lj*D356</f>
        <v>586203.87261109718</v>
      </c>
      <c r="E357" s="48">
        <f>Psa_lj*D356+Psa_sa*E356</f>
        <v>54749.199990205489</v>
      </c>
      <c r="F357" s="48">
        <f>Pa_sa*E356+Pa_a*F356</f>
        <v>29857.166473002941</v>
      </c>
      <c r="G357" s="48">
        <f t="shared" si="47"/>
        <v>4866413.1728029912</v>
      </c>
      <c r="H357" s="43">
        <f t="shared" si="40"/>
        <v>1.0004443006328159</v>
      </c>
      <c r="I357" s="41">
        <f t="shared" si="41"/>
        <v>0.26371022983967818</v>
      </c>
      <c r="J357" s="41">
        <f t="shared" si="42"/>
        <v>0.59844486976771349</v>
      </c>
      <c r="K357" s="41">
        <f t="shared" si="43"/>
        <v>0.12045912498495299</v>
      </c>
      <c r="L357" s="41">
        <f t="shared" si="44"/>
        <v>1.1250421623914571E-2</v>
      </c>
      <c r="M357" s="42">
        <f t="shared" si="45"/>
        <v>6.1353537837408071E-3</v>
      </c>
    </row>
    <row r="358" spans="1:13" ht="15" customHeight="1" x14ac:dyDescent="0.2">
      <c r="A358" s="47">
        <f t="shared" si="46"/>
        <v>346</v>
      </c>
      <c r="B358" s="48">
        <f>E357*(Ph_sa/(1+((E357+F357)*10^-5)))+F357*(Ph_a/(1+((E357+F357)*10^-5)))</f>
        <v>1283846.526268454</v>
      </c>
      <c r="C358" s="49">
        <f>Psj_h*B357+Psj_sj*C357</f>
        <v>2913575.8201950141</v>
      </c>
      <c r="D358" s="48">
        <f>Plj_sj*C357+Plj_lj*D357</f>
        <v>586495.53017210821</v>
      </c>
      <c r="E358" s="48">
        <f>Psa_lj*D357+Psa_sa*E357</f>
        <v>54779.623189951337</v>
      </c>
      <c r="F358" s="48">
        <f>Pa_sa*E357+Pa_a*F357</f>
        <v>29877.823429684548</v>
      </c>
      <c r="G358" s="48">
        <f t="shared" si="47"/>
        <v>4868575.3232552111</v>
      </c>
      <c r="H358" s="43">
        <f t="shared" si="40"/>
        <v>1.0004333313099134</v>
      </c>
      <c r="I358" s="41">
        <f t="shared" si="41"/>
        <v>0.26370066005470627</v>
      </c>
      <c r="J358" s="41">
        <f t="shared" si="42"/>
        <v>0.59844525898121437</v>
      </c>
      <c r="K358" s="41">
        <f t="shared" si="43"/>
        <v>0.12046553482918437</v>
      </c>
      <c r="L358" s="41">
        <f t="shared" si="44"/>
        <v>1.1251674166011416E-2</v>
      </c>
      <c r="M358" s="42">
        <f t="shared" si="45"/>
        <v>6.1368719688838528E-3</v>
      </c>
    </row>
    <row r="359" spans="1:13" ht="15" customHeight="1" x14ac:dyDescent="0.2">
      <c r="A359" s="47">
        <f t="shared" si="46"/>
        <v>347</v>
      </c>
      <c r="B359" s="48">
        <f>E358*(Ph_sa/(1+((E358+F358)*10^-5)))+F358*(Ph_a/(1+((E358+F358)*10^-5)))</f>
        <v>1284357.3862525569</v>
      </c>
      <c r="C359" s="49">
        <f>Psj_h*B358+Psj_sj*C358</f>
        <v>2914840.2068283013</v>
      </c>
      <c r="D359" s="48">
        <f>Plj_sj*C358+Plj_lj*D358</f>
        <v>586780.13519117259</v>
      </c>
      <c r="E359" s="48">
        <f>Psa_lj*D358+Psa_sa*E358</f>
        <v>54809.313404099157</v>
      </c>
      <c r="F359" s="48">
        <f>Pa_sa*E358+Pa_a*F358</f>
        <v>29897.987701320355</v>
      </c>
      <c r="G359" s="48">
        <f t="shared" si="47"/>
        <v>4870685.0293774493</v>
      </c>
      <c r="H359" s="43">
        <f t="shared" si="40"/>
        <v>1.0004226309481692</v>
      </c>
      <c r="I359" s="41">
        <f t="shared" si="41"/>
        <v>0.26369132442479415</v>
      </c>
      <c r="J359" s="41">
        <f t="shared" si="42"/>
        <v>0.59844563736876744</v>
      </c>
      <c r="K359" s="41">
        <f t="shared" si="43"/>
        <v>0.12047178818831822</v>
      </c>
      <c r="L359" s="41">
        <f t="shared" si="44"/>
        <v>1.1252896270959377E-2</v>
      </c>
      <c r="M359" s="42">
        <f t="shared" si="45"/>
        <v>6.1383537471610622E-3</v>
      </c>
    </row>
    <row r="360" spans="1:13" ht="15" customHeight="1" x14ac:dyDescent="0.2">
      <c r="A360" s="47">
        <f t="shared" si="46"/>
        <v>348</v>
      </c>
      <c r="B360" s="48">
        <f>E359*(Ph_sa/(1+((E359+F359)*10^-5)))+F359*(Ph_a/(1+((E359+F359)*10^-5)))</f>
        <v>1284855.8188101414</v>
      </c>
      <c r="C360" s="49">
        <f>Psj_h*B359+Psj_sj*C359</f>
        <v>2916073.9011207717</v>
      </c>
      <c r="D360" s="48">
        <f>Plj_sj*C359+Plj_lj*D359</f>
        <v>587057.85341255949</v>
      </c>
      <c r="E360" s="48">
        <f>Psa_lj*D359+Psa_sa*E359</f>
        <v>54838.287728341646</v>
      </c>
      <c r="F360" s="48">
        <f>Pa_sa*E359+Pa_a*F359</f>
        <v>29917.670537835373</v>
      </c>
      <c r="G360" s="48">
        <f t="shared" si="47"/>
        <v>4872743.5316096488</v>
      </c>
      <c r="H360" s="43">
        <f t="shared" si="40"/>
        <v>1.0004121930447381</v>
      </c>
      <c r="I360" s="41">
        <f t="shared" si="41"/>
        <v>0.26368221731253433</v>
      </c>
      <c r="J360" s="41">
        <f t="shared" si="42"/>
        <v>0.59844600525435077</v>
      </c>
      <c r="K360" s="41">
        <f t="shared" si="43"/>
        <v>0.12047788881238992</v>
      </c>
      <c r="L360" s="41">
        <f t="shared" si="44"/>
        <v>1.1254088661265231E-2</v>
      </c>
      <c r="M360" s="42">
        <f t="shared" si="45"/>
        <v>6.1397999594598922E-3</v>
      </c>
    </row>
    <row r="361" spans="1:13" ht="15" customHeight="1" x14ac:dyDescent="0.2">
      <c r="A361" s="47">
        <f t="shared" si="46"/>
        <v>349</v>
      </c>
      <c r="B361" s="48">
        <f>E360*(Ph_sa/(1+((E360+F360)*10^-5)))+F360*(Ph_a/(1+((E360+F360)*10^-5)))</f>
        <v>1285342.1196533842</v>
      </c>
      <c r="C361" s="49">
        <f>Psj_h*B360+Psj_sj*C360</f>
        <v>2917277.6301847477</v>
      </c>
      <c r="D361" s="48">
        <f>Plj_sj*C360+Plj_lj*D360</f>
        <v>587328.84692010935</v>
      </c>
      <c r="E361" s="48">
        <f>Psa_lj*D360+Psa_sa*E360</f>
        <v>54866.562887257671</v>
      </c>
      <c r="F361" s="48">
        <f>Pa_sa*E360+Pa_a*F360</f>
        <v>29936.882956671019</v>
      </c>
      <c r="G361" s="48">
        <f t="shared" si="47"/>
        <v>4874752.0426021703</v>
      </c>
      <c r="H361" s="43">
        <f t="shared" si="40"/>
        <v>1.0004020112494254</v>
      </c>
      <c r="I361" s="41">
        <f t="shared" si="41"/>
        <v>0.26367333321168501</v>
      </c>
      <c r="J361" s="41">
        <f t="shared" si="42"/>
        <v>0.59844636295131193</v>
      </c>
      <c r="K361" s="41">
        <f t="shared" si="43"/>
        <v>0.12048384036505576</v>
      </c>
      <c r="L361" s="41">
        <f t="shared" si="44"/>
        <v>1.1255252043131528E-2</v>
      </c>
      <c r="M361" s="42">
        <f t="shared" si="45"/>
        <v>6.141211428815678E-3</v>
      </c>
    </row>
    <row r="362" spans="1:13" ht="15" customHeight="1" x14ac:dyDescent="0.2">
      <c r="A362" s="47">
        <f t="shared" si="46"/>
        <v>350</v>
      </c>
      <c r="B362" s="48">
        <f>E361*(Ph_sa/(1+((E361+F361)*10^-5)))+F361*(Ph_a/(1+((E361+F361)*10^-5)))</f>
        <v>1285816.577781765</v>
      </c>
      <c r="C362" s="49">
        <f>Psj_h*B361+Psj_sj*C361</f>
        <v>2918452.1047859117</v>
      </c>
      <c r="D362" s="48">
        <f>Plj_sj*C361+Plj_lj*D361</f>
        <v>587593.27420640702</v>
      </c>
      <c r="E362" s="48">
        <f>Psa_lj*D361+Psa_sa*E361</f>
        <v>54894.155240994522</v>
      </c>
      <c r="F362" s="48">
        <f>Pa_sa*E361+Pa_a*F361</f>
        <v>29955.635746377335</v>
      </c>
      <c r="G362" s="48">
        <f t="shared" si="47"/>
        <v>4876711.7477614563</v>
      </c>
      <c r="H362" s="43">
        <f t="shared" si="40"/>
        <v>1.0003920793613379</v>
      </c>
      <c r="I362" s="41">
        <f t="shared" si="41"/>
        <v>0.26366466674434674</v>
      </c>
      <c r="J362" s="41">
        <f t="shared" si="42"/>
        <v>0.59844671076275135</v>
      </c>
      <c r="K362" s="41">
        <f t="shared" si="43"/>
        <v>0.12048964642540712</v>
      </c>
      <c r="L362" s="41">
        <f t="shared" si="44"/>
        <v>1.1256387106782031E-2</v>
      </c>
      <c r="M362" s="42">
        <f t="shared" si="45"/>
        <v>6.1425889607126744E-3</v>
      </c>
    </row>
    <row r="363" spans="1:13" ht="15" customHeight="1" x14ac:dyDescent="0.2">
      <c r="A363" s="47">
        <f t="shared" si="46"/>
        <v>351</v>
      </c>
      <c r="B363" s="48">
        <f>E362*(Ph_sa/(1+((E362+F362)*10^-5)))+F362*(Ph_a/(1+((E362+F362)*10^-5)))</f>
        <v>1286279.4756183925</v>
      </c>
      <c r="C363" s="49">
        <f>Psj_h*B362+Psj_sj*C362</f>
        <v>2919598.0196671872</v>
      </c>
      <c r="D363" s="48">
        <f>Plj_sj*C362+Plj_lj*D362</f>
        <v>587851.29024125205</v>
      </c>
      <c r="E363" s="48">
        <f>Psa_lj*D362+Psa_sa*E362</f>
        <v>54921.080791901761</v>
      </c>
      <c r="F363" s="48">
        <f>Pa_sa*E362+Pa_a*F362</f>
        <v>29973.939470214173</v>
      </c>
      <c r="G363" s="48">
        <f t="shared" si="47"/>
        <v>4878623.8057889473</v>
      </c>
      <c r="H363" s="43">
        <f t="shared" si="40"/>
        <v>1.0003823913255889</v>
      </c>
      <c r="I363" s="41">
        <f t="shared" si="41"/>
        <v>0.26365621265818867</v>
      </c>
      <c r="J363" s="41">
        <f t="shared" si="42"/>
        <v>0.59844704898188883</v>
      </c>
      <c r="K363" s="41">
        <f t="shared" si="43"/>
        <v>0.12049531048975555</v>
      </c>
      <c r="L363" s="41">
        <f t="shared" si="44"/>
        <v>1.1257494526782885E-2</v>
      </c>
      <c r="M363" s="42">
        <f t="shared" si="45"/>
        <v>6.1439333433841049E-3</v>
      </c>
    </row>
    <row r="364" spans="1:13" ht="15" customHeight="1" x14ac:dyDescent="0.2">
      <c r="A364" s="47">
        <f t="shared" si="46"/>
        <v>352</v>
      </c>
      <c r="B364" s="48">
        <f>E363*(Ph_sa/(1+((E363+F363)*10^-5)))+F363*(Ph_a/(1+((E363+F363)*10^-5)))</f>
        <v>1286731.089144378</v>
      </c>
      <c r="C364" s="49">
        <f>Psj_h*B363+Psj_sj*C363</f>
        <v>2920716.0538684474</v>
      </c>
      <c r="D364" s="48">
        <f>Plj_sj*C363+Plj_lj*D363</f>
        <v>588103.04653939814</v>
      </c>
      <c r="E364" s="48">
        <f>Psa_lj*D363+Psa_sa*E363</f>
        <v>54947.355191112387</v>
      </c>
      <c r="F364" s="48">
        <f>Pa_sa*E363+Pa_a*F363</f>
        <v>29991.804469756935</v>
      </c>
      <c r="G364" s="48">
        <f t="shared" si="47"/>
        <v>4880489.3492130926</v>
      </c>
      <c r="H364" s="43">
        <f t="shared" si="40"/>
        <v>1.0003729412300688</v>
      </c>
      <c r="I364" s="41">
        <f t="shared" si="41"/>
        <v>0.26364796582372307</v>
      </c>
      <c r="J364" s="41">
        <f t="shared" si="42"/>
        <v>0.59844737789241775</v>
      </c>
      <c r="K364" s="41">
        <f t="shared" si="43"/>
        <v>0.12050083597338884</v>
      </c>
      <c r="L364" s="41">
        <f t="shared" si="44"/>
        <v>1.1258574962359429E-2</v>
      </c>
      <c r="M364" s="42">
        <f t="shared" si="45"/>
        <v>6.145245348110979E-3</v>
      </c>
    </row>
    <row r="365" spans="1:13" ht="15" customHeight="1" x14ac:dyDescent="0.2">
      <c r="A365" s="47">
        <f t="shared" si="46"/>
        <v>353</v>
      </c>
      <c r="B365" s="48">
        <f>E364*(Ph_sa/(1+((E364+F364)*10^-5)))+F364*(Ph_a/(1+((E364+F364)*10^-5)))</f>
        <v>1287171.6880312464</v>
      </c>
      <c r="C365" s="49">
        <f>Psj_h*B364+Psj_sj*C364</f>
        <v>2921806.8710419736</v>
      </c>
      <c r="D365" s="48">
        <f>Plj_sj*C364+Plj_lj*D364</f>
        <v>588348.69122753537</v>
      </c>
      <c r="E365" s="48">
        <f>Psa_lj*D364+Psa_sa*E364</f>
        <v>54972.993745067732</v>
      </c>
      <c r="F365" s="48">
        <f>Pa_sa*E364+Pa_a*F364</f>
        <v>30009.240868502719</v>
      </c>
      <c r="G365" s="48">
        <f t="shared" si="47"/>
        <v>4882309.4849143261</v>
      </c>
      <c r="H365" s="43">
        <f t="shared" si="40"/>
        <v>1.0003637233022769</v>
      </c>
      <c r="I365" s="41">
        <f t="shared" si="41"/>
        <v>0.26363992123162866</v>
      </c>
      <c r="J365" s="41">
        <f t="shared" si="42"/>
        <v>0.59844769776884488</v>
      </c>
      <c r="K365" s="41">
        <f t="shared" si="43"/>
        <v>0.1205062262122983</v>
      </c>
      <c r="L365" s="41">
        <f t="shared" si="44"/>
        <v>1.1259629057708616E-2</v>
      </c>
      <c r="M365" s="42">
        <f t="shared" si="45"/>
        <v>6.1465257295194422E-3</v>
      </c>
    </row>
    <row r="366" spans="1:13" ht="15" customHeight="1" x14ac:dyDescent="0.2">
      <c r="A366" s="47">
        <f t="shared" si="46"/>
        <v>354</v>
      </c>
      <c r="B366" s="48">
        <f>E365*(Ph_sa/(1+((E365+F365)*10^-5)))+F365*(Ph_a/(1+((E365+F365)*10^-5)))</f>
        <v>1287601.5357713704</v>
      </c>
      <c r="C366" s="49">
        <f>Psj_h*B365+Psj_sj*C365</f>
        <v>2922871.1197635988</v>
      </c>
      <c r="D366" s="48">
        <f>Plj_sj*C365+Plj_lj*D365</f>
        <v>588588.36911049241</v>
      </c>
      <c r="E366" s="48">
        <f>Psa_lj*D365+Psa_sa*E365</f>
        <v>54998.011421982592</v>
      </c>
      <c r="F366" s="48">
        <f>Pa_sa*E365+Pa_a*F365</f>
        <v>30026.258575472988</v>
      </c>
      <c r="G366" s="48">
        <f t="shared" si="47"/>
        <v>4884085.2946429169</v>
      </c>
      <c r="H366" s="43">
        <f t="shared" si="40"/>
        <v>1.0003547319062112</v>
      </c>
      <c r="I366" s="41">
        <f t="shared" si="41"/>
        <v>0.26363207399012245</v>
      </c>
      <c r="J366" s="41">
        <f t="shared" si="42"/>
        <v>0.59844800887681759</v>
      </c>
      <c r="K366" s="41">
        <f t="shared" si="43"/>
        <v>0.12051148446487665</v>
      </c>
      <c r="L366" s="41">
        <f t="shared" si="44"/>
        <v>1.1260657442306929E-2</v>
      </c>
      <c r="M366" s="42">
        <f t="shared" si="45"/>
        <v>6.1477752258764055E-3</v>
      </c>
    </row>
    <row r="367" spans="1:13" ht="15" customHeight="1" x14ac:dyDescent="0.2">
      <c r="A367" s="47">
        <f t="shared" si="46"/>
        <v>355</v>
      </c>
      <c r="B367" s="48">
        <f>E366*(Ph_sa/(1+((E366+F366)*10^-5)))+F366*(Ph_a/(1+((E366+F366)*10^-5)))</f>
        <v>1288020.8898064047</v>
      </c>
      <c r="C367" s="49">
        <f>Psj_h*B366+Psj_sj*C366</f>
        <v>2923909.433839485</v>
      </c>
      <c r="D367" s="48">
        <f>Plj_sj*C366+Plj_lj*D366</f>
        <v>588822.22173663683</v>
      </c>
      <c r="E367" s="48">
        <f>Psa_lj*D366+Psa_sa*E366</f>
        <v>55022.422858247512</v>
      </c>
      <c r="F367" s="48">
        <f>Pa_sa*E366+Pa_a*F366</f>
        <v>30042.867288809153</v>
      </c>
      <c r="G367" s="48">
        <f t="shared" si="47"/>
        <v>4885817.8355295835</v>
      </c>
      <c r="H367" s="43">
        <f t="shared" si="40"/>
        <v>1.0003459615393178</v>
      </c>
      <c r="I367" s="41">
        <f t="shared" si="41"/>
        <v>0.26362441932237812</v>
      </c>
      <c r="J367" s="41">
        <f t="shared" si="42"/>
        <v>0.59844831147343758</v>
      </c>
      <c r="K367" s="41">
        <f t="shared" si="43"/>
        <v>0.12051661391358715</v>
      </c>
      <c r="L367" s="41">
        <f t="shared" si="44"/>
        <v>1.1261660731213799E-2</v>
      </c>
      <c r="M367" s="42">
        <f t="shared" si="45"/>
        <v>6.1489945593832702E-3</v>
      </c>
    </row>
    <row r="368" spans="1:13" ht="15" customHeight="1" x14ac:dyDescent="0.2">
      <c r="A368" s="47">
        <f t="shared" si="46"/>
        <v>356</v>
      </c>
      <c r="B368" s="48">
        <f>E367*(Ph_sa/(1+((E367+F367)*10^-5)))+F367*(Ph_a/(1+((E367+F367)*10^-5)))</f>
        <v>1288430.0016537285</v>
      </c>
      <c r="C368" s="49">
        <f>Psj_h*B367+Psj_sj*C367</f>
        <v>2924922.432608481</v>
      </c>
      <c r="D368" s="48">
        <f>Plj_sj*C367+Plj_lj*D367</f>
        <v>589050.38746245624</v>
      </c>
      <c r="E368" s="48">
        <f>Psa_lj*D367+Psa_sa*E367</f>
        <v>55046.242364765363</v>
      </c>
      <c r="F368" s="48">
        <f>Pa_sa*E367+Pa_a*F367</f>
        <v>30059.076499357649</v>
      </c>
      <c r="G368" s="48">
        <f t="shared" si="47"/>
        <v>4887508.1405887892</v>
      </c>
      <c r="H368" s="43">
        <f t="shared" si="40"/>
        <v>1.0003374068295019</v>
      </c>
      <c r="I368" s="41">
        <f t="shared" si="41"/>
        <v>0.26361695256399381</v>
      </c>
      <c r="J368" s="41">
        <f t="shared" si="42"/>
        <v>0.59844860580756409</v>
      </c>
      <c r="K368" s="41">
        <f t="shared" si="43"/>
        <v>0.12052161766660391</v>
      </c>
      <c r="L368" s="41">
        <f t="shared" si="44"/>
        <v>1.1262639525370497E-2</v>
      </c>
      <c r="M368" s="42">
        <f t="shared" si="45"/>
        <v>6.1501844364675543E-3</v>
      </c>
    </row>
    <row r="369" spans="1:13" ht="15" customHeight="1" x14ac:dyDescent="0.2">
      <c r="A369" s="47">
        <f t="shared" si="46"/>
        <v>357</v>
      </c>
      <c r="B369" s="48">
        <f>E368*(Ph_sa/(1+((E368+F368)*10^-5)))+F368*(Ph_a/(1+((E368+F368)*10^-5)))</f>
        <v>1288829.1170308788</v>
      </c>
      <c r="C369" s="49">
        <f>Psj_h*B368+Psj_sj*C368</f>
        <v>2925910.7212400287</v>
      </c>
      <c r="D369" s="48">
        <f>Plj_sj*C368+Plj_lj*D368</f>
        <v>589273.00151630258</v>
      </c>
      <c r="E369" s="48">
        <f>Psa_lj*D368+Psa_sa*E368</f>
        <v>55069.483933219541</v>
      </c>
      <c r="F369" s="48">
        <f>Pa_sa*E368+Pa_a*F368</f>
        <v>30074.895494241347</v>
      </c>
      <c r="G369" s="48">
        <f t="shared" si="47"/>
        <v>4889157.2192146704</v>
      </c>
      <c r="H369" s="43">
        <f t="shared" si="40"/>
        <v>1.0003290625321954</v>
      </c>
      <c r="I369" s="41">
        <f t="shared" si="41"/>
        <v>0.26360966916050599</v>
      </c>
      <c r="J369" s="41">
        <f t="shared" si="42"/>
        <v>0.59844889212010421</v>
      </c>
      <c r="K369" s="41">
        <f t="shared" si="43"/>
        <v>0.12052649875942333</v>
      </c>
      <c r="L369" s="41">
        <f t="shared" si="44"/>
        <v>1.1263594411894404E-2</v>
      </c>
      <c r="M369" s="42">
        <f t="shared" si="45"/>
        <v>6.1513455480722264E-3</v>
      </c>
    </row>
    <row r="370" spans="1:13" ht="15" customHeight="1" x14ac:dyDescent="0.2">
      <c r="A370" s="47">
        <f t="shared" si="46"/>
        <v>358</v>
      </c>
      <c r="B370" s="48">
        <f>E369*(Ph_sa/(1+((E369+F369)*10^-5)))+F369*(Ph_a/(1+((E369+F369)*10^-5)))</f>
        <v>1289218.4759779728</v>
      </c>
      <c r="C370" s="49">
        <f>Psj_h*B369+Psj_sj*C369</f>
        <v>2926874.8910275833</v>
      </c>
      <c r="D370" s="48">
        <f>Plj_sj*C369+Plj_lj*D369</f>
        <v>589490.19606128545</v>
      </c>
      <c r="E370" s="48">
        <f>Psa_lj*D369+Psa_sa*E369</f>
        <v>55092.161242271599</v>
      </c>
      <c r="F370" s="48">
        <f>Pa_sa*E369+Pa_a*F369</f>
        <v>30090.333360414348</v>
      </c>
      <c r="G370" s="48">
        <f t="shared" si="47"/>
        <v>4890766.0576695269</v>
      </c>
      <c r="H370" s="43">
        <f t="shared" si="40"/>
        <v>1.0003209235274804</v>
      </c>
      <c r="I370" s="41">
        <f t="shared" si="41"/>
        <v>0.26360256466494975</v>
      </c>
      <c r="J370" s="41">
        <f t="shared" si="42"/>
        <v>0.59844917064429226</v>
      </c>
      <c r="K370" s="41">
        <f t="shared" si="43"/>
        <v>0.1205312601564468</v>
      </c>
      <c r="L370" s="41">
        <f t="shared" si="44"/>
        <v>1.1264525964368714E-2</v>
      </c>
      <c r="M370" s="42">
        <f t="shared" si="45"/>
        <v>6.1524785699425856E-3</v>
      </c>
    </row>
    <row r="371" spans="1:13" ht="15" customHeight="1" x14ac:dyDescent="0.2">
      <c r="A371" s="47">
        <f t="shared" si="46"/>
        <v>359</v>
      </c>
      <c r="B371" s="48">
        <f>E370*(Ph_sa/(1+((E370+F370)*10^-5)))+F370*(Ph_a/(1+((E370+F370)*10^-5)))</f>
        <v>1289598.3129781261</v>
      </c>
      <c r="C371" s="49">
        <f>Psj_h*B370+Psj_sj*C370</f>
        <v>2927815.5196775226</v>
      </c>
      <c r="D371" s="48">
        <f>Plj_sj*C370+Plj_lj*D370</f>
        <v>589702.1002573024</v>
      </c>
      <c r="E371" s="48">
        <f>Psa_lj*D370+Psa_sa*E370</f>
        <v>55114.287663686046</v>
      </c>
      <c r="F371" s="48">
        <f>Pa_sa*E370+Pa_a*F370</f>
        <v>30105.398988197441</v>
      </c>
      <c r="G371" s="48">
        <f t="shared" si="47"/>
        <v>4892335.619564835</v>
      </c>
      <c r="H371" s="43">
        <f t="shared" si="40"/>
        <v>1.0003129848172716</v>
      </c>
      <c r="I371" s="41">
        <f t="shared" si="41"/>
        <v>0.26359563473546682</v>
      </c>
      <c r="J371" s="41">
        <f t="shared" si="42"/>
        <v>0.5984494416059597</v>
      </c>
      <c r="K371" s="41">
        <f t="shared" si="43"/>
        <v>0.12053590475253523</v>
      </c>
      <c r="L371" s="41">
        <f t="shared" si="44"/>
        <v>1.1265434743127531E-2</v>
      </c>
      <c r="M371" s="42">
        <f t="shared" si="45"/>
        <v>6.1535841629105706E-3</v>
      </c>
    </row>
    <row r="372" spans="1:13" ht="15" customHeight="1" x14ac:dyDescent="0.2">
      <c r="A372" s="47">
        <f t="shared" si="46"/>
        <v>360</v>
      </c>
      <c r="B372" s="48">
        <f>E371*(Ph_sa/(1+((E371+F371)*10^-5)))+F371*(Ph_a/(1+((E371+F371)*10^-5)))</f>
        <v>1289968.8570758551</v>
      </c>
      <c r="C372" s="49">
        <f>Psj_h*B371+Psj_sj*C371</f>
        <v>2928733.1715935334</v>
      </c>
      <c r="D372" s="48">
        <f>Plj_sj*C371+Plj_lj*D371</f>
        <v>589908.8403221945</v>
      </c>
      <c r="E372" s="48">
        <f>Psa_lj*D371+Psa_sa*E371</f>
        <v>55135.876268380474</v>
      </c>
      <c r="F372" s="48">
        <f>Pa_sa*E371+Pa_a*F371</f>
        <v>30120.101074791612</v>
      </c>
      <c r="G372" s="48">
        <f t="shared" si="47"/>
        <v>4893866.8463347554</v>
      </c>
      <c r="H372" s="43">
        <f t="shared" si="40"/>
        <v>1.000305241522558</v>
      </c>
      <c r="I372" s="41">
        <f t="shared" si="41"/>
        <v>0.26358887513295809</v>
      </c>
      <c r="J372" s="41">
        <f t="shared" si="42"/>
        <v>0.59844970522379415</v>
      </c>
      <c r="K372" s="41">
        <f t="shared" si="43"/>
        <v>0.1205404353745351</v>
      </c>
      <c r="L372" s="41">
        <f t="shared" si="44"/>
        <v>1.1266321295536329E-2</v>
      </c>
      <c r="M372" s="42">
        <f t="shared" si="45"/>
        <v>6.1546629731763043E-3</v>
      </c>
    </row>
    <row r="373" spans="1:13" ht="15" customHeight="1" x14ac:dyDescent="0.2">
      <c r="A373" s="47">
        <f t="shared" si="46"/>
        <v>361</v>
      </c>
      <c r="B373" s="48">
        <f>E372*(Ph_sa/(1+((E372+F372)*10^-5)))+F372*(Ph_a/(1+((E372+F372)*10^-5)))</f>
        <v>1290330.3319934846</v>
      </c>
      <c r="C373" s="49">
        <f>Psj_h*B372+Psj_sj*C372</f>
        <v>2929628.3981564562</v>
      </c>
      <c r="D373" s="48">
        <f>Plj_sj*C372+Plj_lj*D372</f>
        <v>590110.53959201928</v>
      </c>
      <c r="E373" s="48">
        <f>Psa_lj*D372+Psa_sa*E372</f>
        <v>55156.939832399337</v>
      </c>
      <c r="F373" s="48">
        <f>Pa_sa*E372+Pa_a*F372</f>
        <v>30134.448127767326</v>
      </c>
      <c r="G373" s="48">
        <f t="shared" si="47"/>
        <v>4895360.6577021265</v>
      </c>
      <c r="H373" s="43">
        <f t="shared" si="40"/>
        <v>1.0002976888806934</v>
      </c>
      <c r="I373" s="41">
        <f t="shared" si="41"/>
        <v>0.26358228171878217</v>
      </c>
      <c r="J373" s="41">
        <f t="shared" si="42"/>
        <v>0.59844996170958698</v>
      </c>
      <c r="K373" s="41">
        <f t="shared" si="43"/>
        <v>0.12054485478277634</v>
      </c>
      <c r="L373" s="41">
        <f t="shared" si="44"/>
        <v>1.126718615626778E-2</v>
      </c>
      <c r="M373" s="42">
        <f t="shared" si="45"/>
        <v>6.1557156325867893E-3</v>
      </c>
    </row>
    <row r="374" spans="1:13" ht="15" customHeight="1" x14ac:dyDescent="0.2">
      <c r="A374" s="47">
        <f t="shared" si="46"/>
        <v>362</v>
      </c>
      <c r="B374" s="48">
        <f>E373*(Ph_sa/(1+((E373+F373)*10^-5)))+F373*(Ph_a/(1+((E373+F373)*10^-5)))</f>
        <v>1290682.9562455479</v>
      </c>
      <c r="C374" s="49">
        <f>Psj_h*B373+Psj_sj*C373</f>
        <v>2930501.7379995906</v>
      </c>
      <c r="D374" s="48">
        <f>Plj_sj*C373+Plj_lj*D373</f>
        <v>590307.31858043221</v>
      </c>
      <c r="E374" s="48">
        <f>Psa_lj*D373+Psa_sa*E373</f>
        <v>55177.490842809922</v>
      </c>
      <c r="F374" s="48">
        <f>Pa_sa*E373+Pa_a*F373</f>
        <v>30148.448468527331</v>
      </c>
      <c r="G374" s="48">
        <f t="shared" si="47"/>
        <v>4896817.9521369077</v>
      </c>
      <c r="H374" s="43">
        <f t="shared" si="40"/>
        <v>1.0002903222427468</v>
      </c>
      <c r="I374" s="41">
        <f t="shared" si="41"/>
        <v>0.26357585045249854</v>
      </c>
      <c r="J374" s="41">
        <f t="shared" si="42"/>
        <v>0.59845021126847442</v>
      </c>
      <c r="K374" s="41">
        <f t="shared" si="43"/>
        <v>0.12054916567254247</v>
      </c>
      <c r="L374" s="41">
        <f t="shared" si="44"/>
        <v>1.126802984757299E-2</v>
      </c>
      <c r="M374" s="42">
        <f t="shared" si="45"/>
        <v>6.1567427589116191E-3</v>
      </c>
    </row>
    <row r="375" spans="1:13" ht="15" customHeight="1" x14ac:dyDescent="0.2">
      <c r="A375" s="47">
        <f t="shared" si="46"/>
        <v>363</v>
      </c>
      <c r="B375" s="48">
        <f>E374*(Ph_sa/(1+((E374+F374)*10^-5)))+F374*(Ph_a/(1+((E374+F374)*10^-5)))</f>
        <v>1291026.9432512047</v>
      </c>
      <c r="C375" s="49">
        <f>Psj_h*B374+Psj_sj*C374</f>
        <v>2931353.717279457</v>
      </c>
      <c r="D375" s="48">
        <f>Plj_sj*C374+Plj_lj*D374</f>
        <v>590499.29503717227</v>
      </c>
      <c r="E375" s="48">
        <f>Psa_lj*D374+Psa_sa*E374</f>
        <v>55197.541503519096</v>
      </c>
      <c r="F375" s="48">
        <f>Pa_sa*E374+Pa_a*F374</f>
        <v>30162.110235741016</v>
      </c>
      <c r="G375" s="48">
        <f t="shared" si="47"/>
        <v>4898239.6073070951</v>
      </c>
      <c r="H375" s="43">
        <f t="shared" si="40"/>
        <v>1.0002831370709047</v>
      </c>
      <c r="I375" s="41">
        <f t="shared" si="41"/>
        <v>0.26356957738965581</v>
      </c>
      <c r="J375" s="41">
        <f t="shared" si="42"/>
        <v>0.59845045409916708</v>
      </c>
      <c r="K375" s="41">
        <f t="shared" si="43"/>
        <v>0.12055337067551317</v>
      </c>
      <c r="L375" s="41">
        <f t="shared" si="44"/>
        <v>1.1268852879548097E-2</v>
      </c>
      <c r="M375" s="42">
        <f t="shared" si="45"/>
        <v>6.1577449561156196E-3</v>
      </c>
    </row>
    <row r="376" spans="1:13" ht="15" customHeight="1" x14ac:dyDescent="0.2">
      <c r="A376" s="47">
        <f t="shared" si="46"/>
        <v>364</v>
      </c>
      <c r="B376" s="48">
        <f>E375*(Ph_sa/(1+((E375+F375)*10^-5)))+F375*(Ph_a/(1+((E375+F375)*10^-5)))</f>
        <v>1291362.5014446718</v>
      </c>
      <c r="C376" s="49">
        <f>Psj_h*B375+Psj_sj*C375</f>
        <v>2932184.8499420215</v>
      </c>
      <c r="D376" s="48">
        <f>Plj_sj*C375+Plj_lj*D375</f>
        <v>590686.58400564559</v>
      </c>
      <c r="E376" s="48">
        <f>Psa_lj*D375+Psa_sa*E375</f>
        <v>55217.103741009902</v>
      </c>
      <c r="F376" s="48">
        <f>Pa_sa*E375+Pa_a*F375</f>
        <v>30175.44138874843</v>
      </c>
      <c r="G376" s="48">
        <f t="shared" si="47"/>
        <v>4899626.4805220971</v>
      </c>
      <c r="H376" s="43">
        <f t="shared" si="40"/>
        <v>1.0002761289359294</v>
      </c>
      <c r="I376" s="41">
        <f t="shared" si="41"/>
        <v>0.26356345867962289</v>
      </c>
      <c r="J376" s="41">
        <f t="shared" si="42"/>
        <v>0.59845069039417309</v>
      </c>
      <c r="K376" s="41">
        <f t="shared" si="43"/>
        <v>0.12055747236117943</v>
      </c>
      <c r="L376" s="41">
        <f t="shared" si="44"/>
        <v>1.1269655750396313E-2</v>
      </c>
      <c r="M376" s="42">
        <f t="shared" si="45"/>
        <v>6.1587228146283059E-3</v>
      </c>
    </row>
    <row r="377" spans="1:13" ht="15" customHeight="1" x14ac:dyDescent="0.2">
      <c r="A377" s="47">
        <f t="shared" si="46"/>
        <v>365</v>
      </c>
      <c r="B377" s="48">
        <f>E376*(Ph_sa/(1+((E376+F376)*10^-5)))+F376*(Ph_a/(1+((E376+F376)*10^-5)))</f>
        <v>1291689.8343836858</v>
      </c>
      <c r="C377" s="49">
        <f>Psj_h*B376+Psj_sj*C376</f>
        <v>2932995.6379843946</v>
      </c>
      <c r="D377" s="48">
        <f>Plj_sj*C376+Plj_lj*D376</f>
        <v>590869.2978796052</v>
      </c>
      <c r="E377" s="48">
        <f>Psa_lj*D376+Psa_sa*E376</f>
        <v>55236.189209996781</v>
      </c>
      <c r="F377" s="48">
        <f>Pa_sa*E376+Pa_a*F376</f>
        <v>30188.449710932298</v>
      </c>
      <c r="G377" s="48">
        <f t="shared" si="47"/>
        <v>4900979.409168615</v>
      </c>
      <c r="H377" s="43">
        <f t="shared" si="40"/>
        <v>1.000269293514664</v>
      </c>
      <c r="I377" s="41">
        <f t="shared" si="41"/>
        <v>0.26355749056346345</v>
      </c>
      <c r="J377" s="41">
        <f t="shared" si="42"/>
        <v>0.59845092034000968</v>
      </c>
      <c r="K377" s="41">
        <f t="shared" si="43"/>
        <v>0.12056147323823142</v>
      </c>
      <c r="L377" s="41">
        <f t="shared" si="44"/>
        <v>1.1270438946685323E-2</v>
      </c>
      <c r="M377" s="42">
        <f t="shared" si="45"/>
        <v>6.1596769116100741E-3</v>
      </c>
    </row>
    <row r="378" spans="1:13" ht="15" customHeight="1" x14ac:dyDescent="0.2">
      <c r="A378" s="47">
        <f t="shared" si="46"/>
        <v>366</v>
      </c>
      <c r="B378" s="48">
        <f>E377*(Ph_sa/(1+((E377+F377)*10^-5)))+F377*(Ph_a/(1+((E377+F377)*10^-5)))</f>
        <v>1292009.1408560101</v>
      </c>
      <c r="C378" s="49">
        <f>Psj_h*B377+Psj_sj*C377</f>
        <v>2933786.5717120171</v>
      </c>
      <c r="D378" s="48">
        <f>Plj_sj*C377+Plj_lj*D377</f>
        <v>591047.54645892372</v>
      </c>
      <c r="E378" s="48">
        <f>Psa_lj*D377+Psa_sa*E377</f>
        <v>55254.809298998851</v>
      </c>
      <c r="F378" s="48">
        <f>Pa_sa*E377+Pa_a*F377</f>
        <v>30201.142813056475</v>
      </c>
      <c r="G378" s="48">
        <f t="shared" si="47"/>
        <v>4902299.2111390056</v>
      </c>
      <c r="H378" s="43">
        <f t="shared" si="40"/>
        <v>1.0002626265875971</v>
      </c>
      <c r="I378" s="41">
        <f t="shared" si="41"/>
        <v>0.26355166937185448</v>
      </c>
      <c r="J378" s="41">
        <f t="shared" si="42"/>
        <v>0.59845114411741052</v>
      </c>
      <c r="K378" s="41">
        <f t="shared" si="43"/>
        <v>0.12056537575591986</v>
      </c>
      <c r="L378" s="41">
        <f t="shared" si="44"/>
        <v>1.127120294360019E-2</v>
      </c>
      <c r="M378" s="42">
        <f t="shared" si="45"/>
        <v>6.160607811215078E-3</v>
      </c>
    </row>
    <row r="379" spans="1:13" ht="15" customHeight="1" x14ac:dyDescent="0.2">
      <c r="A379" s="47">
        <f t="shared" si="46"/>
        <v>367</v>
      </c>
      <c r="B379" s="48">
        <f>E378*(Ph_sa/(1+((E378+F378)*10^-5)))+F378*(Ph_a/(1+((E378+F378)*10^-5)))</f>
        <v>1292320.6149839938</v>
      </c>
      <c r="C379" s="49">
        <f>Psj_h*B378+Psj_sj*C378</f>
        <v>2934558.1299913549</v>
      </c>
      <c r="D379" s="48">
        <f>Plj_sj*C378+Plj_lj*D378</f>
        <v>591221.43700445932</v>
      </c>
      <c r="E379" s="48">
        <f>Psa_lj*D378+Psa_sa*E378</f>
        <v>55272.975135830442</v>
      </c>
      <c r="F379" s="48">
        <f>Pa_sa*E378+Pa_a*F378</f>
        <v>30213.528136569395</v>
      </c>
      <c r="G379" s="48">
        <f t="shared" si="47"/>
        <v>4903586.6852522073</v>
      </c>
      <c r="H379" s="43">
        <f t="shared" si="40"/>
        <v>1.0002561240364709</v>
      </c>
      <c r="I379" s="41">
        <f t="shared" si="41"/>
        <v>0.26354599152304486</v>
      </c>
      <c r="J379" s="41">
        <f t="shared" si="42"/>
        <v>0.59845136190152226</v>
      </c>
      <c r="K379" s="41">
        <f t="shared" si="43"/>
        <v>0.12056918230539058</v>
      </c>
      <c r="L379" s="41">
        <f t="shared" si="44"/>
        <v>1.127194820519168E-2</v>
      </c>
      <c r="M379" s="42">
        <f t="shared" si="45"/>
        <v>6.1615160648506853E-3</v>
      </c>
    </row>
    <row r="380" spans="1:13" ht="15" customHeight="1" x14ac:dyDescent="0.2">
      <c r="A380" s="47">
        <f t="shared" si="46"/>
        <v>368</v>
      </c>
      <c r="B380" s="48">
        <f>E379*(Ph_sa/(1+((E379+F379)*10^-5)))+F379*(Ph_a/(1+((E379+F379)*10^-5)))</f>
        <v>1292624.4463272067</v>
      </c>
      <c r="C380" s="49">
        <f>Psj_h*B379+Psj_sj*C379</f>
        <v>2935310.7804981181</v>
      </c>
      <c r="D380" s="48">
        <f>Plj_sj*C379+Plj_lj*D379</f>
        <v>591391.074292014</v>
      </c>
      <c r="E380" s="48">
        <f>Psa_lj*D379+Psa_sa*E379</f>
        <v>55290.697593008394</v>
      </c>
      <c r="F380" s="48">
        <f>Pa_sa*E379+Pa_a*F379</f>
        <v>30225.61295687126</v>
      </c>
      <c r="G380" s="48">
        <f t="shared" si="47"/>
        <v>4904842.6116672186</v>
      </c>
      <c r="H380" s="43">
        <f t="shared" si="40"/>
        <v>1.0002497818419438</v>
      </c>
      <c r="I380" s="41">
        <f t="shared" si="41"/>
        <v>0.26354045352085764</v>
      </c>
      <c r="J380" s="41">
        <f t="shared" si="42"/>
        <v>0.59845157386209558</v>
      </c>
      <c r="K380" s="41">
        <f t="shared" si="43"/>
        <v>0.12057289522099317</v>
      </c>
      <c r="L380" s="41">
        <f t="shared" si="44"/>
        <v>1.1272675184620119E-2</v>
      </c>
      <c r="M380" s="42">
        <f t="shared" si="45"/>
        <v>6.1624022114334853E-3</v>
      </c>
    </row>
    <row r="381" spans="1:13" ht="15" customHeight="1" x14ac:dyDescent="0.2">
      <c r="A381" s="47">
        <f t="shared" si="46"/>
        <v>369</v>
      </c>
      <c r="B381" s="48">
        <f>E380*(Ph_sa/(1+((E380+F380)*10^-5)))+F380*(Ph_a/(1+((E380+F380)*10^-5)))</f>
        <v>1292920.8199831583</v>
      </c>
      <c r="C381" s="49">
        <f>Psj_h*B380+Psj_sj*C380</f>
        <v>2936044.9799610414</v>
      </c>
      <c r="D381" s="48">
        <f>Plj_sj*C380+Plj_lj*D380</f>
        <v>591556.56066538626</v>
      </c>
      <c r="E381" s="48">
        <f>Psa_lj*D380+Psa_sa*E380</f>
        <v>55307.987293075726</v>
      </c>
      <c r="F381" s="48">
        <f>Pa_sa*E380+Pa_a*F380</f>
        <v>30237.404386543796</v>
      </c>
      <c r="G381" s="48">
        <f t="shared" si="47"/>
        <v>4906067.7522892049</v>
      </c>
      <c r="H381" s="43">
        <f t="shared" si="40"/>
        <v>1.0002435960813034</v>
      </c>
      <c r="I381" s="41">
        <f t="shared" si="41"/>
        <v>0.26353505195273191</v>
      </c>
      <c r="J381" s="41">
        <f t="shared" si="42"/>
        <v>0.59845178016366829</v>
      </c>
      <c r="K381" s="41">
        <f t="shared" si="43"/>
        <v>0.12057651678156338</v>
      </c>
      <c r="L381" s="41">
        <f t="shared" si="44"/>
        <v>1.1273384324394753E-2</v>
      </c>
      <c r="M381" s="42">
        <f t="shared" si="45"/>
        <v>6.1632667776417918E-3</v>
      </c>
    </row>
    <row r="382" spans="1:13" ht="15" customHeight="1" x14ac:dyDescent="0.2">
      <c r="A382" s="47">
        <f t="shared" si="46"/>
        <v>370</v>
      </c>
      <c r="B382" s="48">
        <f>E381*(Ph_sa/(1+((E381+F381)*10^-5)))+F381*(Ph_a/(1+((E381+F381)*10^-5)))</f>
        <v>1293209.9166861244</v>
      </c>
      <c r="C382" s="49">
        <f>Psj_h*B381+Psj_sj*C381</f>
        <v>2936761.1744012437</v>
      </c>
      <c r="D382" s="48">
        <f>Plj_sj*C381+Plj_lj*D381</f>
        <v>591717.99608852016</v>
      </c>
      <c r="E382" s="48">
        <f>Psa_lj*D381+Psa_sa*E381</f>
        <v>55324.854613841431</v>
      </c>
      <c r="F382" s="48">
        <f>Pa_sa*E381+Pa_a*F381</f>
        <v>30248.909378541513</v>
      </c>
      <c r="G382" s="48">
        <f t="shared" si="47"/>
        <v>4907262.8511682721</v>
      </c>
      <c r="H382" s="43">
        <f t="shared" si="40"/>
        <v>1.0002375629262219</v>
      </c>
      <c r="I382" s="41">
        <f t="shared" si="41"/>
        <v>0.2635297834878052</v>
      </c>
      <c r="J382" s="41">
        <f t="shared" si="42"/>
        <v>0.59845198096574126</v>
      </c>
      <c r="K382" s="41">
        <f t="shared" si="43"/>
        <v>0.12058004921168017</v>
      </c>
      <c r="L382" s="41">
        <f t="shared" si="44"/>
        <v>1.1274076056608674E-2</v>
      </c>
      <c r="M382" s="42">
        <f t="shared" si="45"/>
        <v>6.1641102781645691E-3</v>
      </c>
    </row>
    <row r="383" spans="1:13" ht="15" customHeight="1" x14ac:dyDescent="0.2">
      <c r="A383" s="47">
        <f t="shared" si="46"/>
        <v>371</v>
      </c>
      <c r="B383" s="48">
        <f>E382*(Ph_sa/(1+((E382+F382)*10^-5)))+F382*(Ph_a/(1+((E382+F382)*10^-5)))</f>
        <v>1293491.9129040944</v>
      </c>
      <c r="C383" s="49">
        <f>Psj_h*B382+Psj_sj*C382</f>
        <v>2937459.799367208</v>
      </c>
      <c r="D383" s="48">
        <f>Plj_sj*C382+Plj_lj*D382</f>
        <v>591875.47819675342</v>
      </c>
      <c r="E383" s="48">
        <f>Psa_lj*D382+Psa_sa*E382</f>
        <v>55341.309693536139</v>
      </c>
      <c r="F383" s="48">
        <f>Pa_sa*E382+Pa_a*F382</f>
        <v>30260.134729343583</v>
      </c>
      <c r="G383" s="48">
        <f t="shared" si="47"/>
        <v>4908428.6348909354</v>
      </c>
      <c r="H383" s="43">
        <f t="shared" si="40"/>
        <v>1.0002316786405685</v>
      </c>
      <c r="I383" s="41">
        <f t="shared" si="41"/>
        <v>0.26352464487503663</v>
      </c>
      <c r="J383" s="41">
        <f t="shared" si="42"/>
        <v>0.59845217642294968</v>
      </c>
      <c r="K383" s="41">
        <f t="shared" si="43"/>
        <v>0.1205834946828976</v>
      </c>
      <c r="L383" s="41">
        <f t="shared" si="44"/>
        <v>1.1274750803169377E-2</v>
      </c>
      <c r="M383" s="42">
        <f t="shared" si="45"/>
        <v>6.16493321594681E-3</v>
      </c>
    </row>
    <row r="384" spans="1:13" ht="15" customHeight="1" x14ac:dyDescent="0.2">
      <c r="A384" s="47">
        <f t="shared" si="46"/>
        <v>372</v>
      </c>
      <c r="B384" s="48">
        <f>E383*(Ph_sa/(1+((E383+F383)*10^-5)))+F383*(Ph_a/(1+((E383+F383)*10^-5)))</f>
        <v>1293766.9809338648</v>
      </c>
      <c r="C384" s="49">
        <f>Psj_h*B383+Psj_sj*C383</f>
        <v>2938141.2801654111</v>
      </c>
      <c r="D384" s="48">
        <f>Plj_sj*C383+Plj_lj*D383</f>
        <v>592029.10234716872</v>
      </c>
      <c r="E384" s="48">
        <f>Psa_lj*D383+Psa_sa*E383</f>
        <v>55357.362435883726</v>
      </c>
      <c r="F384" s="48">
        <f>Pa_sa*E383+Pa_a*F383</f>
        <v>30271.087082065435</v>
      </c>
      <c r="G384" s="48">
        <f t="shared" si="47"/>
        <v>4909565.8129643947</v>
      </c>
      <c r="H384" s="43">
        <f t="shared" si="40"/>
        <v>1.0002259395782576</v>
      </c>
      <c r="I384" s="41">
        <f t="shared" si="41"/>
        <v>0.26351963294136771</v>
      </c>
      <c r="J384" s="41">
        <f t="shared" si="42"/>
        <v>0.59845236668522461</v>
      </c>
      <c r="K384" s="41">
        <f t="shared" si="43"/>
        <v>0.12058685531495131</v>
      </c>
      <c r="L384" s="41">
        <f t="shared" si="44"/>
        <v>1.12754089760249E-2</v>
      </c>
      <c r="M384" s="42">
        <f t="shared" si="45"/>
        <v>6.1657360824312404E-3</v>
      </c>
    </row>
    <row r="385" spans="1:13" ht="15" customHeight="1" x14ac:dyDescent="0.2">
      <c r="A385" s="47">
        <f t="shared" si="46"/>
        <v>373</v>
      </c>
      <c r="B385" s="48">
        <f>E384*(Ph_sa/(1+((E384+F384)*10^-5)))+F384*(Ph_a/(1+((E384+F384)*10^-5)))</f>
        <v>1294035.2889942911</v>
      </c>
      <c r="C385" s="49">
        <f>Psj_h*B384+Psj_sj*C384</f>
        <v>2938806.0320866425</v>
      </c>
      <c r="D385" s="48">
        <f>Plj_sj*C384+Plj_lj*D384</f>
        <v>592178.96166805271</v>
      </c>
      <c r="E385" s="48">
        <f>Psa_lj*D384+Psa_sa*E384</f>
        <v>55373.022515088764</v>
      </c>
      <c r="F385" s="48">
        <f>Pa_sa*E384+Pa_a*F384</f>
        <v>30281.772929529416</v>
      </c>
      <c r="G385" s="48">
        <f t="shared" si="47"/>
        <v>4910675.078193604</v>
      </c>
      <c r="H385" s="43">
        <f t="shared" si="40"/>
        <v>1.0002203421811564</v>
      </c>
      <c r="I385" s="41">
        <f t="shared" si="41"/>
        <v>0.26351474458992369</v>
      </c>
      <c r="J385" s="41">
        <f t="shared" si="42"/>
        <v>0.5984525518979531</v>
      </c>
      <c r="K385" s="41">
        <f t="shared" si="43"/>
        <v>0.12059013317694117</v>
      </c>
      <c r="L385" s="41">
        <f t="shared" si="44"/>
        <v>1.1276050977385736E-2</v>
      </c>
      <c r="M385" s="42">
        <f t="shared" si="45"/>
        <v>6.1665193577964423E-3</v>
      </c>
    </row>
    <row r="386" spans="1:13" ht="15" customHeight="1" x14ac:dyDescent="0.2">
      <c r="A386" s="47">
        <f t="shared" si="46"/>
        <v>374</v>
      </c>
      <c r="B386" s="48">
        <f>E385*(Ph_sa/(1+((E385+F385)*10^-5)))+F385*(Ph_a/(1+((E385+F385)*10^-5)))</f>
        <v>1294297.0013177251</v>
      </c>
      <c r="C386" s="49">
        <f>Psj_h*B385+Psj_sj*C385</f>
        <v>2939454.460628056</v>
      </c>
      <c r="D386" s="48">
        <f>Plj_sj*C385+Plj_lj*D385</f>
        <v>592325.14710746869</v>
      </c>
      <c r="E386" s="48">
        <f>Psa_lj*D385+Psa_sa*E385</f>
        <v>55388.299380740063</v>
      </c>
      <c r="F386" s="48">
        <f>Pa_sa*E385+Pa_a*F385</f>
        <v>30292.198617293805</v>
      </c>
      <c r="G386" s="48">
        <f t="shared" si="47"/>
        <v>4911757.1070512841</v>
      </c>
      <c r="H386" s="43">
        <f t="shared" si="40"/>
        <v>1.000214882977023</v>
      </c>
      <c r="I386" s="41">
        <f t="shared" si="41"/>
        <v>0.26350997679825033</v>
      </c>
      <c r="J386" s="41">
        <f t="shared" si="42"/>
        <v>0.59845273220212691</v>
      </c>
      <c r="K386" s="41">
        <f t="shared" si="43"/>
        <v>0.120593330288489</v>
      </c>
      <c r="L386" s="41">
        <f t="shared" si="44"/>
        <v>1.127667719994236E-2</v>
      </c>
      <c r="M386" s="42">
        <f t="shared" si="45"/>
        <v>6.1672835111912473E-3</v>
      </c>
    </row>
    <row r="387" spans="1:13" ht="15" customHeight="1" x14ac:dyDescent="0.2">
      <c r="A387" s="47">
        <f t="shared" si="46"/>
        <v>375</v>
      </c>
      <c r="B387" s="48">
        <f>E386*(Ph_sa/(1+((E386+F386)*10^-5)))+F386*(Ph_a/(1+((E386+F386)*10^-5)))</f>
        <v>1294552.2782396574</v>
      </c>
      <c r="C387" s="49">
        <f>Psj_h*B386+Psj_sj*C386</f>
        <v>2940086.9617109876</v>
      </c>
      <c r="D387" s="48">
        <f>Plj_sj*C386+Plj_lj*D386</f>
        <v>592467.74748094706</v>
      </c>
      <c r="E387" s="48">
        <f>Psa_lj*D386+Psa_sa*E386</f>
        <v>55403.202262630461</v>
      </c>
      <c r="F387" s="48">
        <f>Pa_sa*E386+Pa_a*F386</f>
        <v>30302.370346639698</v>
      </c>
      <c r="G387" s="48">
        <f t="shared" si="47"/>
        <v>4912812.5600408614</v>
      </c>
      <c r="H387" s="43">
        <f t="shared" si="40"/>
        <v>1.0002095585775044</v>
      </c>
      <c r="I387" s="41">
        <f t="shared" si="41"/>
        <v>0.26350532661659093</v>
      </c>
      <c r="J387" s="41">
        <f t="shared" si="42"/>
        <v>0.59845290773449211</v>
      </c>
      <c r="K387" s="41">
        <f t="shared" si="43"/>
        <v>0.12059644862087296</v>
      </c>
      <c r="L387" s="41">
        <f t="shared" si="44"/>
        <v>1.1277288027078659E-2</v>
      </c>
      <c r="M387" s="42">
        <f t="shared" si="45"/>
        <v>6.1680290009655213E-3</v>
      </c>
    </row>
    <row r="388" spans="1:13" ht="15" customHeight="1" x14ac:dyDescent="0.2">
      <c r="A388" s="47">
        <f t="shared" si="46"/>
        <v>376</v>
      </c>
      <c r="B388" s="48">
        <f>E387*(Ph_sa/(1+((E387+F387)*10^-5)))+F387*(Ph_a/(1+((E387+F387)*10^-5)))</f>
        <v>1294801.2762865841</v>
      </c>
      <c r="C388" s="49">
        <f>Psj_h*B387+Psj_sj*C387</f>
        <v>2940703.9218945932</v>
      </c>
      <c r="D388" s="48">
        <f>Plj_sj*C387+Plj_lj*D387</f>
        <v>592606.84951830283</v>
      </c>
      <c r="E388" s="48">
        <f>Psa_lj*D387+Psa_sa*E387</f>
        <v>55417.740175493134</v>
      </c>
      <c r="F388" s="48">
        <f>Pa_sa*E387+Pa_a*F387</f>
        <v>30312.294177515247</v>
      </c>
      <c r="G388" s="48">
        <f t="shared" si="47"/>
        <v>4913842.0820524888</v>
      </c>
      <c r="H388" s="43">
        <f t="shared" si="40"/>
        <v>1.0002043656761628</v>
      </c>
      <c r="I388" s="41">
        <f t="shared" si="41"/>
        <v>0.26350079116619712</v>
      </c>
      <c r="J388" s="41">
        <f t="shared" si="42"/>
        <v>0.5984530786276866</v>
      </c>
      <c r="K388" s="41">
        <f t="shared" si="43"/>
        <v>0.12059949009813797</v>
      </c>
      <c r="L388" s="41">
        <f t="shared" si="44"/>
        <v>1.127788383308106E-2</v>
      </c>
      <c r="M388" s="42">
        <f t="shared" si="45"/>
        <v>6.1687562748972066E-3</v>
      </c>
    </row>
    <row r="389" spans="1:13" ht="15" customHeight="1" x14ac:dyDescent="0.2">
      <c r="A389" s="47">
        <f t="shared" si="46"/>
        <v>377</v>
      </c>
      <c r="B389" s="48">
        <f>E388*(Ph_sa/(1+((E388+F388)*10^-5)))+F388*(Ph_a/(1+((E388+F388)*10^-5)))</f>
        <v>1295044.148262125</v>
      </c>
      <c r="C389" s="49">
        <f>Psj_h*B388+Psj_sj*C388</f>
        <v>2941305.7185853431</v>
      </c>
      <c r="D389" s="48">
        <f>Plj_sj*C388+Plj_lj*D388</f>
        <v>592742.53790958412</v>
      </c>
      <c r="E389" s="48">
        <f>Psa_lj*D388+Psa_sa*E388</f>
        <v>55431.921923654911</v>
      </c>
      <c r="F389" s="48">
        <f>Pa_sa*E388+Pa_a*F388</f>
        <v>30321.97603143689</v>
      </c>
      <c r="G389" s="48">
        <f t="shared" si="47"/>
        <v>4914846.3027121443</v>
      </c>
      <c r="H389" s="43">
        <f t="shared" si="40"/>
        <v>1.0001993010465602</v>
      </c>
      <c r="I389" s="41">
        <f t="shared" si="41"/>
        <v>0.2634963676376787</v>
      </c>
      <c r="J389" s="41">
        <f t="shared" si="42"/>
        <v>0.59845324501037833</v>
      </c>
      <c r="K389" s="41">
        <f t="shared" si="43"/>
        <v>0.12060245659818351</v>
      </c>
      <c r="L389" s="41">
        <f t="shared" si="44"/>
        <v>1.1278464983343646E-2</v>
      </c>
      <c r="M389" s="42">
        <f t="shared" si="45"/>
        <v>6.1694657704157319E-3</v>
      </c>
    </row>
    <row r="390" spans="1:13" ht="15" customHeight="1" x14ac:dyDescent="0.2">
      <c r="A390" s="47">
        <f t="shared" si="46"/>
        <v>378</v>
      </c>
      <c r="B390" s="48">
        <f>E389*(Ph_sa/(1+((E389+F389)*10^-5)))+F389*(Ph_a/(1+((E389+F389)*10^-5)))</f>
        <v>1295281.043331411</v>
      </c>
      <c r="C390" s="49">
        <f>Psj_h*B389+Psj_sj*C389</f>
        <v>2941892.7202424305</v>
      </c>
      <c r="D390" s="48">
        <f>Plj_sj*C389+Plj_lj*D389</f>
        <v>592874.89535016217</v>
      </c>
      <c r="E390" s="48">
        <f>Psa_lj*D389+Psa_sa*E389</f>
        <v>55445.756105606852</v>
      </c>
      <c r="F390" s="48">
        <f>Pa_sa*E389+Pa_a*F389</f>
        <v>30331.421694347249</v>
      </c>
      <c r="G390" s="48">
        <f t="shared" si="47"/>
        <v>4915825.8367239572</v>
      </c>
      <c r="H390" s="43">
        <f t="shared" si="40"/>
        <v>1.0001943615403739</v>
      </c>
      <c r="I390" s="41">
        <f t="shared" si="41"/>
        <v>0.2634920532893863</v>
      </c>
      <c r="J390" s="41">
        <f t="shared" si="42"/>
        <v>0.59845340700739502</v>
      </c>
      <c r="K390" s="41">
        <f t="shared" si="43"/>
        <v>0.12060534995382799</v>
      </c>
      <c r="L390" s="41">
        <f t="shared" si="44"/>
        <v>1.1279031834569112E-2</v>
      </c>
      <c r="M390" s="42">
        <f t="shared" si="45"/>
        <v>6.1701579148216836E-3</v>
      </c>
    </row>
    <row r="391" spans="1:13" ht="15" customHeight="1" x14ac:dyDescent="0.2">
      <c r="A391" s="47">
        <f t="shared" si="46"/>
        <v>379</v>
      </c>
      <c r="B391" s="48">
        <f>E390*(Ph_sa/(1+((E390+F390)*10^-5)))+F390*(Ph_a/(1+((E390+F390)*10^-5)))</f>
        <v>1295512.1071037692</v>
      </c>
      <c r="C391" s="49">
        <f>Psj_h*B390+Psj_sj*C390</f>
        <v>2942465.2865791311</v>
      </c>
      <c r="D391" s="48">
        <f>Plj_sj*C390+Plj_lj*D390</f>
        <v>593004.00258496858</v>
      </c>
      <c r="E391" s="48">
        <f>Psa_lj*D390+Psa_sa*E390</f>
        <v>55459.251118492815</v>
      </c>
      <c r="F391" s="48">
        <f>Pa_sa*E390+Pa_a*F390</f>
        <v>30340.636819429455</v>
      </c>
      <c r="G391" s="48">
        <f t="shared" si="47"/>
        <v>4916781.2842057925</v>
      </c>
      <c r="H391" s="43">
        <f t="shared" si="40"/>
        <v>1.0001895440855555</v>
      </c>
      <c r="I391" s="41">
        <f t="shared" si="41"/>
        <v>0.26348784544583076</v>
      </c>
      <c r="J391" s="41">
        <f t="shared" si="42"/>
        <v>0.59845356473984945</v>
      </c>
      <c r="K391" s="41">
        <f t="shared" si="43"/>
        <v>0.120608171953851</v>
      </c>
      <c r="L391" s="41">
        <f t="shared" si="44"/>
        <v>1.1279584734965722E-2</v>
      </c>
      <c r="M391" s="42">
        <f t="shared" si="45"/>
        <v>6.1708331255028318E-3</v>
      </c>
    </row>
    <row r="392" spans="1:13" ht="15" customHeight="1" x14ac:dyDescent="0.2">
      <c r="A392" s="47">
        <f t="shared" si="46"/>
        <v>380</v>
      </c>
      <c r="B392" s="48">
        <f>E391*(Ph_sa/(1+((E391+F391)*10^-5)))+F391*(Ph_a/(1+((E391+F391)*10^-5)))</f>
        <v>1295737.481713726</v>
      </c>
      <c r="C392" s="49">
        <f>Psj_h*B391+Psj_sj*C391</f>
        <v>2943023.7687601736</v>
      </c>
      <c r="D392" s="48">
        <f>Plj_sj*C391+Plj_lj*D391</f>
        <v>593129.93845189002</v>
      </c>
      <c r="E392" s="48">
        <f>Psa_lj*D391+Psa_sa*E391</f>
        <v>55472.415162516314</v>
      </c>
      <c r="F392" s="48">
        <f>Pa_sa*E391+Pa_a*F391</f>
        <v>30349.626929877715</v>
      </c>
      <c r="G392" s="48">
        <f t="shared" si="47"/>
        <v>4917713.2310181838</v>
      </c>
      <c r="H392" s="43">
        <f t="shared" si="40"/>
        <v>1.0001848456845384</v>
      </c>
      <c r="I392" s="41">
        <f t="shared" si="41"/>
        <v>0.26348374149613663</v>
      </c>
      <c r="J392" s="41">
        <f t="shared" si="42"/>
        <v>0.59845371832526273</v>
      </c>
      <c r="K392" s="41">
        <f t="shared" si="43"/>
        <v>0.12061092434401384</v>
      </c>
      <c r="L392" s="41">
        <f t="shared" si="44"/>
        <v>1.1280124024440334E-2</v>
      </c>
      <c r="M392" s="42">
        <f t="shared" si="45"/>
        <v>6.1714918101464823E-3</v>
      </c>
    </row>
    <row r="393" spans="1:13" ht="15" customHeight="1" x14ac:dyDescent="0.2">
      <c r="A393" s="47">
        <f t="shared" si="46"/>
        <v>381</v>
      </c>
      <c r="B393" s="48">
        <f>E392*(Ph_sa/(1+((E392+F392)*10^-5)))+F392*(Ph_a/(1+((E392+F392)*10^-5)))</f>
        <v>1295957.3059003497</v>
      </c>
      <c r="C393" s="49">
        <f>Psj_h*B392+Psj_sj*C392</f>
        <v>2943568.5095951669</v>
      </c>
      <c r="D393" s="48">
        <f>Plj_sj*C392+Plj_lj*D392</f>
        <v>593252.77992432774</v>
      </c>
      <c r="E393" s="48">
        <f>Psa_lj*D392+Psa_sa*E392</f>
        <v>55485.256245266566</v>
      </c>
      <c r="F393" s="48">
        <f>Pa_sa*E392+Pa_a*F392</f>
        <v>30358.397421623988</v>
      </c>
      <c r="G393" s="48">
        <f t="shared" si="47"/>
        <v>4918622.2490867348</v>
      </c>
      <c r="H393" s="43">
        <f t="shared" si="40"/>
        <v>1.0001802634124732</v>
      </c>
      <c r="I393" s="41">
        <f t="shared" si="41"/>
        <v>0.26347973889252763</v>
      </c>
      <c r="J393" s="41">
        <f t="shared" si="42"/>
        <v>0.5984538678776794</v>
      </c>
      <c r="K393" s="41">
        <f t="shared" si="43"/>
        <v>0.12061360882805748</v>
      </c>
      <c r="L393" s="41">
        <f t="shared" si="44"/>
        <v>1.1280650034787443E-2</v>
      </c>
      <c r="M393" s="42">
        <f t="shared" si="45"/>
        <v>6.1721343669481395E-3</v>
      </c>
    </row>
    <row r="394" spans="1:13" ht="15" customHeight="1" x14ac:dyDescent="0.2">
      <c r="A394" s="47">
        <f t="shared" si="46"/>
        <v>382</v>
      </c>
      <c r="B394" s="48">
        <f>E393*(Ph_sa/(1+((E393+F393)*10^-5)))+F393*(Ph_a/(1+((E393+F393)*10^-5)))</f>
        <v>1296171.7150849665</v>
      </c>
      <c r="C394" s="49">
        <f>Psj_h*B393+Psj_sj*C393</f>
        <v>2944099.8437281381</v>
      </c>
      <c r="D394" s="48">
        <f>Plj_sj*C393+Plj_lj*D393</f>
        <v>593372.6021529322</v>
      </c>
      <c r="E394" s="48">
        <f>Psa_lj*D393+Psa_sa*E393</f>
        <v>55497.782185964134</v>
      </c>
      <c r="F394" s="48">
        <f>Pa_sa*E393+Pa_a*F393</f>
        <v>30366.95356602074</v>
      </c>
      <c r="G394" s="48">
        <f t="shared" si="47"/>
        <v>4919508.8967180215</v>
      </c>
      <c r="H394" s="43">
        <f t="shared" si="40"/>
        <v>1.0001757944155116</v>
      </c>
      <c r="I394" s="41">
        <f t="shared" si="41"/>
        <v>0.26347583514884759</v>
      </c>
      <c r="J394" s="41">
        <f t="shared" si="42"/>
        <v>0.59845401350778149</v>
      </c>
      <c r="K394" s="41">
        <f t="shared" si="43"/>
        <v>0.12061622706867998</v>
      </c>
      <c r="L394" s="41">
        <f t="shared" si="44"/>
        <v>1.1281163089874412E-2</v>
      </c>
      <c r="M394" s="42">
        <f t="shared" si="45"/>
        <v>6.1727611848165593E-3</v>
      </c>
    </row>
    <row r="395" spans="1:13" ht="15" customHeight="1" x14ac:dyDescent="0.2">
      <c r="A395" s="47">
        <f t="shared" si="46"/>
        <v>383</v>
      </c>
      <c r="B395" s="48">
        <f>E394*(Ph_sa/(1+((E394+F394)*10^-5)))+F394*(Ph_a/(1+((E394+F394)*10^-5)))</f>
        <v>1296380.8414472621</v>
      </c>
      <c r="C395" s="49">
        <f>Psj_h*B394+Psj_sj*C394</f>
        <v>2944618.0978232333</v>
      </c>
      <c r="D395" s="48">
        <f>Plj_sj*C394+Plj_lj*D394</f>
        <v>593489.47850652155</v>
      </c>
      <c r="E395" s="48">
        <f>Psa_lj*D394+Psa_sa*E394</f>
        <v>55510.00061962707</v>
      </c>
      <c r="F395" s="48">
        <f>Pa_sa*E394+Pa_a*F394</f>
        <v>30375.300512479727</v>
      </c>
      <c r="G395" s="48">
        <f t="shared" si="47"/>
        <v>4920373.7189091239</v>
      </c>
      <c r="H395" s="43">
        <f t="shared" si="40"/>
        <v>1.0001714359091241</v>
      </c>
      <c r="I395" s="41">
        <f t="shared" si="41"/>
        <v>0.2634720278391125</v>
      </c>
      <c r="J395" s="41">
        <f t="shared" si="42"/>
        <v>0.59845415532299706</v>
      </c>
      <c r="K395" s="41">
        <f t="shared" si="43"/>
        <v>0.12061878068849244</v>
      </c>
      <c r="L395" s="41">
        <f t="shared" si="44"/>
        <v>1.1281663505822881E-2</v>
      </c>
      <c r="M395" s="42">
        <f t="shared" si="45"/>
        <v>6.1733726435751531E-3</v>
      </c>
    </row>
    <row r="396" spans="1:13" ht="15" customHeight="1" x14ac:dyDescent="0.2">
      <c r="A396" s="47">
        <f t="shared" si="46"/>
        <v>384</v>
      </c>
      <c r="B396" s="48">
        <f>E395*(Ph_sa/(1+((E395+F395)*10^-5)))+F395*(Ph_a/(1+((E395+F395)*10^-5)))</f>
        <v>1296584.8139998007</v>
      </c>
      <c r="C396" s="49">
        <f>Psj_h*B395+Psj_sj*C395</f>
        <v>2945123.5907466346</v>
      </c>
      <c r="D396" s="48">
        <f>Plj_sj*C395+Plj_lj*D395</f>
        <v>593603.48061219393</v>
      </c>
      <c r="E396" s="48">
        <f>Psa_lj*D395+Psa_sa*E395</f>
        <v>55521.919001158181</v>
      </c>
      <c r="F396" s="48">
        <f>Pa_sa*E395+Pa_a*F395</f>
        <v>30383.443291066884</v>
      </c>
      <c r="G396" s="48">
        <f t="shared" si="47"/>
        <v>4921217.2476508552</v>
      </c>
      <c r="H396" s="43">
        <f t="shared" si="40"/>
        <v>1.0001671851764573</v>
      </c>
      <c r="I396" s="41">
        <f t="shared" si="41"/>
        <v>0.26346831459609427</v>
      </c>
      <c r="J396" s="41">
        <f t="shared" si="42"/>
        <v>0.59845429342760481</v>
      </c>
      <c r="K396" s="41">
        <f t="shared" si="43"/>
        <v>0.12062127127095451</v>
      </c>
      <c r="L396" s="41">
        <f t="shared" si="44"/>
        <v>1.1282151591186427E-2</v>
      </c>
      <c r="M396" s="42">
        <f t="shared" si="45"/>
        <v>6.173969114159801E-3</v>
      </c>
    </row>
    <row r="397" spans="1:13" ht="15" customHeight="1" x14ac:dyDescent="0.2">
      <c r="A397" s="47">
        <f t="shared" si="46"/>
        <v>385</v>
      </c>
      <c r="B397" s="48">
        <f>E396*(Ph_sa/(1+((E396+F396)*10^-5)))+F396*(Ph_a/(1+((E396+F396)*10^-5)))</f>
        <v>1296783.7586609866</v>
      </c>
      <c r="C397" s="49">
        <f>Psj_h*B396+Psj_sj*C396</f>
        <v>2945616.6337447497</v>
      </c>
      <c r="D397" s="48">
        <f>Plj_sj*C396+Plj_lj*D396</f>
        <v>593714.67839464452</v>
      </c>
      <c r="E397" s="48">
        <f>Psa_lj*D396+Psa_sa*E396</f>
        <v>55533.544609354271</v>
      </c>
      <c r="F397" s="48">
        <f>Pa_sa*E396+Pa_a*F396</f>
        <v>30391.386815053345</v>
      </c>
      <c r="G397" s="48">
        <f t="shared" si="47"/>
        <v>4922040.0022247881</v>
      </c>
      <c r="H397" s="43">
        <f t="shared" ref="H397:H410" si="48">G398/G397</f>
        <v>1.0001630395667278</v>
      </c>
      <c r="I397" s="41">
        <f t="shared" ref="I397:I410" si="49">B397/G397</f>
        <v>0.26346469310993681</v>
      </c>
      <c r="J397" s="41">
        <f t="shared" ref="J397:J410" si="50">C397/G397</f>
        <v>0.59845442792283599</v>
      </c>
      <c r="K397" s="41">
        <f t="shared" ref="K397:K410" si="51">D397/G397</f>
        <v>0.12062370036128969</v>
      </c>
      <c r="L397" s="41">
        <f t="shared" ref="L397:L410" si="52">E397/G397</f>
        <v>1.1282627647124529E-2</v>
      </c>
      <c r="M397" s="42">
        <f t="shared" ref="M397:M410" si="53">F397/G397</f>
        <v>6.1745509588130689E-3</v>
      </c>
    </row>
    <row r="398" spans="1:13" ht="15" customHeight="1" x14ac:dyDescent="0.2">
      <c r="A398" s="47">
        <f t="shared" ref="A398:A410" si="54">A397+1</f>
        <v>386</v>
      </c>
      <c r="B398" s="48">
        <f>E397*(Ph_sa/(1+((E397+F397)*10^-5)))+F397*(Ph_a/(1+((E397+F397)*10^-5)))</f>
        <v>1296977.7983264874</v>
      </c>
      <c r="C398" s="49">
        <f>Psj_h*B397+Psj_sj*C397</f>
        <v>2946097.5306187249</v>
      </c>
      <c r="D398" s="48">
        <f>Plj_sj*C397+Plj_lj*D397</f>
        <v>593823.14011469565</v>
      </c>
      <c r="E398" s="48">
        <f>Psa_lj*D397+Psa_sa*E397</f>
        <v>55544.8845508382</v>
      </c>
      <c r="F398" s="48">
        <f>Pa_sa*E397+Pa_a*F397</f>
        <v>30399.135883422823</v>
      </c>
      <c r="G398" s="48">
        <f t="shared" ref="G398:G410" si="55">SUM(B398:F398)</f>
        <v>4922842.4894941682</v>
      </c>
      <c r="H398" s="43">
        <f t="shared" si="48"/>
        <v>1.0001589964936515</v>
      </c>
      <c r="I398" s="41">
        <f t="shared" si="49"/>
        <v>0.26346116112680146</v>
      </c>
      <c r="J398" s="41">
        <f t="shared" si="50"/>
        <v>0.59845455890697052</v>
      </c>
      <c r="K398" s="41">
        <f t="shared" si="51"/>
        <v>0.12062606946738046</v>
      </c>
      <c r="L398" s="41">
        <f t="shared" si="52"/>
        <v>1.1283091967572894E-2</v>
      </c>
      <c r="M398" s="42">
        <f t="shared" si="53"/>
        <v>6.1751185312748846E-3</v>
      </c>
    </row>
    <row r="399" spans="1:13" ht="15" customHeight="1" x14ac:dyDescent="0.2">
      <c r="A399" s="47">
        <f t="shared" si="54"/>
        <v>387</v>
      </c>
      <c r="B399" s="48">
        <f>E398*(Ph_sa/(1+((E398+F398)*10^-5)))+F398*(Ph_a/(1+((E398+F398)*10^-5)))</f>
        <v>1297167.0529391509</v>
      </c>
      <c r="C399" s="49">
        <f>Psj_h*B398+Psj_sj*C398</f>
        <v>2946566.5778953424</v>
      </c>
      <c r="D399" s="48">
        <f>Plj_sj*C398+Plj_lj*D398</f>
        <v>593928.93240705156</v>
      </c>
      <c r="E399" s="48">
        <f>Psa_lj*D398+Psa_sa*E398</f>
        <v>55555.945763914526</v>
      </c>
      <c r="F399" s="48">
        <f>Pa_sa*E398+Pa_a*F398</f>
        <v>30406.695183335392</v>
      </c>
      <c r="G399" s="48">
        <f t="shared" si="55"/>
        <v>4923625.2041887958</v>
      </c>
      <c r="H399" s="43">
        <f t="shared" si="48"/>
        <v>1.0001550534339063</v>
      </c>
      <c r="I399" s="41">
        <f t="shared" si="49"/>
        <v>0.26345771644754362</v>
      </c>
      <c r="J399" s="41">
        <f t="shared" si="50"/>
        <v>0.59845468647543232</v>
      </c>
      <c r="K399" s="41">
        <f t="shared" si="51"/>
        <v>0.12062838006064391</v>
      </c>
      <c r="L399" s="41">
        <f t="shared" si="52"/>
        <v>1.1283544839410209E-2</v>
      </c>
      <c r="M399" s="42">
        <f t="shared" si="53"/>
        <v>6.1756721769696777E-3</v>
      </c>
    </row>
    <row r="400" spans="1:13" ht="15" customHeight="1" x14ac:dyDescent="0.2">
      <c r="A400" s="47">
        <f t="shared" si="54"/>
        <v>388</v>
      </c>
      <c r="B400" s="48">
        <f>E399*(Ph_sa/(1+((E399+F399)*10^-5)))+F399*(Ph_a/(1+((E399+F399)*10^-5)))</f>
        <v>1297351.6395574333</v>
      </c>
      <c r="C400" s="49">
        <f>Psj_h*B399+Psj_sj*C399</f>
        <v>2947024.0649943524</v>
      </c>
      <c r="D400" s="48">
        <f>Plj_sj*C399+Plj_lj*D399</f>
        <v>594032.12031728961</v>
      </c>
      <c r="E400" s="48">
        <f>Psa_lj*D399+Psa_sa*E399</f>
        <v>55566.735022349749</v>
      </c>
      <c r="F400" s="48">
        <f>Pa_sa*E399+Pa_a*F399</f>
        <v>30414.069292547993</v>
      </c>
      <c r="G400" s="48">
        <f t="shared" si="55"/>
        <v>4924388.6291839732</v>
      </c>
      <c r="H400" s="43">
        <f t="shared" si="48"/>
        <v>1.0001512079256389</v>
      </c>
      <c r="I400" s="41">
        <f t="shared" si="49"/>
        <v>0.26345435692641894</v>
      </c>
      <c r="J400" s="41">
        <f t="shared" si="50"/>
        <v>0.5984548107208808</v>
      </c>
      <c r="K400" s="41">
        <f t="shared" si="51"/>
        <v>0.1206306335768888</v>
      </c>
      <c r="L400" s="41">
        <f t="shared" si="52"/>
        <v>1.128398654262139E-2</v>
      </c>
      <c r="M400" s="42">
        <f t="shared" si="53"/>
        <v>6.1762122331900414E-3</v>
      </c>
    </row>
    <row r="401" spans="1:13" ht="15" customHeight="1" x14ac:dyDescent="0.2">
      <c r="A401" s="47">
        <f t="shared" si="54"/>
        <v>389</v>
      </c>
      <c r="B401" s="48">
        <f>E400*(Ph_sa/(1+((E400+F400)*10^-5)))+F400*(Ph_a/(1+((E400+F400)*10^-5)))</f>
        <v>1297531.6724223695</v>
      </c>
      <c r="C401" s="49">
        <f>Psj_h*B400+Psj_sj*C400</f>
        <v>2947470.274392297</v>
      </c>
      <c r="D401" s="48">
        <f>Plj_sj*C400+Plj_lj*D400</f>
        <v>594132.7673380957</v>
      </c>
      <c r="E401" s="48">
        <f>Psa_lj*D400+Psa_sa*E400</f>
        <v>55577.258939077925</v>
      </c>
      <c r="F401" s="48">
        <f>Pa_sa*E400+Pa_a*F400</f>
        <v>30421.262681791828</v>
      </c>
      <c r="G401" s="48">
        <f t="shared" si="55"/>
        <v>4925133.2357736323</v>
      </c>
      <c r="H401" s="43">
        <f t="shared" si="48"/>
        <v>1.0001474575669915</v>
      </c>
      <c r="I401" s="41">
        <f t="shared" si="49"/>
        <v>0.26345108046981702</v>
      </c>
      <c r="J401" s="41">
        <f t="shared" si="50"/>
        <v>0.59845493173329611</v>
      </c>
      <c r="K401" s="41">
        <f t="shared" si="51"/>
        <v>0.12063283141715256</v>
      </c>
      <c r="L401" s="41">
        <f t="shared" si="52"/>
        <v>1.1284417350457309E-2</v>
      </c>
      <c r="M401" s="42">
        <f t="shared" si="53"/>
        <v>6.1767390292769009E-3</v>
      </c>
    </row>
    <row r="402" spans="1:13" ht="15" customHeight="1" x14ac:dyDescent="0.2">
      <c r="A402" s="47">
        <f t="shared" si="54"/>
        <v>390</v>
      </c>
      <c r="B402" s="48">
        <f>E401*(Ph_sa/(1+((E401+F401)*10^-5)))+F401*(Ph_a/(1+((E401+F401)*10^-5)))</f>
        <v>1297707.2630231073</v>
      </c>
      <c r="C402" s="49">
        <f>Psj_h*B401+Psj_sj*C401</f>
        <v>2947905.4817828843</v>
      </c>
      <c r="D402" s="48">
        <f>Plj_sj*C401+Plj_lj*D401</f>
        <v>594230.93544475734</v>
      </c>
      <c r="E402" s="48">
        <f>Psa_lj*D401+Psa_sa*E401</f>
        <v>55587.52396983272</v>
      </c>
      <c r="F402" s="48">
        <f>Pa_sa*E401+Pa_a*F401</f>
        <v>30428.27971710694</v>
      </c>
      <c r="G402" s="48">
        <f t="shared" si="55"/>
        <v>4925859.4839376891</v>
      </c>
      <c r="H402" s="43">
        <f t="shared" si="48"/>
        <v>1.0001438000146738</v>
      </c>
      <c r="I402" s="41">
        <f t="shared" si="49"/>
        <v>0.2634478850350257</v>
      </c>
      <c r="J402" s="41">
        <f t="shared" si="50"/>
        <v>0.59845504960006579</v>
      </c>
      <c r="K402" s="41">
        <f t="shared" si="51"/>
        <v>0.12063497494852092</v>
      </c>
      <c r="L402" s="41">
        <f t="shared" si="52"/>
        <v>1.1284837529591189E-2</v>
      </c>
      <c r="M402" s="42">
        <f t="shared" si="53"/>
        <v>6.1772528867962834E-3</v>
      </c>
    </row>
    <row r="403" spans="1:13" ht="15" customHeight="1" x14ac:dyDescent="0.2">
      <c r="A403" s="47">
        <f t="shared" si="54"/>
        <v>391</v>
      </c>
      <c r="B403" s="48">
        <f>E402*(Ph_sa/(1+((E402+F402)*10^-5)))+F402*(Ph_a/(1+((E402+F402)*10^-5)))</f>
        <v>1297878.5201610301</v>
      </c>
      <c r="C403" s="49">
        <f>Psj_h*B402+Psj_sj*C402</f>
        <v>2948329.9562339652</v>
      </c>
      <c r="D403" s="48">
        <f>Plj_sj*C402+Plj_lj*D402</f>
        <v>594326.68512992444</v>
      </c>
      <c r="E403" s="48">
        <f>Psa_lj*D402+Psa_sa*E402</f>
        <v>55597.536416706695</v>
      </c>
      <c r="F403" s="48">
        <f>Pa_sa*E402+Pa_a*F402</f>
        <v>30435.124662134302</v>
      </c>
      <c r="G403" s="48">
        <f t="shared" si="55"/>
        <v>4926567.8226037603</v>
      </c>
      <c r="H403" s="43">
        <f t="shared" si="48"/>
        <v>1.0001402329825619</v>
      </c>
      <c r="I403" s="41">
        <f t="shared" si="49"/>
        <v>0.26344476862902155</v>
      </c>
      <c r="J403" s="41">
        <f t="shared" si="50"/>
        <v>0.5984551644060655</v>
      </c>
      <c r="K403" s="41">
        <f t="shared" si="51"/>
        <v>0.12063706550492884</v>
      </c>
      <c r="L403" s="41">
        <f t="shared" si="52"/>
        <v>1.1285247340271592E-2</v>
      </c>
      <c r="M403" s="42">
        <f t="shared" si="53"/>
        <v>6.1777541197126787E-3</v>
      </c>
    </row>
    <row r="404" spans="1:13" ht="15" customHeight="1" x14ac:dyDescent="0.2">
      <c r="A404" s="47">
        <f t="shared" si="54"/>
        <v>392</v>
      </c>
      <c r="B404" s="48">
        <f>E403*(Ph_sa/(1+((E403+F403)*10^-5)))+F403*(Ph_a/(1+((E403+F403)*10^-5)))</f>
        <v>1298045.5500124923</v>
      </c>
      <c r="C404" s="49">
        <f>Psj_h*B403+Psj_sj*C403</f>
        <v>2948743.9603411728</v>
      </c>
      <c r="D404" s="48">
        <f>Plj_sj*C403+Plj_lj*D403</f>
        <v>594420.07543764845</v>
      </c>
      <c r="E404" s="48">
        <f>Psa_lj*D403+Psa_sa*E403</f>
        <v>55607.302431638964</v>
      </c>
      <c r="F404" s="48">
        <f>Pa_sa*E403+Pa_a*F403</f>
        <v>30441.801680365701</v>
      </c>
      <c r="G404" s="48">
        <f t="shared" si="55"/>
        <v>4927258.689903318</v>
      </c>
      <c r="H404" s="43">
        <f t="shared" si="48"/>
        <v>1.0001367542403303</v>
      </c>
      <c r="I404" s="41">
        <f t="shared" si="49"/>
        <v>0.26344172930728799</v>
      </c>
      <c r="J404" s="41">
        <f t="shared" si="50"/>
        <v>0.59845527623373729</v>
      </c>
      <c r="K404" s="41">
        <f t="shared" si="51"/>
        <v>0.12063910438794358</v>
      </c>
      <c r="L404" s="41">
        <f t="shared" si="52"/>
        <v>1.1285647036472137E-2</v>
      </c>
      <c r="M404" s="42">
        <f t="shared" si="53"/>
        <v>6.1782430345590457E-3</v>
      </c>
    </row>
    <row r="405" spans="1:13" ht="15" customHeight="1" x14ac:dyDescent="0.2">
      <c r="A405" s="47">
        <f t="shared" si="54"/>
        <v>393</v>
      </c>
      <c r="B405" s="48">
        <f>E404*(Ph_sa/(1+((E404+F404)*10^-5)))+F404*(Ph_a/(1+((E404+F404)*10^-5)))</f>
        <v>1298208.4561901954</v>
      </c>
      <c r="C405" s="49">
        <f>Psj_h*B404+Psj_sj*C404</f>
        <v>2949147.7503782767</v>
      </c>
      <c r="D405" s="48">
        <f>Plj_sj*C404+Plj_lj*D404</f>
        <v>594511.16399671149</v>
      </c>
      <c r="E405" s="48">
        <f>Psa_lj*D404+Psa_sa*E404</f>
        <v>55616.828019832072</v>
      </c>
      <c r="F405" s="48">
        <f>Pa_sa*E404+Pa_a*F404</f>
        <v>30448.314837351805</v>
      </c>
      <c r="G405" s="48">
        <f t="shared" si="55"/>
        <v>4927932.5134223672</v>
      </c>
      <c r="H405" s="43">
        <f t="shared" si="48"/>
        <v>1.0001333616121164</v>
      </c>
      <c r="I405" s="41">
        <f t="shared" si="49"/>
        <v>0.26343876517266085</v>
      </c>
      <c r="J405" s="41">
        <f t="shared" si="50"/>
        <v>0.5984553851631671</v>
      </c>
      <c r="K405" s="41">
        <f t="shared" si="51"/>
        <v>0.12064109286753064</v>
      </c>
      <c r="L405" s="41">
        <f t="shared" si="52"/>
        <v>1.1286036866037987E-2</v>
      </c>
      <c r="M405" s="42">
        <f t="shared" si="53"/>
        <v>6.1787199306035049E-3</v>
      </c>
    </row>
    <row r="406" spans="1:13" ht="15" customHeight="1" x14ac:dyDescent="0.2">
      <c r="A406" s="47">
        <f t="shared" si="54"/>
        <v>394</v>
      </c>
      <c r="B406" s="48">
        <f>E405*(Ph_sa/(1+((E405+F405)*10^-5)))+F405*(Ph_a/(1+((E405+F405)*10^-5)))</f>
        <v>1298367.339803224</v>
      </c>
      <c r="C406" s="49">
        <f>Psj_h*B405+Psj_sj*C405</f>
        <v>2949541.5764443101</v>
      </c>
      <c r="D406" s="48">
        <f>Plj_sj*C405+Plj_lj*D405</f>
        <v>594600.00705325673</v>
      </c>
      <c r="E406" s="48">
        <f>Psa_lj*D405+Psa_sa*E405</f>
        <v>55626.119043099185</v>
      </c>
      <c r="F406" s="48">
        <f>Pa_sa*E405+Pa_a*F405</f>
        <v>30454.668102868764</v>
      </c>
      <c r="G406" s="48">
        <f t="shared" si="55"/>
        <v>4928589.7104467582</v>
      </c>
      <c r="H406" s="43">
        <f t="shared" si="48"/>
        <v>1.0001300529752146</v>
      </c>
      <c r="I406" s="41">
        <f t="shared" si="49"/>
        <v>0.26343587437419941</v>
      </c>
      <c r="J406" s="41">
        <f t="shared" si="50"/>
        <v>0.59845549127215647</v>
      </c>
      <c r="K406" s="41">
        <f t="shared" si="51"/>
        <v>0.12064303218280234</v>
      </c>
      <c r="L406" s="41">
        <f t="shared" si="52"/>
        <v>1.128641707082915E-2</v>
      </c>
      <c r="M406" s="42">
        <f t="shared" si="53"/>
        <v>6.1791851000127501E-3</v>
      </c>
    </row>
    <row r="407" spans="1:13" ht="15" customHeight="1" x14ac:dyDescent="0.2">
      <c r="A407" s="47">
        <f t="shared" si="54"/>
        <v>395</v>
      </c>
      <c r="B407" s="48">
        <f>E406*(Ph_sa/(1+((E406+F406)*10^-5)))+F406*(Ph_a/(1+((E406+F406)*10^-5)))</f>
        <v>1298522.2995157698</v>
      </c>
      <c r="C407" s="49">
        <f>Psj_h*B406+Psj_sj*C406</f>
        <v>2949925.682607526</v>
      </c>
      <c r="D407" s="48">
        <f>Plj_sj*C406+Plj_lj*D406</f>
        <v>594686.65950273047</v>
      </c>
      <c r="E407" s="48">
        <f>Psa_lj*D406+Psa_sa*E406</f>
        <v>55635.181223142521</v>
      </c>
      <c r="F407" s="48">
        <f>Pa_sa*E406+Pa_a*F406</f>
        <v>30460.86535304378</v>
      </c>
      <c r="G407" s="48">
        <f t="shared" si="55"/>
        <v>4929230.6882022135</v>
      </c>
      <c r="H407" s="43">
        <f t="shared" si="48"/>
        <v>1.0001268262587983</v>
      </c>
      <c r="I407" s="41">
        <f t="shared" si="49"/>
        <v>0.26343305510608311</v>
      </c>
      <c r="J407" s="41">
        <f t="shared" si="50"/>
        <v>0.59845559463629427</v>
      </c>
      <c r="K407" s="41">
        <f t="shared" si="51"/>
        <v>0.12064492354274949</v>
      </c>
      <c r="L407" s="41">
        <f t="shared" si="52"/>
        <v>1.1286787886860649E-2</v>
      </c>
      <c r="M407" s="42">
        <f t="shared" si="53"/>
        <v>6.1796388280122173E-3</v>
      </c>
    </row>
    <row r="408" spans="1:13" ht="15" customHeight="1" x14ac:dyDescent="0.2">
      <c r="A408" s="47">
        <f t="shared" si="54"/>
        <v>396</v>
      </c>
      <c r="B408" s="48">
        <f>E407*(Ph_sa/(1+((E407+F407)*10^-5)))+F407*(Ph_a/(1+((E407+F407)*10^-5)))</f>
        <v>1298673.4316045649</v>
      </c>
      <c r="C408" s="49">
        <f>Psj_h*B407+Psj_sj*C407</f>
        <v>2950300.3070462355</v>
      </c>
      <c r="D408" s="48">
        <f>Plj_sj*C407+Plj_lj*D407</f>
        <v>594771.17492114799</v>
      </c>
      <c r="E408" s="48">
        <f>Psa_lj*D407+Psa_sa*E407</f>
        <v>55644.020144764094</v>
      </c>
      <c r="F408" s="48">
        <f>Pa_sa*E407+Pa_a*F407</f>
        <v>30466.910372440041</v>
      </c>
      <c r="G408" s="48">
        <f t="shared" si="55"/>
        <v>4929855.8440891523</v>
      </c>
      <c r="H408" s="43">
        <f t="shared" si="48"/>
        <v>1.0001236794426802</v>
      </c>
      <c r="I408" s="41">
        <f t="shared" si="49"/>
        <v>0.26343030560653435</v>
      </c>
      <c r="J408" s="41">
        <f t="shared" si="50"/>
        <v>0.59845569532902587</v>
      </c>
      <c r="K408" s="41">
        <f t="shared" si="51"/>
        <v>0.12064676812695703</v>
      </c>
      <c r="L408" s="41">
        <f t="shared" si="52"/>
        <v>1.1287149544439665E-2</v>
      </c>
      <c r="M408" s="42">
        <f t="shared" si="53"/>
        <v>6.1800813930430768E-3</v>
      </c>
    </row>
    <row r="409" spans="1:13" ht="15" customHeight="1" x14ac:dyDescent="0.2">
      <c r="A409" s="47">
        <f t="shared" si="54"/>
        <v>397</v>
      </c>
      <c r="B409" s="48">
        <f>E408*(Ph_sa/(1+((E408+F408)*10^-5)))+F408*(Ph_a/(1+((E408+F408)*10^-5)))</f>
        <v>1298820.830015053</v>
      </c>
      <c r="C409" s="49">
        <f>Psj_h*B408+Psj_sj*C408</f>
        <v>2950665.6821865849</v>
      </c>
      <c r="D409" s="48">
        <f>Plj_sj*C408+Plj_lj*D408</f>
        <v>594853.60559569357</v>
      </c>
      <c r="E409" s="48">
        <f>Psa_lj*D408+Psa_sa*E408</f>
        <v>55652.64125900979</v>
      </c>
      <c r="F409" s="48">
        <f>Pa_sa*E408+Pa_a*F408</f>
        <v>30472.806856101437</v>
      </c>
      <c r="G409" s="48">
        <f t="shared" si="55"/>
        <v>4930465.5659124432</v>
      </c>
      <c r="H409" s="43">
        <f t="shared" si="48"/>
        <v>1.0001206105560867</v>
      </c>
      <c r="I409" s="41">
        <f t="shared" si="49"/>
        <v>0.26342762415676463</v>
      </c>
      <c r="J409" s="41">
        <f t="shared" si="50"/>
        <v>0.59845579342171673</v>
      </c>
      <c r="K409" s="41">
        <f t="shared" si="51"/>
        <v>0.12064856708630285</v>
      </c>
      <c r="L409" s="41">
        <f t="shared" si="52"/>
        <v>1.1287502268299603E-2</v>
      </c>
      <c r="M409" s="42">
        <f t="shared" si="53"/>
        <v>6.180513066916039E-3</v>
      </c>
    </row>
    <row r="410" spans="1:13" ht="15" customHeight="1" x14ac:dyDescent="0.2">
      <c r="A410" s="47">
        <f t="shared" si="54"/>
        <v>398</v>
      </c>
      <c r="B410" s="48">
        <f>E409*(Ph_sa/(1+((E409+F409)*10^-5)))+F409*(Ph_a/(1+((E409+F409)*10^-5)))</f>
        <v>1298964.5864163132</v>
      </c>
      <c r="C410" s="49">
        <f>Psj_h*B409+Psj_sj*C409</f>
        <v>2951022.0348373298</v>
      </c>
      <c r="D410" s="48">
        <f>Plj_sj*C409+Plj_lj*D409</f>
        <v>594934.00255466648</v>
      </c>
      <c r="E410" s="48">
        <f>Psa_lj*D409+Psa_sa*E409</f>
        <v>55661.049886247747</v>
      </c>
      <c r="F410" s="48">
        <f>Pa_sa*E409+Pa_a*F409</f>
        <v>30478.558411557526</v>
      </c>
      <c r="G410" s="48">
        <f t="shared" si="55"/>
        <v>4931060.2321061147</v>
      </c>
      <c r="H410" s="43">
        <f t="shared" si="48"/>
        <v>0</v>
      </c>
      <c r="I410" s="41">
        <f t="shared" si="49"/>
        <v>0.26342500907994587</v>
      </c>
      <c r="J410" s="41">
        <f t="shared" si="50"/>
        <v>0.59845588898371926</v>
      </c>
      <c r="K410" s="41">
        <f t="shared" si="51"/>
        <v>0.12065032154364155</v>
      </c>
      <c r="L410" s="41">
        <f t="shared" si="52"/>
        <v>1.128784627773128E-2</v>
      </c>
      <c r="M410" s="42">
        <f t="shared" si="53"/>
        <v>6.1809341149620814E-3</v>
      </c>
    </row>
    <row r="411" spans="1:13" ht="15" customHeight="1" x14ac:dyDescent="0.25">
      <c r="B411" s="22"/>
      <c r="C411" s="21"/>
      <c r="D411" s="21"/>
      <c r="E411" s="21"/>
      <c r="F411" s="21"/>
      <c r="G411" s="21"/>
      <c r="H411" s="21"/>
      <c r="I411" s="21"/>
    </row>
    <row r="412" spans="1:13" ht="15" customHeight="1" x14ac:dyDescent="0.25">
      <c r="B412" s="22"/>
      <c r="C412" s="21"/>
      <c r="D412" s="21"/>
      <c r="E412" s="21"/>
      <c r="F412" s="21"/>
      <c r="G412" s="21"/>
      <c r="H412" s="21"/>
      <c r="I412" s="21"/>
    </row>
    <row r="413" spans="1:13" ht="15" customHeight="1" x14ac:dyDescent="0.25">
      <c r="B413" s="22"/>
      <c r="C413" s="21"/>
      <c r="D413" s="21"/>
      <c r="E413" s="21"/>
      <c r="F413" s="21"/>
      <c r="G413" s="21"/>
      <c r="H413" s="21"/>
      <c r="I413" s="21"/>
    </row>
    <row r="414" spans="1:13" ht="15" customHeight="1" x14ac:dyDescent="0.25">
      <c r="B414" s="22"/>
      <c r="C414" s="21"/>
      <c r="D414" s="21"/>
      <c r="E414" s="21"/>
      <c r="F414" s="21"/>
      <c r="G414" s="21"/>
      <c r="H414" s="21"/>
      <c r="I414" s="21"/>
    </row>
    <row r="415" spans="1:13" ht="15" customHeight="1" x14ac:dyDescent="0.25">
      <c r="B415" s="22"/>
      <c r="C415" s="21"/>
      <c r="D415" s="21"/>
      <c r="E415" s="21"/>
      <c r="F415" s="21"/>
      <c r="G415" s="21"/>
      <c r="H415" s="21"/>
      <c r="I415" s="21"/>
    </row>
    <row r="416" spans="1:13" ht="15" customHeight="1" x14ac:dyDescent="0.25">
      <c r="B416" s="22"/>
      <c r="C416" s="21"/>
      <c r="D416" s="21"/>
      <c r="E416" s="21"/>
      <c r="F416" s="21"/>
      <c r="G416" s="21"/>
      <c r="H416" s="21"/>
      <c r="I416" s="21"/>
    </row>
    <row r="417" spans="2:9" ht="15" customHeight="1" x14ac:dyDescent="0.25">
      <c r="B417" s="22"/>
      <c r="C417" s="21"/>
      <c r="D417" s="21"/>
      <c r="E417" s="21"/>
      <c r="F417" s="21"/>
      <c r="G417" s="21"/>
      <c r="H417" s="21"/>
      <c r="I417" s="21"/>
    </row>
    <row r="418" spans="2:9" ht="15" customHeight="1" x14ac:dyDescent="0.25">
      <c r="B418" s="22"/>
      <c r="C418" s="21"/>
      <c r="D418" s="21"/>
      <c r="E418" s="21"/>
      <c r="F418" s="21"/>
      <c r="G418" s="21"/>
      <c r="H418" s="21"/>
      <c r="I418" s="21"/>
    </row>
    <row r="419" spans="2:9" ht="15" customHeight="1" x14ac:dyDescent="0.25">
      <c r="B419" s="22"/>
      <c r="C419" s="21"/>
      <c r="D419" s="21"/>
      <c r="E419" s="21"/>
      <c r="F419" s="21"/>
      <c r="G419" s="21"/>
      <c r="H419" s="21"/>
      <c r="I419" s="21"/>
    </row>
    <row r="420" spans="2:9" ht="15" customHeight="1" x14ac:dyDescent="0.25">
      <c r="B420" s="22"/>
      <c r="C420" s="21"/>
      <c r="D420" s="21"/>
      <c r="E420" s="21"/>
      <c r="F420" s="21"/>
      <c r="G420" s="21"/>
      <c r="H420" s="21"/>
      <c r="I420" s="21"/>
    </row>
    <row r="421" spans="2:9" ht="15" customHeight="1" x14ac:dyDescent="0.25">
      <c r="B421" s="22"/>
      <c r="C421" s="21"/>
      <c r="D421" s="21"/>
      <c r="E421" s="21"/>
      <c r="F421" s="21"/>
      <c r="G421" s="21"/>
      <c r="H421" s="21"/>
      <c r="I421" s="21"/>
    </row>
    <row r="422" spans="2:9" ht="15" customHeight="1" x14ac:dyDescent="0.25">
      <c r="B422" s="22"/>
      <c r="C422" s="21"/>
      <c r="D422" s="21"/>
      <c r="E422" s="21"/>
      <c r="F422" s="21"/>
      <c r="G422" s="21"/>
      <c r="H422" s="21"/>
      <c r="I422" s="21"/>
    </row>
    <row r="423" spans="2:9" ht="15" customHeight="1" x14ac:dyDescent="0.25">
      <c r="B423" s="22"/>
      <c r="C423" s="21"/>
      <c r="D423" s="21"/>
      <c r="E423" s="21"/>
      <c r="F423" s="21"/>
      <c r="G423" s="21"/>
      <c r="H423" s="21"/>
      <c r="I423" s="21"/>
    </row>
    <row r="424" spans="2:9" ht="15" customHeight="1" x14ac:dyDescent="0.25">
      <c r="B424" s="22"/>
      <c r="C424" s="21"/>
      <c r="D424" s="21"/>
      <c r="E424" s="21"/>
      <c r="F424" s="21"/>
      <c r="G424" s="21"/>
      <c r="H424" s="21"/>
      <c r="I424" s="21"/>
    </row>
    <row r="425" spans="2:9" ht="15" customHeight="1" x14ac:dyDescent="0.25">
      <c r="B425" s="22"/>
      <c r="C425" s="21"/>
      <c r="D425" s="21"/>
      <c r="E425" s="21"/>
      <c r="F425" s="21"/>
      <c r="G425" s="21"/>
      <c r="H425" s="21"/>
      <c r="I425" s="21"/>
    </row>
    <row r="426" spans="2:9" ht="15" customHeight="1" x14ac:dyDescent="0.25">
      <c r="B426" s="22"/>
      <c r="C426" s="21"/>
      <c r="D426" s="21"/>
      <c r="E426" s="21"/>
      <c r="F426" s="21"/>
      <c r="G426" s="21"/>
      <c r="H426" s="21"/>
      <c r="I426" s="21"/>
    </row>
    <row r="427" spans="2:9" ht="15" customHeight="1" x14ac:dyDescent="0.25">
      <c r="B427" s="22"/>
      <c r="C427" s="21"/>
      <c r="D427" s="21"/>
      <c r="E427" s="21"/>
      <c r="F427" s="21"/>
      <c r="G427" s="21"/>
      <c r="H427" s="21"/>
      <c r="I427" s="21"/>
    </row>
    <row r="428" spans="2:9" ht="15" customHeight="1" x14ac:dyDescent="0.25">
      <c r="B428" s="22"/>
      <c r="C428" s="21"/>
      <c r="D428" s="21"/>
      <c r="E428" s="21"/>
      <c r="F428" s="21"/>
      <c r="G428" s="21"/>
      <c r="H428" s="21"/>
      <c r="I428" s="21"/>
    </row>
    <row r="429" spans="2:9" ht="15" customHeight="1" x14ac:dyDescent="0.25">
      <c r="B429" s="22"/>
      <c r="C429" s="21"/>
      <c r="D429" s="21"/>
      <c r="E429" s="21"/>
      <c r="F429" s="21"/>
      <c r="G429" s="21"/>
      <c r="H429" s="21"/>
      <c r="I429" s="21"/>
    </row>
    <row r="430" spans="2:9" ht="15" customHeight="1" x14ac:dyDescent="0.25">
      <c r="B430" s="22"/>
      <c r="C430" s="21"/>
      <c r="D430" s="21"/>
      <c r="E430" s="21"/>
      <c r="F430" s="21"/>
      <c r="G430" s="21"/>
      <c r="H430" s="21"/>
      <c r="I430" s="21"/>
    </row>
    <row r="431" spans="2:9" ht="15" customHeight="1" x14ac:dyDescent="0.25">
      <c r="B431" s="22"/>
      <c r="C431" s="21"/>
      <c r="D431" s="21"/>
      <c r="E431" s="21"/>
      <c r="F431" s="21"/>
      <c r="G431" s="21"/>
      <c r="H431" s="21"/>
      <c r="I431" s="21"/>
    </row>
    <row r="432" spans="2:9" ht="15" customHeight="1" x14ac:dyDescent="0.25">
      <c r="B432" s="22"/>
      <c r="C432" s="21"/>
      <c r="D432" s="21"/>
      <c r="E432" s="21"/>
      <c r="F432" s="21"/>
      <c r="G432" s="21"/>
      <c r="H432" s="21"/>
      <c r="I432" s="21"/>
    </row>
    <row r="433" spans="2:9" ht="15" customHeight="1" x14ac:dyDescent="0.25">
      <c r="B433" s="22"/>
      <c r="C433" s="21"/>
      <c r="D433" s="21"/>
      <c r="E433" s="21"/>
      <c r="F433" s="21"/>
      <c r="G433" s="21"/>
      <c r="H433" s="21"/>
      <c r="I433" s="21"/>
    </row>
    <row r="434" spans="2:9" ht="15" customHeight="1" x14ac:dyDescent="0.25">
      <c r="B434" s="22"/>
      <c r="C434" s="21"/>
      <c r="D434" s="21"/>
      <c r="E434" s="21"/>
      <c r="F434" s="21"/>
      <c r="G434" s="21"/>
      <c r="H434" s="21"/>
      <c r="I434" s="21"/>
    </row>
    <row r="435" spans="2:9" ht="15" customHeight="1" x14ac:dyDescent="0.25">
      <c r="B435" s="22"/>
      <c r="C435" s="21"/>
      <c r="D435" s="21"/>
      <c r="E435" s="21"/>
      <c r="F435" s="21"/>
      <c r="G435" s="21"/>
      <c r="H435" s="21"/>
      <c r="I435" s="21"/>
    </row>
    <row r="436" spans="2:9" ht="15" customHeight="1" x14ac:dyDescent="0.25">
      <c r="B436" s="22"/>
      <c r="C436" s="21"/>
      <c r="D436" s="21"/>
      <c r="E436" s="21"/>
      <c r="F436" s="21"/>
      <c r="G436" s="21"/>
      <c r="H436" s="21"/>
      <c r="I436" s="21"/>
    </row>
    <row r="437" spans="2:9" ht="15" customHeight="1" x14ac:dyDescent="0.25">
      <c r="B437" s="22"/>
      <c r="C437" s="21"/>
      <c r="D437" s="21"/>
      <c r="E437" s="21"/>
      <c r="F437" s="21"/>
      <c r="G437" s="21"/>
      <c r="H437" s="21"/>
      <c r="I437" s="21"/>
    </row>
    <row r="438" spans="2:9" ht="15" customHeight="1" x14ac:dyDescent="0.25">
      <c r="B438" s="22"/>
      <c r="C438" s="21"/>
      <c r="D438" s="21"/>
      <c r="E438" s="21"/>
      <c r="F438" s="21"/>
      <c r="G438" s="21"/>
      <c r="H438" s="21"/>
      <c r="I438" s="21"/>
    </row>
    <row r="439" spans="2:9" ht="15" customHeight="1" x14ac:dyDescent="0.25">
      <c r="B439" s="22"/>
      <c r="C439" s="21"/>
      <c r="D439" s="21"/>
      <c r="E439" s="21"/>
      <c r="F439" s="21"/>
      <c r="G439" s="21"/>
      <c r="H439" s="21"/>
      <c r="I439" s="21"/>
    </row>
    <row r="440" spans="2:9" ht="15" customHeight="1" x14ac:dyDescent="0.25">
      <c r="B440" s="22"/>
      <c r="C440" s="21"/>
      <c r="D440" s="21"/>
      <c r="E440" s="21"/>
      <c r="F440" s="21"/>
      <c r="G440" s="21"/>
      <c r="H440" s="21"/>
      <c r="I440" s="21"/>
    </row>
    <row r="441" spans="2:9" ht="15" customHeight="1" x14ac:dyDescent="0.25">
      <c r="B441" s="22"/>
      <c r="C441" s="21"/>
      <c r="D441" s="21"/>
      <c r="E441" s="21"/>
      <c r="F441" s="21"/>
      <c r="G441" s="21"/>
      <c r="H441" s="21"/>
      <c r="I441" s="21"/>
    </row>
    <row r="442" spans="2:9" ht="15" customHeight="1" x14ac:dyDescent="0.25">
      <c r="B442" s="22"/>
      <c r="C442" s="21"/>
      <c r="D442" s="21"/>
      <c r="E442" s="21"/>
      <c r="F442" s="21"/>
      <c r="G442" s="21"/>
      <c r="H442" s="21"/>
      <c r="I442" s="21"/>
    </row>
    <row r="443" spans="2:9" ht="15" customHeight="1" x14ac:dyDescent="0.25">
      <c r="B443" s="22"/>
      <c r="C443" s="21"/>
      <c r="D443" s="21"/>
      <c r="E443" s="21"/>
      <c r="F443" s="21"/>
      <c r="G443" s="21"/>
      <c r="H443" s="21"/>
      <c r="I443" s="21"/>
    </row>
  </sheetData>
  <mergeCells count="3">
    <mergeCell ref="A4:A8"/>
    <mergeCell ref="A10:G10"/>
    <mergeCell ref="I10:M10"/>
  </mergeCells>
  <printOptions headings="1" gridLines="1"/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155</vt:i4>
      </vt:variant>
    </vt:vector>
  </HeadingPairs>
  <TitlesOfParts>
    <vt:vector size="160" baseType="lpstr">
      <vt:lpstr>1_Stage Structure</vt:lpstr>
      <vt:lpstr>2_New Pop Vector</vt:lpstr>
      <vt:lpstr>3_Stage Structure w TEDs</vt:lpstr>
      <vt:lpstr>4_Stage Structure Fertility</vt:lpstr>
      <vt:lpstr>5_State Structure DensDepen</vt:lpstr>
      <vt:lpstr>'1_Stage Structure'!InitialA</vt:lpstr>
      <vt:lpstr>'2_New Pop Vector'!InitialA</vt:lpstr>
      <vt:lpstr>'3_Stage Structure w TEDs'!InitialA</vt:lpstr>
      <vt:lpstr>'4_Stage Structure Fertility'!InitialA</vt:lpstr>
      <vt:lpstr>'5_State Structure DensDepen'!InitialA</vt:lpstr>
      <vt:lpstr>'1_Stage Structure'!InitialH</vt:lpstr>
      <vt:lpstr>'2_New Pop Vector'!InitialH</vt:lpstr>
      <vt:lpstr>'3_Stage Structure w TEDs'!InitialH</vt:lpstr>
      <vt:lpstr>'4_Stage Structure Fertility'!InitialH</vt:lpstr>
      <vt:lpstr>'5_State Structure DensDepen'!InitialH</vt:lpstr>
      <vt:lpstr>'1_Stage Structure'!InitialLJ</vt:lpstr>
      <vt:lpstr>'2_New Pop Vector'!InitialLJ</vt:lpstr>
      <vt:lpstr>'3_Stage Structure w TEDs'!InitialLJ</vt:lpstr>
      <vt:lpstr>'4_Stage Structure Fertility'!InitialLJ</vt:lpstr>
      <vt:lpstr>'5_State Structure DensDepen'!InitialLJ</vt:lpstr>
      <vt:lpstr>'1_Stage Structure'!InitialSA</vt:lpstr>
      <vt:lpstr>'2_New Pop Vector'!InitialSA</vt:lpstr>
      <vt:lpstr>'3_Stage Structure w TEDs'!InitialSA</vt:lpstr>
      <vt:lpstr>'4_Stage Structure Fertility'!InitialSA</vt:lpstr>
      <vt:lpstr>'5_State Structure DensDepen'!InitialSA</vt:lpstr>
      <vt:lpstr>'1_Stage Structure'!InitialSJ</vt:lpstr>
      <vt:lpstr>'2_New Pop Vector'!InitialSJ</vt:lpstr>
      <vt:lpstr>'3_Stage Structure w TEDs'!InitialSJ</vt:lpstr>
      <vt:lpstr>'4_Stage Structure Fertility'!InitialSJ</vt:lpstr>
      <vt:lpstr>'5_State Structure DensDepen'!InitialSJ</vt:lpstr>
      <vt:lpstr>'1_Stage Structure'!Pa_a</vt:lpstr>
      <vt:lpstr>'2_New Pop Vector'!Pa_a</vt:lpstr>
      <vt:lpstr>'3_Stage Structure w TEDs'!Pa_a</vt:lpstr>
      <vt:lpstr>'4_Stage Structure Fertility'!Pa_a</vt:lpstr>
      <vt:lpstr>'5_State Structure DensDepen'!Pa_a</vt:lpstr>
      <vt:lpstr>'1_Stage Structure'!Pa_h</vt:lpstr>
      <vt:lpstr>'2_New Pop Vector'!Pa_h</vt:lpstr>
      <vt:lpstr>'3_Stage Structure w TEDs'!Pa_h</vt:lpstr>
      <vt:lpstr>'4_Stage Structure Fertility'!Pa_h</vt:lpstr>
      <vt:lpstr>'5_State Structure DensDepen'!Pa_h</vt:lpstr>
      <vt:lpstr>'1_Stage Structure'!Pa_lj</vt:lpstr>
      <vt:lpstr>'2_New Pop Vector'!Pa_lj</vt:lpstr>
      <vt:lpstr>'3_Stage Structure w TEDs'!Pa_lj</vt:lpstr>
      <vt:lpstr>'4_Stage Structure Fertility'!Pa_lj</vt:lpstr>
      <vt:lpstr>'5_State Structure DensDepen'!Pa_lj</vt:lpstr>
      <vt:lpstr>'1_Stage Structure'!Pa_sa</vt:lpstr>
      <vt:lpstr>'2_New Pop Vector'!Pa_sa</vt:lpstr>
      <vt:lpstr>'3_Stage Structure w TEDs'!Pa_sa</vt:lpstr>
      <vt:lpstr>'4_Stage Structure Fertility'!Pa_sa</vt:lpstr>
      <vt:lpstr>'5_State Structure DensDepen'!Pa_sa</vt:lpstr>
      <vt:lpstr>'1_Stage Structure'!Pa_sj</vt:lpstr>
      <vt:lpstr>'2_New Pop Vector'!Pa_sj</vt:lpstr>
      <vt:lpstr>'3_Stage Structure w TEDs'!Pa_sj</vt:lpstr>
      <vt:lpstr>'4_Stage Structure Fertility'!Pa_sj</vt:lpstr>
      <vt:lpstr>'5_State Structure DensDepen'!Pa_sj</vt:lpstr>
      <vt:lpstr>'2_New Pop Vector'!Ph_a</vt:lpstr>
      <vt:lpstr>'3_Stage Structure w TEDs'!Ph_a</vt:lpstr>
      <vt:lpstr>'4_Stage Structure Fertility'!Ph_a</vt:lpstr>
      <vt:lpstr>'5_State Structure DensDepen'!Ph_a</vt:lpstr>
      <vt:lpstr>Ph_a</vt:lpstr>
      <vt:lpstr>'2_New Pop Vector'!Ph_h</vt:lpstr>
      <vt:lpstr>'3_Stage Structure w TEDs'!Ph_h</vt:lpstr>
      <vt:lpstr>'4_Stage Structure Fertility'!Ph_h</vt:lpstr>
      <vt:lpstr>'5_State Structure DensDepen'!Ph_h</vt:lpstr>
      <vt:lpstr>Ph_h</vt:lpstr>
      <vt:lpstr>'2_New Pop Vector'!Ph_lj</vt:lpstr>
      <vt:lpstr>'3_Stage Structure w TEDs'!Ph_lj</vt:lpstr>
      <vt:lpstr>'4_Stage Structure Fertility'!Ph_lj</vt:lpstr>
      <vt:lpstr>'5_State Structure DensDepen'!Ph_lj</vt:lpstr>
      <vt:lpstr>Ph_lj</vt:lpstr>
      <vt:lpstr>'2_New Pop Vector'!Ph_sa</vt:lpstr>
      <vt:lpstr>'3_Stage Structure w TEDs'!Ph_sa</vt:lpstr>
      <vt:lpstr>'4_Stage Structure Fertility'!Ph_sa</vt:lpstr>
      <vt:lpstr>'5_State Structure DensDepen'!Ph_sa</vt:lpstr>
      <vt:lpstr>Ph_sa</vt:lpstr>
      <vt:lpstr>'2_New Pop Vector'!Ph_sj</vt:lpstr>
      <vt:lpstr>'3_Stage Structure w TEDs'!Ph_sj</vt:lpstr>
      <vt:lpstr>'4_Stage Structure Fertility'!Ph_sj</vt:lpstr>
      <vt:lpstr>'5_State Structure DensDepen'!Ph_sj</vt:lpstr>
      <vt:lpstr>Ph_sj</vt:lpstr>
      <vt:lpstr>'1_Stage Structure'!Plj_a</vt:lpstr>
      <vt:lpstr>'2_New Pop Vector'!Plj_a</vt:lpstr>
      <vt:lpstr>'3_Stage Structure w TEDs'!Plj_a</vt:lpstr>
      <vt:lpstr>'4_Stage Structure Fertility'!Plj_a</vt:lpstr>
      <vt:lpstr>'5_State Structure DensDepen'!Plj_a</vt:lpstr>
      <vt:lpstr>'1_Stage Structure'!Plj_h</vt:lpstr>
      <vt:lpstr>'2_New Pop Vector'!Plj_h</vt:lpstr>
      <vt:lpstr>'3_Stage Structure w TEDs'!Plj_h</vt:lpstr>
      <vt:lpstr>'4_Stage Structure Fertility'!Plj_h</vt:lpstr>
      <vt:lpstr>'5_State Structure DensDepen'!Plj_h</vt:lpstr>
      <vt:lpstr>'1_Stage Structure'!Plj_lj</vt:lpstr>
      <vt:lpstr>'2_New Pop Vector'!Plj_lj</vt:lpstr>
      <vt:lpstr>'3_Stage Structure w TEDs'!Plj_lj</vt:lpstr>
      <vt:lpstr>'4_Stage Structure Fertility'!Plj_lj</vt:lpstr>
      <vt:lpstr>'5_State Structure DensDepen'!Plj_lj</vt:lpstr>
      <vt:lpstr>'1_Stage Structure'!Plj_sa</vt:lpstr>
      <vt:lpstr>'2_New Pop Vector'!Plj_sa</vt:lpstr>
      <vt:lpstr>'3_Stage Structure w TEDs'!Plj_sa</vt:lpstr>
      <vt:lpstr>'4_Stage Structure Fertility'!Plj_sa</vt:lpstr>
      <vt:lpstr>'5_State Structure DensDepen'!Plj_sa</vt:lpstr>
      <vt:lpstr>'1_Stage Structure'!Plj_sj</vt:lpstr>
      <vt:lpstr>'2_New Pop Vector'!Plj_sj</vt:lpstr>
      <vt:lpstr>'3_Stage Structure w TEDs'!Plj_sj</vt:lpstr>
      <vt:lpstr>'4_Stage Structure Fertility'!Plj_sj</vt:lpstr>
      <vt:lpstr>'5_State Structure DensDepen'!Plj_sj</vt:lpstr>
      <vt:lpstr>'1_Stage Structure'!Psa_a</vt:lpstr>
      <vt:lpstr>'2_New Pop Vector'!Psa_a</vt:lpstr>
      <vt:lpstr>'3_Stage Structure w TEDs'!Psa_a</vt:lpstr>
      <vt:lpstr>'4_Stage Structure Fertility'!Psa_a</vt:lpstr>
      <vt:lpstr>'5_State Structure DensDepen'!Psa_a</vt:lpstr>
      <vt:lpstr>'1_Stage Structure'!Psa_h</vt:lpstr>
      <vt:lpstr>'2_New Pop Vector'!Psa_h</vt:lpstr>
      <vt:lpstr>'3_Stage Structure w TEDs'!Psa_h</vt:lpstr>
      <vt:lpstr>'4_Stage Structure Fertility'!Psa_h</vt:lpstr>
      <vt:lpstr>'5_State Structure DensDepen'!Psa_h</vt:lpstr>
      <vt:lpstr>'1_Stage Structure'!Psa_lj</vt:lpstr>
      <vt:lpstr>'2_New Pop Vector'!Psa_lj</vt:lpstr>
      <vt:lpstr>'3_Stage Structure w TEDs'!Psa_lj</vt:lpstr>
      <vt:lpstr>'4_Stage Structure Fertility'!Psa_lj</vt:lpstr>
      <vt:lpstr>'5_State Structure DensDepen'!Psa_lj</vt:lpstr>
      <vt:lpstr>'1_Stage Structure'!Psa_sa</vt:lpstr>
      <vt:lpstr>'2_New Pop Vector'!Psa_sa</vt:lpstr>
      <vt:lpstr>'3_Stage Structure w TEDs'!Psa_sa</vt:lpstr>
      <vt:lpstr>'4_Stage Structure Fertility'!Psa_sa</vt:lpstr>
      <vt:lpstr>'5_State Structure DensDepen'!Psa_sa</vt:lpstr>
      <vt:lpstr>'1_Stage Structure'!Psa_sj</vt:lpstr>
      <vt:lpstr>'2_New Pop Vector'!Psa_sj</vt:lpstr>
      <vt:lpstr>'3_Stage Structure w TEDs'!Psa_sj</vt:lpstr>
      <vt:lpstr>'4_Stage Structure Fertility'!Psa_sj</vt:lpstr>
      <vt:lpstr>'5_State Structure DensDepen'!Psa_sj</vt:lpstr>
      <vt:lpstr>'1_Stage Structure'!Psj_a</vt:lpstr>
      <vt:lpstr>'2_New Pop Vector'!Psj_a</vt:lpstr>
      <vt:lpstr>'3_Stage Structure w TEDs'!Psj_a</vt:lpstr>
      <vt:lpstr>'4_Stage Structure Fertility'!Psj_a</vt:lpstr>
      <vt:lpstr>'5_State Structure DensDepen'!Psj_a</vt:lpstr>
      <vt:lpstr>'1_Stage Structure'!Psj_h</vt:lpstr>
      <vt:lpstr>'2_New Pop Vector'!Psj_h</vt:lpstr>
      <vt:lpstr>'3_Stage Structure w TEDs'!Psj_h</vt:lpstr>
      <vt:lpstr>'4_Stage Structure Fertility'!Psj_h</vt:lpstr>
      <vt:lpstr>'5_State Structure DensDepen'!Psj_h</vt:lpstr>
      <vt:lpstr>'1_Stage Structure'!Psj_lj</vt:lpstr>
      <vt:lpstr>'2_New Pop Vector'!Psj_lj</vt:lpstr>
      <vt:lpstr>'3_Stage Structure w TEDs'!Psj_lj</vt:lpstr>
      <vt:lpstr>'4_Stage Structure Fertility'!Psj_lj</vt:lpstr>
      <vt:lpstr>'5_State Structure DensDepen'!Psj_lj</vt:lpstr>
      <vt:lpstr>'1_Stage Structure'!Psj_sa</vt:lpstr>
      <vt:lpstr>'2_New Pop Vector'!Psj_sa</vt:lpstr>
      <vt:lpstr>'3_Stage Structure w TEDs'!Psj_sa</vt:lpstr>
      <vt:lpstr>'4_Stage Structure Fertility'!Psj_sa</vt:lpstr>
      <vt:lpstr>'5_State Structure DensDepen'!Psj_sa</vt:lpstr>
      <vt:lpstr>'1_Stage Structure'!Psj_sj</vt:lpstr>
      <vt:lpstr>'2_New Pop Vector'!Psj_sj</vt:lpstr>
      <vt:lpstr>'3_Stage Structure w TEDs'!Psj_sj</vt:lpstr>
      <vt:lpstr>'4_Stage Structure Fertility'!Psj_sj</vt:lpstr>
      <vt:lpstr>'5_State Structure DensDepen'!Psj_sj</vt:lpstr>
      <vt:lpstr>'2_New Pop Vector'!vector</vt:lpstr>
      <vt:lpstr>'3_Stage Structure w TEDs'!vector</vt:lpstr>
      <vt:lpstr>'4_Stage Structure Fertility'!vector</vt:lpstr>
      <vt:lpstr>'5_State Structure DensDepen'!vector</vt:lpstr>
      <vt:lpstr>vector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Terri Donovan and Peter Jones</dc:creator>
  <cp:lastModifiedBy>Daniyel Iglesias</cp:lastModifiedBy>
  <cp:lastPrinted>1999-10-13T22:58:27Z</cp:lastPrinted>
  <dcterms:created xsi:type="dcterms:W3CDTF">1999-10-10T01:35:21Z</dcterms:created>
  <dcterms:modified xsi:type="dcterms:W3CDTF">2016-03-17T20:48:24Z</dcterms:modified>
</cp:coreProperties>
</file>