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E18" i="1"/>
  <c r="E19" i="1"/>
  <c r="D18" i="1"/>
  <c r="D19" i="1"/>
  <c r="C18" i="1"/>
  <c r="C19" i="1"/>
  <c r="C27" i="1"/>
  <c r="C26" i="1"/>
  <c r="D15" i="1"/>
  <c r="E15" i="1"/>
  <c r="C15" i="1"/>
  <c r="D12" i="1"/>
  <c r="D13" i="1"/>
  <c r="E12" i="1"/>
  <c r="E13" i="1"/>
  <c r="C12" i="1"/>
  <c r="C13" i="1"/>
</calcChain>
</file>

<file path=xl/sharedStrings.xml><?xml version="1.0" encoding="utf-8"?>
<sst xmlns="http://schemas.openxmlformats.org/spreadsheetml/2006/main" count="17" uniqueCount="17">
  <si>
    <t>TRIAL 1</t>
  </si>
  <si>
    <t>TRIAL 2</t>
  </si>
  <si>
    <t>TRIAL 3</t>
  </si>
  <si>
    <t>INITIAL BURET READING (NaOH mL)</t>
  </si>
  <si>
    <t>FINAL BURET READING (NaOH mL)</t>
  </si>
  <si>
    <t>VOLUME NaOH (mL)</t>
  </si>
  <si>
    <t>MOL NaOH (mol = mv)</t>
  </si>
  <si>
    <t>MASS FLASK + VINEGAR (g)</t>
  </si>
  <si>
    <t>MASS EMPTY FLASK (g)</t>
  </si>
  <si>
    <t>MASS VINEGAR (g)</t>
  </si>
  <si>
    <t>STDEV</t>
  </si>
  <si>
    <t>RSD %</t>
  </si>
  <si>
    <t xml:space="preserve">                   NaOH used with Vinegar #1</t>
  </si>
  <si>
    <r>
      <t>MOL 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 (mol 1:1)</t>
    </r>
  </si>
  <si>
    <r>
      <t>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 (mass 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COOH/mass vinegar)</t>
    </r>
  </si>
  <si>
    <r>
      <t>MASS 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 (mol 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 x mm)</t>
    </r>
  </si>
  <si>
    <r>
      <t>AVERAGE % CH</t>
    </r>
    <r>
      <rPr>
        <vertAlign val="subscript"/>
        <sz val="12"/>
        <color theme="5"/>
        <rFont val="Courier New"/>
      </rPr>
      <t>3</t>
    </r>
    <r>
      <rPr>
        <sz val="12"/>
        <color theme="5"/>
        <rFont val="Courier New"/>
      </rPr>
      <t>COOH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</si>
</sst>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</font>
    <font>
      <sz val="12"/>
      <color rgb="FF9C0006"/>
      <name val="Courier New"/>
    </font>
    <font>
      <sz val="12"/>
      <color theme="0"/>
      <name val="Courier New"/>
    </font>
    <font>
      <sz val="12"/>
      <color theme="5"/>
      <name val="Courier New"/>
    </font>
    <font>
      <vertAlign val="subscript"/>
      <sz val="12"/>
      <color theme="5"/>
      <name val="Courier New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double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1" applyFont="1" applyAlignment="1">
      <alignment horizontal="left" vertical="center"/>
    </xf>
    <xf numFmtId="0" fontId="6" fillId="2" borderId="0" xfId="1" applyFont="1"/>
    <xf numFmtId="0" fontId="7" fillId="5" borderId="0" xfId="4" applyFont="1" applyAlignment="1">
      <alignment horizontal="center" vertical="center"/>
    </xf>
    <xf numFmtId="0" fontId="8" fillId="4" borderId="10" xfId="3" applyFont="1" applyBorder="1" applyAlignment="1">
      <alignment vertical="center"/>
    </xf>
    <xf numFmtId="164" fontId="8" fillId="4" borderId="10" xfId="3" applyNumberFormat="1" applyFont="1" applyBorder="1" applyAlignment="1">
      <alignment horizontal="center" vertical="center"/>
    </xf>
    <xf numFmtId="0" fontId="8" fillId="4" borderId="11" xfId="3" applyFont="1" applyBorder="1" applyAlignment="1">
      <alignment vertical="center"/>
    </xf>
    <xf numFmtId="164" fontId="8" fillId="4" borderId="11" xfId="3" applyNumberFormat="1" applyFont="1" applyBorder="1" applyAlignment="1">
      <alignment horizontal="center" vertical="center"/>
    </xf>
    <xf numFmtId="0" fontId="8" fillId="4" borderId="12" xfId="3" applyFont="1" applyBorder="1" applyAlignment="1">
      <alignment vertical="center"/>
    </xf>
    <xf numFmtId="2" fontId="8" fillId="4" borderId="12" xfId="3" applyNumberFormat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164" fontId="8" fillId="3" borderId="8" xfId="2" applyNumberFormat="1" applyFont="1" applyBorder="1" applyAlignment="1">
      <alignment horizontal="center" vertical="center"/>
    </xf>
    <xf numFmtId="164" fontId="8" fillId="3" borderId="9" xfId="2" applyNumberFormat="1" applyFont="1" applyBorder="1" applyAlignment="1">
      <alignment horizontal="center" vertical="center"/>
    </xf>
    <xf numFmtId="0" fontId="8" fillId="3" borderId="1" xfId="2" applyFont="1" applyBorder="1" applyAlignment="1">
      <alignment vertical="center"/>
    </xf>
    <xf numFmtId="0" fontId="8" fillId="3" borderId="2" xfId="2" applyFont="1" applyBorder="1" applyAlignment="1">
      <alignment vertical="center"/>
    </xf>
    <xf numFmtId="0" fontId="8" fillId="3" borderId="4" xfId="2" applyFont="1" applyBorder="1" applyAlignment="1">
      <alignment vertical="center"/>
    </xf>
    <xf numFmtId="0" fontId="8" fillId="3" borderId="5" xfId="2" applyFont="1" applyBorder="1" applyAlignment="1">
      <alignment vertical="center"/>
    </xf>
    <xf numFmtId="0" fontId="8" fillId="3" borderId="7" xfId="2" applyFont="1" applyBorder="1" applyAlignment="1">
      <alignment vertical="center"/>
    </xf>
    <xf numFmtId="0" fontId="8" fillId="3" borderId="8" xfId="2" applyFont="1" applyBorder="1" applyAlignment="1">
      <alignment vertical="center"/>
    </xf>
  </cellXfs>
  <cellStyles count="5">
    <cellStyle name="20% - Accent1" xfId="2" builtinId="30"/>
    <cellStyle name="20% - Accent2" xfId="3" builtinId="34"/>
    <cellStyle name="60% - Accent2" xfId="4" builtinId="36"/>
    <cellStyle name="Bad" xfId="1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E39"/>
  <sheetViews>
    <sheetView tabSelected="1" showRuler="0" view="pageLayout" topLeftCell="A5" workbookViewId="0">
      <selection activeCell="C29" sqref="C29"/>
    </sheetView>
  </sheetViews>
  <sheetFormatPr baseColWidth="10" defaultRowHeight="15" x14ac:dyDescent="0"/>
  <cols>
    <col min="2" max="2" width="34" customWidth="1"/>
    <col min="3" max="3" width="11.83203125" bestFit="1" customWidth="1"/>
  </cols>
  <sheetData>
    <row r="4" spans="1:5" ht="38" customHeight="1">
      <c r="A4" s="6" t="s">
        <v>12</v>
      </c>
      <c r="B4" s="7"/>
      <c r="C4" s="7"/>
      <c r="D4" s="7"/>
      <c r="E4" s="7"/>
    </row>
    <row r="8" spans="1:5" ht="16">
      <c r="A8" s="2"/>
      <c r="B8" s="1"/>
      <c r="C8" s="8" t="s">
        <v>0</v>
      </c>
      <c r="D8" s="8" t="s">
        <v>1</v>
      </c>
      <c r="E8" s="8" t="s">
        <v>2</v>
      </c>
    </row>
    <row r="9" spans="1:5" ht="16">
      <c r="A9" s="1"/>
      <c r="B9" s="1"/>
      <c r="C9" s="5"/>
      <c r="D9" s="5"/>
      <c r="E9" s="5"/>
    </row>
    <row r="10" spans="1:5" ht="25" customHeight="1">
      <c r="A10" s="21" t="s">
        <v>3</v>
      </c>
      <c r="B10" s="22"/>
      <c r="C10" s="15">
        <v>0</v>
      </c>
      <c r="D10" s="15">
        <v>17.5</v>
      </c>
      <c r="E10" s="16">
        <v>16.100000000000001</v>
      </c>
    </row>
    <row r="11" spans="1:5" ht="24" customHeight="1">
      <c r="A11" s="23" t="s">
        <v>4</v>
      </c>
      <c r="B11" s="24"/>
      <c r="C11" s="17">
        <v>17.5</v>
      </c>
      <c r="D11" s="17">
        <v>40</v>
      </c>
      <c r="E11" s="18">
        <v>38</v>
      </c>
    </row>
    <row r="12" spans="1:5" ht="25" customHeight="1">
      <c r="A12" s="23" t="s">
        <v>5</v>
      </c>
      <c r="B12" s="24"/>
      <c r="C12" s="17">
        <f>C11-C10</f>
        <v>17.5</v>
      </c>
      <c r="D12" s="17">
        <f>D11-D10</f>
        <v>22.5</v>
      </c>
      <c r="E12" s="18">
        <f>E11-E10</f>
        <v>21.9</v>
      </c>
    </row>
    <row r="13" spans="1:5" ht="25" customHeight="1">
      <c r="A13" s="23" t="s">
        <v>6</v>
      </c>
      <c r="B13" s="24"/>
      <c r="C13" s="17">
        <f>40*C12/1000</f>
        <v>0.7</v>
      </c>
      <c r="D13" s="17">
        <f t="shared" ref="D13:E13" si="0">40*D12/1000</f>
        <v>0.9</v>
      </c>
      <c r="E13" s="18">
        <f t="shared" si="0"/>
        <v>0.876</v>
      </c>
    </row>
    <row r="14" spans="1:5" ht="25" customHeight="1">
      <c r="A14" s="23" t="s">
        <v>13</v>
      </c>
      <c r="B14" s="24"/>
      <c r="C14" s="17">
        <v>0.7</v>
      </c>
      <c r="D14" s="17">
        <v>0.9</v>
      </c>
      <c r="E14" s="18">
        <v>0.876</v>
      </c>
    </row>
    <row r="15" spans="1:5" ht="25" customHeight="1">
      <c r="A15" s="23" t="s">
        <v>15</v>
      </c>
      <c r="B15" s="24"/>
      <c r="C15" s="17">
        <f>C14*60</f>
        <v>42</v>
      </c>
      <c r="D15" s="17">
        <f t="shared" ref="D15:E15" si="1">D14*60</f>
        <v>54</v>
      </c>
      <c r="E15" s="18">
        <f t="shared" si="1"/>
        <v>52.56</v>
      </c>
    </row>
    <row r="16" spans="1:5" ht="24" customHeight="1">
      <c r="A16" s="23" t="s">
        <v>8</v>
      </c>
      <c r="B16" s="24"/>
      <c r="C16" s="17">
        <v>125.999</v>
      </c>
      <c r="D16" s="17">
        <v>132.89699999999999</v>
      </c>
      <c r="E16" s="18">
        <v>124.86799999999999</v>
      </c>
    </row>
    <row r="17" spans="1:5" ht="24" customHeight="1">
      <c r="A17" s="23" t="s">
        <v>7</v>
      </c>
      <c r="B17" s="24"/>
      <c r="C17" s="17">
        <v>151.01</v>
      </c>
      <c r="D17" s="17">
        <v>157.89699999999999</v>
      </c>
      <c r="E17" s="18">
        <v>149.82599999999999</v>
      </c>
    </row>
    <row r="18" spans="1:5" ht="25" customHeight="1">
      <c r="A18" s="23" t="s">
        <v>9</v>
      </c>
      <c r="B18" s="24"/>
      <c r="C18" s="17">
        <f>C17-C16</f>
        <v>25.010999999999996</v>
      </c>
      <c r="D18" s="17">
        <f t="shared" ref="D18:E18" si="2">D17-D16</f>
        <v>25</v>
      </c>
      <c r="E18" s="18">
        <f t="shared" si="2"/>
        <v>24.957999999999998</v>
      </c>
    </row>
    <row r="19" spans="1:5" ht="25" customHeight="1">
      <c r="A19" s="25" t="s">
        <v>14</v>
      </c>
      <c r="B19" s="26"/>
      <c r="C19" s="19">
        <f>60/C18</f>
        <v>2.3989444644356488</v>
      </c>
      <c r="D19" s="19">
        <f>60/D18</f>
        <v>2.4</v>
      </c>
      <c r="E19" s="20">
        <f>60/E18</f>
        <v>2.4040387851590674</v>
      </c>
    </row>
    <row r="20" spans="1:5">
      <c r="A20" s="3"/>
      <c r="B20" s="3"/>
      <c r="C20" s="5"/>
      <c r="D20" s="5"/>
      <c r="E20" s="5"/>
    </row>
    <row r="21" spans="1:5">
      <c r="A21" s="3"/>
      <c r="B21" s="3"/>
      <c r="C21" s="5"/>
      <c r="D21" s="5"/>
      <c r="E21" s="5"/>
    </row>
    <row r="22" spans="1:5">
      <c r="A22" s="3"/>
      <c r="B22" s="3"/>
      <c r="C22" s="5"/>
      <c r="D22" s="5"/>
      <c r="E22" s="5"/>
    </row>
    <row r="23" spans="1:5">
      <c r="A23" s="3"/>
      <c r="B23" s="3"/>
      <c r="C23" s="5"/>
      <c r="D23" s="5"/>
      <c r="E23" s="5"/>
    </row>
    <row r="24" spans="1:5">
      <c r="A24" s="3"/>
      <c r="B24" s="3"/>
      <c r="C24" s="5"/>
      <c r="D24" s="5"/>
      <c r="E24" s="5"/>
    </row>
    <row r="25" spans="1:5" ht="16" thickBot="1">
      <c r="A25" s="3"/>
      <c r="B25" s="3"/>
      <c r="C25" s="5"/>
      <c r="D25" s="5"/>
      <c r="E25" s="5"/>
    </row>
    <row r="26" spans="1:5" ht="25" customHeight="1" thickTop="1">
      <c r="A26" s="9" t="s">
        <v>16</v>
      </c>
      <c r="B26" s="9"/>
      <c r="C26" s="10">
        <f>AVERAGE(C19,D19,E19)</f>
        <v>2.4009944165315722</v>
      </c>
      <c r="D26" s="5"/>
      <c r="E26" s="5"/>
    </row>
    <row r="27" spans="1:5" ht="25" customHeight="1">
      <c r="A27" s="11" t="s">
        <v>10</v>
      </c>
      <c r="B27" s="11"/>
      <c r="C27" s="12">
        <f>STDEV(C19,D19,E19)</f>
        <v>2.688805327085085E-3</v>
      </c>
      <c r="D27" s="5"/>
      <c r="E27" s="5"/>
    </row>
    <row r="28" spans="1:5" ht="25" customHeight="1" thickBot="1">
      <c r="A28" s="13" t="s">
        <v>11</v>
      </c>
      <c r="B28" s="13"/>
      <c r="C28" s="14">
        <f>C27/C26*100</f>
        <v>0.11198715451280718</v>
      </c>
      <c r="D28" s="5"/>
      <c r="E28" s="5"/>
    </row>
    <row r="29" spans="1:5" ht="16" thickTop="1">
      <c r="A29" s="3"/>
      <c r="B29" s="3"/>
      <c r="C29" s="3"/>
      <c r="D29" s="3"/>
      <c r="E29" s="3"/>
    </row>
    <row r="30" spans="1:5">
      <c r="A30" s="4"/>
      <c r="B30" s="4"/>
      <c r="C30" s="3"/>
      <c r="D30" s="3"/>
      <c r="E30" s="3"/>
    </row>
    <row r="31" spans="1:5">
      <c r="A31" s="4"/>
      <c r="B31" s="4"/>
      <c r="C31" s="3"/>
      <c r="D31" s="3"/>
      <c r="E31" s="3"/>
    </row>
    <row r="32" spans="1:5">
      <c r="A32" s="4"/>
      <c r="B32" s="4"/>
      <c r="C32" s="3"/>
      <c r="D32" s="3"/>
      <c r="E32" s="3"/>
    </row>
    <row r="33" spans="1:5">
      <c r="A33" s="4"/>
      <c r="B33" s="4"/>
      <c r="C33" s="3"/>
      <c r="D33" s="3"/>
      <c r="E33" s="3"/>
    </row>
    <row r="34" spans="1:5">
      <c r="A34" s="4"/>
      <c r="B34" s="4"/>
      <c r="C34" s="3"/>
      <c r="D34" s="3"/>
      <c r="E34" s="3"/>
    </row>
    <row r="35" spans="1:5">
      <c r="A35" s="4"/>
      <c r="B35" s="4"/>
      <c r="C35" s="3"/>
      <c r="D35" s="3"/>
      <c r="E35" s="3"/>
    </row>
    <row r="36" spans="1:5">
      <c r="A36" s="4"/>
      <c r="B36" s="4"/>
      <c r="C36" s="3"/>
      <c r="D36" s="3"/>
      <c r="E36" s="3"/>
    </row>
    <row r="37" spans="1:5">
      <c r="A37" s="4"/>
      <c r="B37" s="4"/>
      <c r="C37" s="3"/>
      <c r="D37" s="3"/>
      <c r="E37" s="3"/>
    </row>
    <row r="38" spans="1:5">
      <c r="A38" s="4"/>
      <c r="B38" s="4"/>
      <c r="C38" s="3"/>
      <c r="D38" s="3"/>
      <c r="E38" s="3"/>
    </row>
    <row r="39" spans="1:5">
      <c r="A39" s="4"/>
      <c r="B39" s="4"/>
      <c r="C39" s="4"/>
      <c r="D39" s="4"/>
      <c r="E39" s="4"/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&amp;C&amp;"Courier New,Regular"Anastasia Pilorge_x000D_April 11, 2013_x000D_DETERMINING THE % OF ACTEIC ACID IN VINEGAR_x000D_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Pilorge</dc:creator>
  <cp:lastModifiedBy>Anastasia Pilorge</cp:lastModifiedBy>
  <cp:lastPrinted>2013-04-09T23:16:00Z</cp:lastPrinted>
  <dcterms:created xsi:type="dcterms:W3CDTF">2013-04-09T20:31:26Z</dcterms:created>
  <dcterms:modified xsi:type="dcterms:W3CDTF">2013-04-09T23:16:29Z</dcterms:modified>
</cp:coreProperties>
</file>